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ab8fc9fd447b8765/Documentos/"/>
    </mc:Choice>
  </mc:AlternateContent>
  <xr:revisionPtr revIDLastSave="0" documentId="8_{078EF5E4-D3D5-8941-95EA-96A82C90BC32}" xr6:coauthVersionLast="47" xr6:coauthVersionMax="47" xr10:uidLastSave="{00000000-0000-0000-0000-000000000000}"/>
  <bookViews>
    <workbookView xWindow="1116" yWindow="1116" windowWidth="19248" windowHeight="10860" activeTab="2" xr2:uid="{273441B5-B6D5-4B9D-B375-0A9044BCB28E}"/>
  </bookViews>
  <sheets>
    <sheet name="Hoja1" sheetId="1" r:id="rId1"/>
    <sheet name="Primas Netas2026" sheetId="3" r:id="rId2"/>
    <sheet name="Pagos Titulares STAU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8" i="2"/>
  <c r="G8" i="2"/>
  <c r="H9" i="2"/>
  <c r="I9" i="2"/>
  <c r="F10" i="2"/>
  <c r="H14" i="2"/>
  <c r="I14" i="2"/>
  <c r="G4" i="2"/>
  <c r="J4" i="2"/>
  <c r="I4" i="2"/>
  <c r="G5" i="2"/>
  <c r="H5" i="2"/>
  <c r="I5" i="2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F27" i="3"/>
  <c r="E27" i="3"/>
  <c r="E28" i="3"/>
  <c r="E29" i="3"/>
  <c r="D26" i="3"/>
  <c r="C26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H27" i="3"/>
  <c r="G6" i="3"/>
  <c r="G27" i="3"/>
  <c r="H29" i="3"/>
  <c r="D22" i="2"/>
  <c r="C19" i="2"/>
  <c r="M18" i="2"/>
  <c r="L18" i="2"/>
  <c r="C18" i="2"/>
  <c r="B18" i="2"/>
  <c r="J16" i="2"/>
  <c r="I16" i="2"/>
  <c r="H16" i="2"/>
  <c r="J15" i="2"/>
  <c r="I15" i="2"/>
  <c r="H15" i="2"/>
  <c r="J14" i="2"/>
  <c r="J13" i="2"/>
  <c r="I13" i="2"/>
  <c r="H13" i="2"/>
  <c r="J12" i="2"/>
  <c r="I12" i="2"/>
  <c r="H12" i="2"/>
  <c r="G12" i="2"/>
  <c r="F12" i="2"/>
  <c r="I10" i="2"/>
  <c r="I7" i="2"/>
  <c r="H7" i="2"/>
  <c r="I6" i="2"/>
  <c r="G6" i="2"/>
  <c r="D4" i="1"/>
  <c r="F275" i="1"/>
  <c r="F387" i="1"/>
  <c r="E387" i="1"/>
  <c r="H384" i="1"/>
  <c r="G384" i="1"/>
  <c r="H383" i="1"/>
  <c r="G383" i="1"/>
  <c r="G382" i="1"/>
  <c r="H382" i="1"/>
  <c r="H381" i="1"/>
  <c r="G381" i="1"/>
  <c r="H380" i="1"/>
  <c r="G380" i="1"/>
  <c r="G379" i="1"/>
  <c r="H379" i="1"/>
  <c r="H378" i="1"/>
  <c r="G378" i="1"/>
  <c r="H377" i="1"/>
  <c r="G377" i="1"/>
  <c r="G376" i="1"/>
  <c r="H376" i="1"/>
  <c r="H375" i="1"/>
  <c r="G375" i="1"/>
  <c r="H374" i="1"/>
  <c r="G374" i="1"/>
  <c r="G373" i="1"/>
  <c r="H373" i="1"/>
  <c r="H372" i="1"/>
  <c r="G372" i="1"/>
  <c r="H371" i="1"/>
  <c r="G371" i="1"/>
  <c r="G370" i="1"/>
  <c r="H370" i="1"/>
  <c r="H369" i="1"/>
  <c r="G369" i="1"/>
  <c r="H368" i="1"/>
  <c r="G368" i="1"/>
  <c r="G367" i="1"/>
  <c r="H367" i="1"/>
  <c r="C386" i="1"/>
  <c r="F360" i="1"/>
  <c r="E360" i="1"/>
  <c r="E361" i="1"/>
  <c r="G357" i="1"/>
  <c r="H357" i="1"/>
  <c r="H356" i="1"/>
  <c r="G356" i="1"/>
  <c r="H355" i="1"/>
  <c r="G355" i="1"/>
  <c r="G354" i="1"/>
  <c r="H354" i="1"/>
  <c r="H353" i="1"/>
  <c r="G353" i="1"/>
  <c r="H352" i="1"/>
  <c r="G352" i="1"/>
  <c r="G351" i="1"/>
  <c r="H351" i="1"/>
  <c r="H350" i="1"/>
  <c r="G350" i="1"/>
  <c r="H349" i="1"/>
  <c r="G349" i="1"/>
  <c r="G348" i="1"/>
  <c r="H348" i="1"/>
  <c r="H347" i="1"/>
  <c r="G347" i="1"/>
  <c r="H346" i="1"/>
  <c r="G346" i="1"/>
  <c r="G345" i="1"/>
  <c r="H345" i="1"/>
  <c r="H344" i="1"/>
  <c r="G344" i="1"/>
  <c r="H343" i="1"/>
  <c r="G343" i="1"/>
  <c r="G342" i="1"/>
  <c r="H342" i="1"/>
  <c r="H341" i="1"/>
  <c r="G341" i="1"/>
  <c r="H340" i="1"/>
  <c r="D359" i="1"/>
  <c r="G340" i="1"/>
  <c r="F331" i="1"/>
  <c r="E331" i="1"/>
  <c r="H328" i="1"/>
  <c r="G328" i="1"/>
  <c r="G327" i="1"/>
  <c r="H327" i="1"/>
  <c r="H326" i="1"/>
  <c r="G326" i="1"/>
  <c r="H325" i="1"/>
  <c r="G325" i="1"/>
  <c r="G324" i="1"/>
  <c r="H324" i="1"/>
  <c r="H323" i="1"/>
  <c r="G323" i="1"/>
  <c r="H322" i="1"/>
  <c r="G322" i="1"/>
  <c r="G321" i="1"/>
  <c r="H321" i="1"/>
  <c r="H320" i="1"/>
  <c r="G320" i="1"/>
  <c r="H319" i="1"/>
  <c r="G319" i="1"/>
  <c r="G318" i="1"/>
  <c r="H318" i="1"/>
  <c r="H317" i="1"/>
  <c r="G317" i="1"/>
  <c r="H316" i="1"/>
  <c r="G316" i="1"/>
  <c r="G315" i="1"/>
  <c r="H315" i="1"/>
  <c r="H314" i="1"/>
  <c r="G314" i="1"/>
  <c r="H313" i="1"/>
  <c r="G313" i="1"/>
  <c r="G312" i="1"/>
  <c r="H312" i="1"/>
  <c r="H311" i="1"/>
  <c r="G311" i="1"/>
  <c r="D330" i="1"/>
  <c r="C330" i="1"/>
  <c r="F302" i="1"/>
  <c r="E302" i="1"/>
  <c r="H299" i="1"/>
  <c r="G299" i="1"/>
  <c r="H298" i="1"/>
  <c r="G298" i="1"/>
  <c r="G297" i="1"/>
  <c r="H297" i="1"/>
  <c r="H296" i="1"/>
  <c r="G296" i="1"/>
  <c r="H295" i="1"/>
  <c r="G295" i="1"/>
  <c r="G294" i="1"/>
  <c r="H294" i="1"/>
  <c r="H293" i="1"/>
  <c r="G293" i="1"/>
  <c r="H292" i="1"/>
  <c r="G292" i="1"/>
  <c r="G291" i="1"/>
  <c r="H291" i="1"/>
  <c r="H290" i="1"/>
  <c r="G290" i="1"/>
  <c r="H289" i="1"/>
  <c r="G289" i="1"/>
  <c r="G288" i="1"/>
  <c r="H288" i="1"/>
  <c r="H287" i="1"/>
  <c r="G287" i="1"/>
  <c r="H286" i="1"/>
  <c r="G286" i="1"/>
  <c r="G285" i="1"/>
  <c r="H285" i="1"/>
  <c r="H284" i="1"/>
  <c r="G284" i="1"/>
  <c r="H283" i="1"/>
  <c r="G283" i="1"/>
  <c r="G282" i="1"/>
  <c r="H282" i="1"/>
  <c r="C301" i="1"/>
  <c r="E275" i="1"/>
  <c r="G272" i="1"/>
  <c r="H272" i="1"/>
  <c r="H271" i="1"/>
  <c r="G271" i="1"/>
  <c r="H270" i="1"/>
  <c r="G270" i="1"/>
  <c r="G269" i="1"/>
  <c r="H269" i="1"/>
  <c r="H268" i="1"/>
  <c r="G268" i="1"/>
  <c r="H267" i="1"/>
  <c r="G267" i="1"/>
  <c r="G266" i="1"/>
  <c r="H266" i="1"/>
  <c r="H265" i="1"/>
  <c r="G265" i="1"/>
  <c r="H264" i="1"/>
  <c r="G264" i="1"/>
  <c r="G263" i="1"/>
  <c r="H263" i="1"/>
  <c r="H262" i="1"/>
  <c r="G262" i="1"/>
  <c r="H261" i="1"/>
  <c r="G261" i="1"/>
  <c r="G260" i="1"/>
  <c r="H260" i="1"/>
  <c r="H259" i="1"/>
  <c r="G259" i="1"/>
  <c r="H258" i="1"/>
  <c r="G258" i="1"/>
  <c r="G257" i="1"/>
  <c r="H257" i="1"/>
  <c r="H256" i="1"/>
  <c r="G256" i="1"/>
  <c r="H255" i="1"/>
  <c r="D274" i="1"/>
  <c r="G255" i="1"/>
  <c r="F248" i="1"/>
  <c r="E248" i="1"/>
  <c r="H245" i="1"/>
  <c r="G245" i="1"/>
  <c r="G244" i="1"/>
  <c r="H244" i="1"/>
  <c r="H243" i="1"/>
  <c r="G243" i="1"/>
  <c r="H242" i="1"/>
  <c r="G242" i="1"/>
  <c r="G241" i="1"/>
  <c r="H241" i="1"/>
  <c r="H240" i="1"/>
  <c r="G240" i="1"/>
  <c r="H239" i="1"/>
  <c r="G239" i="1"/>
  <c r="G238" i="1"/>
  <c r="H238" i="1"/>
  <c r="H237" i="1"/>
  <c r="G237" i="1"/>
  <c r="H236" i="1"/>
  <c r="G236" i="1"/>
  <c r="G235" i="1"/>
  <c r="H235" i="1"/>
  <c r="H234" i="1"/>
  <c r="G234" i="1"/>
  <c r="H233" i="1"/>
  <c r="G233" i="1"/>
  <c r="G232" i="1"/>
  <c r="H232" i="1"/>
  <c r="H231" i="1"/>
  <c r="G231" i="1"/>
  <c r="H230" i="1"/>
  <c r="G230" i="1"/>
  <c r="G229" i="1"/>
  <c r="H229" i="1"/>
  <c r="H228" i="1"/>
  <c r="G228" i="1"/>
  <c r="D247" i="1"/>
  <c r="C247" i="1"/>
  <c r="F221" i="1"/>
  <c r="E221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D220" i="1"/>
  <c r="C220" i="1"/>
  <c r="F194" i="1"/>
  <c r="E194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F167" i="1"/>
  <c r="E167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D166" i="1"/>
  <c r="C166" i="1"/>
  <c r="F140" i="1"/>
  <c r="E140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D139" i="1"/>
  <c r="C139" i="1"/>
  <c r="F113" i="1"/>
  <c r="E113" i="1"/>
  <c r="H110" i="1"/>
  <c r="G110" i="1"/>
  <c r="G109" i="1"/>
  <c r="H109" i="1"/>
  <c r="H108" i="1"/>
  <c r="G108" i="1"/>
  <c r="H107" i="1"/>
  <c r="G107" i="1"/>
  <c r="G106" i="1"/>
  <c r="H106" i="1"/>
  <c r="H105" i="1"/>
  <c r="G105" i="1"/>
  <c r="H104" i="1"/>
  <c r="G104" i="1"/>
  <c r="G103" i="1"/>
  <c r="H103" i="1"/>
  <c r="H102" i="1"/>
  <c r="G102" i="1"/>
  <c r="H101" i="1"/>
  <c r="G101" i="1"/>
  <c r="G100" i="1"/>
  <c r="H100" i="1"/>
  <c r="H99" i="1"/>
  <c r="G99" i="1"/>
  <c r="H98" i="1"/>
  <c r="G98" i="1"/>
  <c r="G97" i="1"/>
  <c r="H97" i="1"/>
  <c r="H96" i="1"/>
  <c r="G96" i="1"/>
  <c r="H95" i="1"/>
  <c r="G95" i="1"/>
  <c r="G94" i="1"/>
  <c r="H94" i="1"/>
  <c r="D112" i="1"/>
  <c r="G93" i="1"/>
  <c r="F86" i="1"/>
  <c r="E86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D85" i="1"/>
  <c r="G66" i="1"/>
  <c r="F59" i="1"/>
  <c r="E59" i="1"/>
  <c r="C58" i="1"/>
  <c r="H56" i="1"/>
  <c r="G56" i="1"/>
  <c r="H55" i="1"/>
  <c r="G55" i="1"/>
  <c r="G54" i="1"/>
  <c r="H54" i="1"/>
  <c r="H53" i="1"/>
  <c r="G53" i="1"/>
  <c r="H52" i="1"/>
  <c r="G52" i="1"/>
  <c r="G51" i="1"/>
  <c r="H51" i="1"/>
  <c r="H50" i="1"/>
  <c r="G50" i="1"/>
  <c r="H49" i="1"/>
  <c r="G49" i="1"/>
  <c r="G48" i="1"/>
  <c r="H48" i="1"/>
  <c r="H47" i="1"/>
  <c r="G47" i="1"/>
  <c r="H46" i="1"/>
  <c r="G46" i="1"/>
  <c r="G45" i="1"/>
  <c r="H45" i="1"/>
  <c r="H44" i="1"/>
  <c r="G44" i="1"/>
  <c r="H43" i="1"/>
  <c r="G43" i="1"/>
  <c r="G42" i="1"/>
  <c r="H42" i="1"/>
  <c r="H41" i="1"/>
  <c r="G41" i="1"/>
  <c r="H40" i="1"/>
  <c r="G40" i="1"/>
  <c r="G39" i="1"/>
  <c r="D58" i="1"/>
  <c r="F32" i="1"/>
  <c r="E32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D31" i="1"/>
  <c r="G11" i="1"/>
  <c r="J5" i="2"/>
  <c r="J8" i="2"/>
  <c r="H6" i="2"/>
  <c r="G9" i="2"/>
  <c r="F14" i="2"/>
  <c r="J6" i="2"/>
  <c r="G14" i="2"/>
  <c r="F16" i="2"/>
  <c r="H8" i="2"/>
  <c r="I8" i="2"/>
  <c r="G10" i="2"/>
  <c r="J10" i="2"/>
  <c r="H10" i="2"/>
  <c r="F13" i="2"/>
  <c r="F7" i="2"/>
  <c r="G13" i="2"/>
  <c r="G7" i="2"/>
  <c r="F15" i="2"/>
  <c r="F9" i="2"/>
  <c r="G15" i="2"/>
  <c r="G16" i="2"/>
  <c r="E222" i="1"/>
  <c r="E223" i="1"/>
  <c r="D3" i="1"/>
  <c r="D2" i="1"/>
  <c r="E60" i="1"/>
  <c r="E61" i="1"/>
  <c r="E33" i="1"/>
  <c r="E34" i="1"/>
  <c r="E249" i="1"/>
  <c r="E168" i="1"/>
  <c r="E87" i="1"/>
  <c r="E88" i="1"/>
  <c r="E114" i="1"/>
  <c r="E115" i="1"/>
  <c r="G302" i="1"/>
  <c r="H32" i="1"/>
  <c r="E141" i="1"/>
  <c r="E332" i="1"/>
  <c r="E276" i="1"/>
  <c r="E388" i="1"/>
  <c r="G248" i="1"/>
  <c r="G59" i="1"/>
  <c r="H248" i="1"/>
  <c r="H331" i="1"/>
  <c r="G331" i="1"/>
  <c r="H333" i="1"/>
  <c r="E195" i="1"/>
  <c r="E196" i="1"/>
  <c r="H360" i="1"/>
  <c r="G113" i="1"/>
  <c r="E303" i="1"/>
  <c r="H387" i="1"/>
  <c r="G387" i="1"/>
  <c r="G360" i="1"/>
  <c r="H302" i="1"/>
  <c r="H304" i="1"/>
  <c r="H275" i="1"/>
  <c r="G275" i="1"/>
  <c r="G221" i="1"/>
  <c r="H221" i="1"/>
  <c r="H194" i="1"/>
  <c r="G194" i="1"/>
  <c r="G140" i="1"/>
  <c r="H140" i="1"/>
  <c r="H86" i="1"/>
  <c r="G86" i="1"/>
  <c r="G32" i="1"/>
  <c r="C112" i="1"/>
  <c r="C193" i="1"/>
  <c r="C31" i="1"/>
  <c r="H39" i="1"/>
  <c r="H59" i="1"/>
  <c r="G147" i="1"/>
  <c r="G167" i="1"/>
  <c r="H147" i="1"/>
  <c r="H167" i="1"/>
  <c r="D301" i="1"/>
  <c r="D386" i="1"/>
  <c r="D193" i="1"/>
  <c r="C85" i="1"/>
  <c r="H93" i="1"/>
  <c r="H113" i="1"/>
  <c r="C274" i="1"/>
  <c r="C359" i="1"/>
  <c r="J9" i="2"/>
  <c r="F18" i="2"/>
  <c r="H19" i="2"/>
  <c r="H21" i="2"/>
  <c r="G18" i="2"/>
  <c r="J7" i="2"/>
  <c r="H277" i="1"/>
  <c r="D1" i="1"/>
  <c r="H196" i="1"/>
  <c r="H250" i="1"/>
  <c r="H34" i="1"/>
  <c r="H362" i="1"/>
  <c r="H88" i="1"/>
  <c r="H61" i="1"/>
  <c r="H142" i="1"/>
  <c r="H115" i="1"/>
  <c r="H389" i="1"/>
  <c r="H223" i="1"/>
  <c r="H169" i="1"/>
  <c r="G19" i="2"/>
  <c r="G21" i="2"/>
  <c r="J19" i="2"/>
  <c r="J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Rios Garcia, Marco Antonio</author>
  </authors>
  <commentList>
    <comment ref="E29" authorId="0" shapeId="0" xr:uid="{B3558159-E3EC-4A82-B3C3-A6F986E48419}">
      <text>
        <r>
          <rPr>
            <b/>
            <sz val="9"/>
            <color indexed="81"/>
            <rFont val="Tahoma"/>
            <family val="2"/>
          </rPr>
          <t xml:space="preserve">Está en el rango de 90-94 pero al ser la misma tarifa solo indiqué en el rango "85 en adelante"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Rios Garcia, Marco Antonio</author>
  </authors>
  <commentList>
    <comment ref="E24" authorId="0" shapeId="0" xr:uid="{98141B61-C8FA-456D-8F01-8B72AE5D865E}">
      <text>
        <r>
          <rPr>
            <b/>
            <sz val="9"/>
            <color indexed="81"/>
            <rFont val="Tahoma"/>
            <family val="2"/>
          </rPr>
          <t xml:space="preserve">Está en el rango de 90-94 pero al ser la misma tarifa solo indiqué en el rango "85 en adelante"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 hp</author>
  </authors>
  <commentList>
    <comment ref="H19" authorId="0" shapeId="0" xr:uid="{6FE64FA9-5DCF-4B4E-AC6C-455D8CFEDED6}">
      <text>
        <r>
          <rPr>
            <b/>
            <sz val="9"/>
            <color indexed="81"/>
            <rFont val="Tahoma"/>
            <family val="2"/>
          </rPr>
          <t>lap hp:
Costo de los de 60 
años en adelante.</t>
        </r>
      </text>
    </comment>
    <comment ref="H21" authorId="0" shapeId="0" xr:uid="{42A56D75-FEBD-4B6F-A3A7-9D9C4284C270}">
      <text>
        <r>
          <rPr>
            <b/>
            <sz val="9"/>
            <color indexed="81"/>
            <rFont val="Tahoma"/>
            <family val="2"/>
          </rPr>
          <t>lap hp:</t>
        </r>
        <r>
          <rPr>
            <sz val="9"/>
            <color indexed="81"/>
            <rFont val="Tahoma"/>
            <family val="2"/>
          </rPr>
          <t xml:space="preserve">
Costo de los de 60
 años en adelante, ya descontado el apoyo.
</t>
        </r>
      </text>
    </comment>
  </commentList>
</comments>
</file>

<file path=xl/sharedStrings.xml><?xml version="1.0" encoding="utf-8"?>
<sst xmlns="http://schemas.openxmlformats.org/spreadsheetml/2006/main" count="341" uniqueCount="60">
  <si>
    <t>STAUS TITULAR</t>
  </si>
  <si>
    <t>POLIZA</t>
  </si>
  <si>
    <t>FW01924C</t>
  </si>
  <si>
    <t>SUBGRUPO</t>
  </si>
  <si>
    <t>RANGO EDAD</t>
  </si>
  <si>
    <t>TARIFA</t>
  </si>
  <si>
    <t>ASEGURADOS</t>
  </si>
  <si>
    <t>DESDE</t>
  </si>
  <si>
    <t>HASTA</t>
  </si>
  <si>
    <t>HOMBRE</t>
  </si>
  <si>
    <t>MUJER</t>
  </si>
  <si>
    <t>en adelante</t>
  </si>
  <si>
    <t>SUBTOTAL</t>
  </si>
  <si>
    <t>TITULARES</t>
  </si>
  <si>
    <t>STEUS TITULAR</t>
  </si>
  <si>
    <t>FW02056A</t>
  </si>
  <si>
    <t>STEUS DEPENDIENTES</t>
  </si>
  <si>
    <t>FW02068A</t>
  </si>
  <si>
    <t>CONFIANZA TITULAR</t>
  </si>
  <si>
    <t>FW23347W</t>
  </si>
  <si>
    <t>CONFIANZA DEPENDIENTES</t>
  </si>
  <si>
    <t>FW23539W</t>
  </si>
  <si>
    <t>SIUS TITULAR</t>
  </si>
  <si>
    <t>FW32833P</t>
  </si>
  <si>
    <t>SIUS DEPENDIENTES</t>
  </si>
  <si>
    <t>FW32834P</t>
  </si>
  <si>
    <t>STAUS DEPENDIENTES</t>
  </si>
  <si>
    <t>FW86545F</t>
  </si>
  <si>
    <t xml:space="preserve">ASEGURADOS </t>
  </si>
  <si>
    <t>HOMBRES</t>
  </si>
  <si>
    <t>MUJERES</t>
  </si>
  <si>
    <t>PN CON CAMBIOS</t>
  </si>
  <si>
    <t>CAMBIOS</t>
  </si>
  <si>
    <t>Reducción Deducible PD y  reembolso a 8.5 UMAM</t>
  </si>
  <si>
    <t>Centro de Infusión AK obligatorio</t>
  </si>
  <si>
    <t>cantidad</t>
  </si>
  <si>
    <t>tarifa c/iva</t>
  </si>
  <si>
    <t>costo c/iva</t>
  </si>
  <si>
    <t>tarifa mes</t>
  </si>
  <si>
    <t>subtotales por</t>
  </si>
  <si>
    <t>edad</t>
  </si>
  <si>
    <t>mujer</t>
  </si>
  <si>
    <t>hombre</t>
  </si>
  <si>
    <t>grupos de edad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</si>
  <si>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</si>
  <si>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</si>
  <si>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</si>
  <si>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</si>
  <si>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</si>
  <si>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</si>
  <si>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</si>
  <si>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</si>
  <si>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</si>
  <si>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</si>
  <si>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</si>
  <si>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y más</t>
  </si>
  <si>
    <t>TOTALES</t>
  </si>
  <si>
    <t>apoyo</t>
  </si>
  <si>
    <t>titulares de 60 en adelante:</t>
  </si>
  <si>
    <t>CON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</si>
</sst>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ptos Narrow"/>
      <family val="2"/>
    </font>
    <font>
      <sz val="11"/>
      <name val="Aptos Narrow"/>
    </font>
    <font>
      <sz val="11"/>
      <name val="Aptos Narrow"/>
      <family val="2"/>
    </font>
    <font>
      <b/>
      <sz val="11"/>
      <color rgb="FF000000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0E6F5"/>
        <bgColor rgb="FFC0E6F5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44B3E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43" fontId="3" fillId="0" borderId="0" xfId="1" applyFont="1" applyFill="1" applyBorder="1"/>
    <xf numFmtId="10" fontId="3" fillId="0" borderId="0" xfId="2" applyNumberFormat="1" applyFont="1" applyFill="1" applyBorder="1" applyAlignment="1">
      <alignment horizontal="center"/>
    </xf>
    <xf numFmtId="10" fontId="3" fillId="0" borderId="0" xfId="0" applyNumberFormat="1" applyFont="1" applyAlignment="1">
      <alignment horizontal="center"/>
    </xf>
    <xf numFmtId="0" fontId="5" fillId="2" borderId="2" xfId="0" applyFont="1" applyFill="1" applyBorder="1"/>
    <xf numFmtId="164" fontId="3" fillId="0" borderId="0" xfId="0" applyNumberFormat="1" applyFont="1"/>
    <xf numFmtId="0" fontId="5" fillId="2" borderId="2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43" fontId="3" fillId="0" borderId="0" xfId="0" applyNumberFormat="1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3" fontId="3" fillId="0" borderId="0" xfId="1" applyFont="1" applyFill="1" applyBorder="1" applyAlignment="1">
      <alignment horizontal="center"/>
    </xf>
    <xf numFmtId="0" fontId="5" fillId="2" borderId="0" xfId="0" applyFont="1" applyFill="1"/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43" fontId="0" fillId="0" borderId="0" xfId="0" applyNumberFormat="1"/>
    <xf numFmtId="3" fontId="0" fillId="0" borderId="0" xfId="0" applyNumberFormat="1"/>
    <xf numFmtId="3" fontId="0" fillId="3" borderId="0" xfId="0" applyNumberFormat="1" applyFill="1"/>
    <xf numFmtId="4" fontId="0" fillId="0" borderId="0" xfId="0" applyNumberFormat="1"/>
    <xf numFmtId="3" fontId="0" fillId="0" borderId="0" xfId="1" applyNumberFormat="1" applyFont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2E9CB8"/>
      </a:accent2>
      <a:accent3>
        <a:srgbClr val="E97132"/>
      </a:accent3>
      <a:accent4>
        <a:srgbClr val="196B24"/>
      </a:accent4>
      <a:accent5>
        <a:srgbClr val="4EA72E"/>
      </a:accent5>
      <a:accent6>
        <a:srgbClr val="C80724"/>
      </a:accent6>
      <a:hlink>
        <a:srgbClr val="518B9B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 /><Relationship Id="rId1" Type="http://schemas.openxmlformats.org/officeDocument/2006/relationships/vmlDrawing" Target="../drawings/vmlDrawing1.vml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 /><Relationship Id="rId1" Type="http://schemas.openxmlformats.org/officeDocument/2006/relationships/vmlDrawing" Target="../drawings/vmlDrawing3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116FD-0386-4464-9E76-8013FA8CDE51}">
  <dimension ref="A1:J392"/>
  <sheetViews>
    <sheetView workbookViewId="0">
      <selection activeCell="A6" sqref="A6:H34"/>
    </sheetView>
  </sheetViews>
  <sheetFormatPr defaultColWidth="10.76171875" defaultRowHeight="15" x14ac:dyDescent="0.2"/>
  <cols>
    <col min="3" max="3" width="12.77734375" bestFit="1" customWidth="1"/>
    <col min="4" max="4" width="14.796875" bestFit="1" customWidth="1"/>
    <col min="7" max="8" width="13.71875" bestFit="1" customWidth="1"/>
  </cols>
  <sheetData>
    <row r="1" spans="1:10" x14ac:dyDescent="0.2">
      <c r="C1" s="19" t="s">
        <v>28</v>
      </c>
      <c r="D1">
        <f>+E33+E60+E87+E114+E141+E168+E195+E222+E249+E276+E303+E332+E361+E388</f>
        <v>3416</v>
      </c>
    </row>
    <row r="2" spans="1:10" x14ac:dyDescent="0.2">
      <c r="C2" s="19" t="s">
        <v>29</v>
      </c>
      <c r="D2">
        <f>+E32+E59+E86+E113+E140+E167+E194+E221+E248+E275+E302+E331+E360+E387</f>
        <v>1653</v>
      </c>
      <c r="I2" t="s">
        <v>32</v>
      </c>
      <c r="J2" s="21" t="s">
        <v>33</v>
      </c>
    </row>
    <row r="3" spans="1:10" x14ac:dyDescent="0.2">
      <c r="C3" s="20" t="s">
        <v>30</v>
      </c>
      <c r="D3">
        <f>+F32+F59+F86+F113+F140+F167+F194+F221+F248+F275+F302+F331+F360+F387</f>
        <v>1763</v>
      </c>
      <c r="J3" s="21" t="s">
        <v>34</v>
      </c>
    </row>
    <row r="4" spans="1:10" x14ac:dyDescent="0.2">
      <c r="C4" s="20" t="s">
        <v>31</v>
      </c>
      <c r="D4" s="22">
        <f>+H34+H61+H88+H115+H142+H169+H196+H223+H250+H277+H304+H333+H362+H389</f>
        <v>139820996.71656013</v>
      </c>
    </row>
    <row r="5" spans="1:10" x14ac:dyDescent="0.2">
      <c r="C5" s="20"/>
    </row>
    <row r="6" spans="1:10" x14ac:dyDescent="0.2">
      <c r="A6" s="33" t="s">
        <v>0</v>
      </c>
      <c r="B6" s="33"/>
      <c r="C6" s="1"/>
      <c r="D6" s="1"/>
      <c r="E6" s="2"/>
      <c r="F6" s="3"/>
      <c r="G6" s="4"/>
      <c r="H6" s="5"/>
    </row>
    <row r="7" spans="1:10" x14ac:dyDescent="0.2">
      <c r="A7" s="6" t="s">
        <v>1</v>
      </c>
      <c r="B7" s="6" t="s">
        <v>2</v>
      </c>
      <c r="C7" s="1"/>
      <c r="D7" s="1"/>
      <c r="E7" s="1"/>
      <c r="F7" s="3"/>
      <c r="G7" s="4"/>
      <c r="H7" s="7"/>
    </row>
    <row r="8" spans="1:10" x14ac:dyDescent="0.2">
      <c r="A8" s="6" t="s">
        <v>3</v>
      </c>
      <c r="B8" s="8">
        <v>1</v>
      </c>
      <c r="C8" s="1"/>
      <c r="D8" s="1"/>
      <c r="E8" s="9"/>
      <c r="F8" s="9"/>
      <c r="G8" s="3"/>
      <c r="H8" s="3"/>
    </row>
    <row r="9" spans="1:10" x14ac:dyDescent="0.2">
      <c r="A9" s="27" t="s">
        <v>4</v>
      </c>
      <c r="B9" s="28"/>
      <c r="C9" s="29" t="s">
        <v>5</v>
      </c>
      <c r="D9" s="29"/>
      <c r="E9" s="29" t="s">
        <v>6</v>
      </c>
      <c r="F9" s="29"/>
      <c r="G9" s="30" t="s">
        <v>5</v>
      </c>
      <c r="H9" s="30"/>
    </row>
    <row r="10" spans="1:10" x14ac:dyDescent="0.2">
      <c r="A10" s="6" t="s">
        <v>7</v>
      </c>
      <c r="B10" s="6" t="s">
        <v>8</v>
      </c>
      <c r="C10" s="10" t="s">
        <v>9</v>
      </c>
      <c r="D10" s="10" t="s">
        <v>10</v>
      </c>
      <c r="E10" s="10" t="s">
        <v>9</v>
      </c>
      <c r="F10" s="10" t="s">
        <v>10</v>
      </c>
      <c r="G10" s="11" t="s">
        <v>9</v>
      </c>
      <c r="H10" s="11" t="s">
        <v>10</v>
      </c>
    </row>
    <row r="11" spans="1:10" x14ac:dyDescent="0.2">
      <c r="A11" s="12">
        <v>0</v>
      </c>
      <c r="B11" s="13">
        <v>4</v>
      </c>
      <c r="C11" s="14">
        <v>9370.7017009314823</v>
      </c>
      <c r="D11" s="14">
        <v>9370.7017009314823</v>
      </c>
      <c r="E11" s="9"/>
      <c r="F11" s="9"/>
      <c r="G11" s="3">
        <f>+C11*E11</f>
        <v>0</v>
      </c>
      <c r="H11" s="3">
        <f>+D11*F11</f>
        <v>0</v>
      </c>
    </row>
    <row r="12" spans="1:10" x14ac:dyDescent="0.2">
      <c r="A12" s="12">
        <v>5</v>
      </c>
      <c r="B12" s="13">
        <v>9</v>
      </c>
      <c r="C12" s="14">
        <v>9370.7017009314823</v>
      </c>
      <c r="D12" s="14">
        <v>9370.7017009314823</v>
      </c>
      <c r="E12" s="9"/>
      <c r="F12" s="9"/>
      <c r="G12" s="3">
        <f t="shared" ref="G12:H29" si="0">+C12*E12</f>
        <v>0</v>
      </c>
      <c r="H12" s="3">
        <f t="shared" si="0"/>
        <v>0</v>
      </c>
    </row>
    <row r="13" spans="1:10" x14ac:dyDescent="0.2">
      <c r="A13" s="12">
        <v>10</v>
      </c>
      <c r="B13" s="13">
        <v>14</v>
      </c>
      <c r="C13" s="14">
        <v>9370.7017009314823</v>
      </c>
      <c r="D13" s="14">
        <v>9370.7017009314823</v>
      </c>
      <c r="E13" s="9"/>
      <c r="F13" s="9"/>
      <c r="G13" s="3">
        <f t="shared" si="0"/>
        <v>0</v>
      </c>
      <c r="H13" s="3">
        <f t="shared" si="0"/>
        <v>0</v>
      </c>
    </row>
    <row r="14" spans="1:10" x14ac:dyDescent="0.2">
      <c r="A14" s="12">
        <v>15</v>
      </c>
      <c r="B14" s="13">
        <v>19</v>
      </c>
      <c r="C14" s="14">
        <v>9370.7017009314823</v>
      </c>
      <c r="D14" s="14">
        <v>9370.7017009314823</v>
      </c>
      <c r="E14" s="9"/>
      <c r="F14" s="9"/>
      <c r="G14" s="3">
        <f t="shared" si="0"/>
        <v>0</v>
      </c>
      <c r="H14" s="3">
        <f t="shared" si="0"/>
        <v>0</v>
      </c>
    </row>
    <row r="15" spans="1:10" x14ac:dyDescent="0.2">
      <c r="A15" s="12">
        <v>20</v>
      </c>
      <c r="B15" s="13">
        <v>24</v>
      </c>
      <c r="C15" s="14">
        <v>8065.8129660734176</v>
      </c>
      <c r="D15" s="14">
        <v>10823.796867249424</v>
      </c>
      <c r="E15" s="9"/>
      <c r="F15" s="9"/>
      <c r="G15" s="3">
        <f t="shared" si="0"/>
        <v>0</v>
      </c>
      <c r="H15" s="3">
        <f t="shared" si="0"/>
        <v>0</v>
      </c>
    </row>
    <row r="16" spans="1:10" x14ac:dyDescent="0.2">
      <c r="A16" s="12">
        <v>25</v>
      </c>
      <c r="B16" s="13">
        <v>29</v>
      </c>
      <c r="C16" s="14">
        <v>9075.5883048332998</v>
      </c>
      <c r="D16" s="14">
        <v>12837.443932571203</v>
      </c>
      <c r="E16" s="9">
        <v>1</v>
      </c>
      <c r="F16" s="9"/>
      <c r="G16" s="3">
        <f t="shared" si="0"/>
        <v>9075.5883048332998</v>
      </c>
      <c r="H16" s="3">
        <f t="shared" si="0"/>
        <v>0</v>
      </c>
    </row>
    <row r="17" spans="1:8" x14ac:dyDescent="0.2">
      <c r="A17" s="12">
        <v>30</v>
      </c>
      <c r="B17" s="13">
        <v>34</v>
      </c>
      <c r="C17" s="14">
        <v>10493.351416364811</v>
      </c>
      <c r="D17" s="14">
        <v>15162.302099358349</v>
      </c>
      <c r="E17" s="9">
        <v>3</v>
      </c>
      <c r="F17" s="9"/>
      <c r="G17" s="3">
        <f t="shared" si="0"/>
        <v>31480.054249094432</v>
      </c>
      <c r="H17" s="3">
        <f t="shared" si="0"/>
        <v>0</v>
      </c>
    </row>
    <row r="18" spans="1:8" x14ac:dyDescent="0.2">
      <c r="A18" s="12">
        <v>35</v>
      </c>
      <c r="B18" s="13">
        <v>39</v>
      </c>
      <c r="C18" s="14">
        <v>12484.470656012682</v>
      </c>
      <c r="D18" s="14">
        <v>17895.943402230329</v>
      </c>
      <c r="E18" s="9">
        <v>16</v>
      </c>
      <c r="F18" s="9">
        <v>13</v>
      </c>
      <c r="G18" s="3">
        <f t="shared" si="0"/>
        <v>199751.5304962029</v>
      </c>
      <c r="H18" s="3">
        <f t="shared" si="0"/>
        <v>232647.26422899426</v>
      </c>
    </row>
    <row r="19" spans="1:8" x14ac:dyDescent="0.2">
      <c r="A19" s="12">
        <v>40</v>
      </c>
      <c r="B19" s="13">
        <v>44</v>
      </c>
      <c r="C19" s="14">
        <v>15303.171024196441</v>
      </c>
      <c r="D19" s="14">
        <v>21190.304638608934</v>
      </c>
      <c r="E19" s="9">
        <v>29</v>
      </c>
      <c r="F19" s="9">
        <v>39</v>
      </c>
      <c r="G19" s="3">
        <f t="shared" si="0"/>
        <v>443791.95970169682</v>
      </c>
      <c r="H19" s="3">
        <f t="shared" si="0"/>
        <v>826421.88090574846</v>
      </c>
    </row>
    <row r="20" spans="1:8" x14ac:dyDescent="0.2">
      <c r="A20" s="12">
        <v>45</v>
      </c>
      <c r="B20" s="13">
        <v>49</v>
      </c>
      <c r="C20" s="14">
        <v>19344.624862275017</v>
      </c>
      <c r="D20" s="14">
        <v>25277.83353735225</v>
      </c>
      <c r="E20" s="9">
        <v>47</v>
      </c>
      <c r="F20" s="9">
        <v>45</v>
      </c>
      <c r="G20" s="3">
        <f t="shared" si="0"/>
        <v>909197.3685269258</v>
      </c>
      <c r="H20" s="3">
        <f t="shared" si="0"/>
        <v>1137502.5091808513</v>
      </c>
    </row>
    <row r="21" spans="1:8" x14ac:dyDescent="0.2">
      <c r="A21" s="12">
        <v>50</v>
      </c>
      <c r="B21" s="13">
        <v>54</v>
      </c>
      <c r="C21" s="14">
        <v>25233.68527231949</v>
      </c>
      <c r="D21" s="14">
        <v>30512.724425739052</v>
      </c>
      <c r="E21" s="9">
        <v>47</v>
      </c>
      <c r="F21" s="9">
        <v>52</v>
      </c>
      <c r="G21" s="3">
        <f t="shared" si="0"/>
        <v>1185983.207799016</v>
      </c>
      <c r="H21" s="3">
        <f t="shared" si="0"/>
        <v>1586661.6701384308</v>
      </c>
    </row>
    <row r="22" spans="1:8" x14ac:dyDescent="0.2">
      <c r="A22" s="12">
        <v>55</v>
      </c>
      <c r="B22" s="13">
        <v>59</v>
      </c>
      <c r="C22" s="14">
        <v>33974.862512002357</v>
      </c>
      <c r="D22" s="14">
        <v>37441.571136741513</v>
      </c>
      <c r="E22" s="9">
        <v>72</v>
      </c>
      <c r="F22" s="9">
        <v>69</v>
      </c>
      <c r="G22" s="3">
        <f t="shared" si="0"/>
        <v>2446190.1008641697</v>
      </c>
      <c r="H22" s="3">
        <f t="shared" si="0"/>
        <v>2583468.4084351645</v>
      </c>
    </row>
    <row r="23" spans="1:8" x14ac:dyDescent="0.2">
      <c r="A23" s="12">
        <v>60</v>
      </c>
      <c r="B23" s="13">
        <v>64</v>
      </c>
      <c r="C23" s="14">
        <v>47072.054178984756</v>
      </c>
      <c r="D23" s="14">
        <v>47072.054178984756</v>
      </c>
      <c r="E23" s="9">
        <v>124</v>
      </c>
      <c r="F23" s="9">
        <v>97</v>
      </c>
      <c r="G23" s="3">
        <f t="shared" si="0"/>
        <v>5836934.7181941094</v>
      </c>
      <c r="H23" s="3">
        <f t="shared" si="0"/>
        <v>4565989.2553615216</v>
      </c>
    </row>
    <row r="24" spans="1:8" x14ac:dyDescent="0.2">
      <c r="A24" s="12">
        <v>65</v>
      </c>
      <c r="B24" s="13">
        <v>69</v>
      </c>
      <c r="C24" s="14">
        <v>64198.623604445303</v>
      </c>
      <c r="D24" s="14">
        <v>64198.623604445303</v>
      </c>
      <c r="E24" s="9">
        <v>159</v>
      </c>
      <c r="F24" s="9">
        <v>120</v>
      </c>
      <c r="G24" s="3">
        <f t="shared" si="0"/>
        <v>10207581.153106803</v>
      </c>
      <c r="H24" s="3">
        <f t="shared" si="0"/>
        <v>7703834.8325334368</v>
      </c>
    </row>
    <row r="25" spans="1:8" x14ac:dyDescent="0.2">
      <c r="A25" s="12">
        <v>70</v>
      </c>
      <c r="B25" s="13">
        <v>74</v>
      </c>
      <c r="C25" s="14">
        <v>91257.98134496664</v>
      </c>
      <c r="D25" s="14">
        <v>91257.98134496664</v>
      </c>
      <c r="E25" s="9">
        <v>131</v>
      </c>
      <c r="F25" s="9">
        <v>68</v>
      </c>
      <c r="G25" s="3">
        <f t="shared" si="0"/>
        <v>11954795.55619063</v>
      </c>
      <c r="H25" s="3">
        <f t="shared" si="0"/>
        <v>6205542.7314577317</v>
      </c>
    </row>
    <row r="26" spans="1:8" x14ac:dyDescent="0.2">
      <c r="A26" s="12">
        <v>75</v>
      </c>
      <c r="B26" s="13">
        <v>79</v>
      </c>
      <c r="C26" s="14">
        <v>134256.62152344236</v>
      </c>
      <c r="D26" s="14">
        <v>134256.62152344236</v>
      </c>
      <c r="E26" s="9">
        <v>63</v>
      </c>
      <c r="F26" s="9">
        <v>27</v>
      </c>
      <c r="G26" s="3">
        <f t="shared" si="0"/>
        <v>8458167.1559768692</v>
      </c>
      <c r="H26" s="3">
        <f t="shared" si="0"/>
        <v>3624928.7811329435</v>
      </c>
    </row>
    <row r="27" spans="1:8" x14ac:dyDescent="0.2">
      <c r="A27" s="12">
        <v>80</v>
      </c>
      <c r="B27" s="13">
        <v>84</v>
      </c>
      <c r="C27" s="14">
        <v>257235.1593001952</v>
      </c>
      <c r="D27" s="14">
        <v>257235.1593001952</v>
      </c>
      <c r="E27" s="9">
        <v>22</v>
      </c>
      <c r="F27" s="9">
        <v>3</v>
      </c>
      <c r="G27" s="3">
        <f t="shared" si="0"/>
        <v>5659173.504604294</v>
      </c>
      <c r="H27" s="3">
        <f t="shared" si="0"/>
        <v>771705.47790058563</v>
      </c>
    </row>
    <row r="28" spans="1:8" x14ac:dyDescent="0.2">
      <c r="A28" s="15">
        <v>85</v>
      </c>
      <c r="B28" s="13">
        <v>89</v>
      </c>
      <c r="C28" s="14">
        <v>257235.1593001952</v>
      </c>
      <c r="D28" s="14">
        <v>257235.1593001952</v>
      </c>
      <c r="E28" s="9">
        <v>4</v>
      </c>
      <c r="F28" s="9">
        <v>3</v>
      </c>
      <c r="G28" s="3">
        <f t="shared" si="0"/>
        <v>1028940.6372007808</v>
      </c>
      <c r="H28" s="3">
        <f t="shared" si="0"/>
        <v>771705.47790058563</v>
      </c>
    </row>
    <row r="29" spans="1:8" x14ac:dyDescent="0.2">
      <c r="A29" s="15">
        <v>90</v>
      </c>
      <c r="B29" s="13" t="s">
        <v>11</v>
      </c>
      <c r="C29" s="14">
        <v>257235.1593001952</v>
      </c>
      <c r="D29" s="14">
        <v>257235.1593001952</v>
      </c>
      <c r="E29" s="9">
        <v>1</v>
      </c>
      <c r="F29" s="9"/>
      <c r="G29" s="3">
        <f t="shared" si="0"/>
        <v>257235.1593001952</v>
      </c>
      <c r="H29" s="3">
        <f t="shared" si="0"/>
        <v>0</v>
      </c>
    </row>
    <row r="30" spans="1:8" x14ac:dyDescent="0.2">
      <c r="A30" s="15"/>
      <c r="B30" s="13"/>
      <c r="C30" s="14"/>
      <c r="D30" s="14"/>
      <c r="E30" s="9"/>
      <c r="F30" s="9"/>
      <c r="G30" s="3"/>
      <c r="H30" s="3"/>
    </row>
    <row r="31" spans="1:8" x14ac:dyDescent="0.2">
      <c r="A31" s="1"/>
      <c r="B31" s="1"/>
      <c r="C31" s="14">
        <f>SUM(C11:C29)</f>
        <v>1279949.1323702279</v>
      </c>
      <c r="D31" s="14">
        <f>SUM(D11:D29)</f>
        <v>1317115.4853960017</v>
      </c>
      <c r="E31" s="9"/>
      <c r="F31" s="9"/>
      <c r="G31" s="3"/>
      <c r="H31" s="3"/>
    </row>
    <row r="32" spans="1:8" x14ac:dyDescent="0.2">
      <c r="A32" s="1"/>
      <c r="B32" s="1"/>
      <c r="C32" s="1"/>
      <c r="D32" s="16" t="s">
        <v>12</v>
      </c>
      <c r="E32" s="9">
        <f>SUM(E11:E29)</f>
        <v>719</v>
      </c>
      <c r="F32" s="9">
        <f>SUM(F11:F29)</f>
        <v>536</v>
      </c>
      <c r="G32" s="17">
        <f>SUM(G11:G31)</f>
        <v>48628297.694515623</v>
      </c>
      <c r="H32" s="17">
        <f>SUM(H11:H31)</f>
        <v>30010408.289175998</v>
      </c>
    </row>
    <row r="33" spans="1:8" x14ac:dyDescent="0.2">
      <c r="A33" s="1"/>
      <c r="B33" s="1"/>
      <c r="C33" s="1"/>
      <c r="D33" s="16" t="s">
        <v>6</v>
      </c>
      <c r="E33" s="9">
        <f>+E32+F32</f>
        <v>1255</v>
      </c>
      <c r="F33" s="9"/>
      <c r="G33" s="17"/>
      <c r="H33" s="17"/>
    </row>
    <row r="34" spans="1:8" x14ac:dyDescent="0.2">
      <c r="A34" s="33" t="s">
        <v>0</v>
      </c>
      <c r="B34" s="33"/>
      <c r="C34" s="1"/>
      <c r="D34" s="16" t="s">
        <v>13</v>
      </c>
      <c r="E34" s="9">
        <f>+E33</f>
        <v>1255</v>
      </c>
      <c r="F34" s="9"/>
      <c r="G34" s="3" t="s">
        <v>12</v>
      </c>
      <c r="H34" s="3">
        <f>+G32+H32</f>
        <v>78638705.983691618</v>
      </c>
    </row>
    <row r="35" spans="1:8" x14ac:dyDescent="0.2">
      <c r="A35" s="6" t="s">
        <v>1</v>
      </c>
      <c r="B35" s="18" t="s">
        <v>2</v>
      </c>
      <c r="C35" s="1"/>
      <c r="D35" s="1"/>
      <c r="E35" s="9"/>
      <c r="F35" s="9"/>
      <c r="G35" s="3"/>
      <c r="H35" s="3"/>
    </row>
    <row r="36" spans="1:8" x14ac:dyDescent="0.2">
      <c r="A36" s="6" t="s">
        <v>3</v>
      </c>
      <c r="B36" s="8">
        <v>2</v>
      </c>
      <c r="C36" s="1"/>
      <c r="D36" s="1"/>
      <c r="E36" s="9"/>
      <c r="F36" s="9"/>
      <c r="G36" s="3"/>
      <c r="H36" s="3"/>
    </row>
    <row r="37" spans="1:8" x14ac:dyDescent="0.2">
      <c r="A37" s="27" t="s">
        <v>4</v>
      </c>
      <c r="B37" s="28"/>
      <c r="C37" s="29" t="s">
        <v>5</v>
      </c>
      <c r="D37" s="29"/>
      <c r="E37" s="29" t="s">
        <v>6</v>
      </c>
      <c r="F37" s="29"/>
      <c r="G37" s="30" t="s">
        <v>5</v>
      </c>
      <c r="H37" s="30"/>
    </row>
    <row r="38" spans="1:8" x14ac:dyDescent="0.2">
      <c r="A38" s="6" t="s">
        <v>7</v>
      </c>
      <c r="B38" s="6" t="s">
        <v>8</v>
      </c>
      <c r="C38" s="10" t="s">
        <v>9</v>
      </c>
      <c r="D38" s="10" t="s">
        <v>10</v>
      </c>
      <c r="E38" s="10" t="s">
        <v>9</v>
      </c>
      <c r="F38" s="10" t="s">
        <v>10</v>
      </c>
      <c r="G38" s="11" t="s">
        <v>9</v>
      </c>
      <c r="H38" s="11" t="s">
        <v>10</v>
      </c>
    </row>
    <row r="39" spans="1:8" x14ac:dyDescent="0.2">
      <c r="A39" s="12">
        <v>0</v>
      </c>
      <c r="B39" s="13">
        <v>4</v>
      </c>
      <c r="C39" s="3">
        <v>9370.7017009314823</v>
      </c>
      <c r="D39" s="3">
        <v>9370.7017009314823</v>
      </c>
      <c r="E39" s="9"/>
      <c r="F39" s="9"/>
      <c r="G39" s="3">
        <f>+C39*E39</f>
        <v>0</v>
      </c>
      <c r="H39" s="3">
        <f>+D39*F39</f>
        <v>0</v>
      </c>
    </row>
    <row r="40" spans="1:8" x14ac:dyDescent="0.2">
      <c r="A40" s="12">
        <v>5</v>
      </c>
      <c r="B40" s="13">
        <v>9</v>
      </c>
      <c r="C40" s="3">
        <v>9370.7017009314823</v>
      </c>
      <c r="D40" s="3">
        <v>9370.7017009314823</v>
      </c>
      <c r="E40" s="9"/>
      <c r="F40" s="9"/>
      <c r="G40" s="3">
        <f t="shared" ref="G40:H56" si="1">+C40*E40</f>
        <v>0</v>
      </c>
      <c r="H40" s="3">
        <f t="shared" si="1"/>
        <v>0</v>
      </c>
    </row>
    <row r="41" spans="1:8" x14ac:dyDescent="0.2">
      <c r="A41" s="12">
        <v>10</v>
      </c>
      <c r="B41" s="13">
        <v>14</v>
      </c>
      <c r="C41" s="3">
        <v>9370.7017009314823</v>
      </c>
      <c r="D41" s="3">
        <v>9370.7017009314823</v>
      </c>
      <c r="E41" s="9"/>
      <c r="F41" s="9"/>
      <c r="G41" s="3">
        <f t="shared" si="1"/>
        <v>0</v>
      </c>
      <c r="H41" s="3">
        <f t="shared" si="1"/>
        <v>0</v>
      </c>
    </row>
    <row r="42" spans="1:8" x14ac:dyDescent="0.2">
      <c r="A42" s="12">
        <v>15</v>
      </c>
      <c r="B42" s="13">
        <v>19</v>
      </c>
      <c r="C42" s="3">
        <v>9370.7017009314823</v>
      </c>
      <c r="D42" s="3">
        <v>9370.7017009314823</v>
      </c>
      <c r="E42" s="9"/>
      <c r="F42" s="9"/>
      <c r="G42" s="3">
        <f t="shared" si="1"/>
        <v>0</v>
      </c>
      <c r="H42" s="3">
        <f t="shared" si="1"/>
        <v>0</v>
      </c>
    </row>
    <row r="43" spans="1:8" x14ac:dyDescent="0.2">
      <c r="A43" s="12">
        <v>20</v>
      </c>
      <c r="B43" s="13">
        <v>24</v>
      </c>
      <c r="C43" s="3">
        <v>8065.8129660734176</v>
      </c>
      <c r="D43" s="3">
        <v>10823.796867249424</v>
      </c>
      <c r="E43" s="9"/>
      <c r="F43" s="9"/>
      <c r="G43" s="3">
        <f t="shared" si="1"/>
        <v>0</v>
      </c>
      <c r="H43" s="3">
        <f t="shared" si="1"/>
        <v>0</v>
      </c>
    </row>
    <row r="44" spans="1:8" x14ac:dyDescent="0.2">
      <c r="A44" s="12">
        <v>25</v>
      </c>
      <c r="B44" s="13">
        <v>29</v>
      </c>
      <c r="C44" s="3">
        <v>9075.5883048332998</v>
      </c>
      <c r="D44" s="3">
        <v>12837.443932571203</v>
      </c>
      <c r="E44" s="9"/>
      <c r="F44" s="9"/>
      <c r="G44" s="3">
        <f t="shared" si="1"/>
        <v>0</v>
      </c>
      <c r="H44" s="3">
        <f t="shared" si="1"/>
        <v>0</v>
      </c>
    </row>
    <row r="45" spans="1:8" x14ac:dyDescent="0.2">
      <c r="A45" s="12">
        <v>30</v>
      </c>
      <c r="B45" s="13">
        <v>34</v>
      </c>
      <c r="C45" s="3">
        <v>10493.351416364811</v>
      </c>
      <c r="D45" s="3">
        <v>15162.302099358349</v>
      </c>
      <c r="E45" s="9"/>
      <c r="F45" s="9"/>
      <c r="G45" s="3">
        <f t="shared" si="1"/>
        <v>0</v>
      </c>
      <c r="H45" s="3">
        <f t="shared" si="1"/>
        <v>0</v>
      </c>
    </row>
    <row r="46" spans="1:8" x14ac:dyDescent="0.2">
      <c r="A46" s="12">
        <v>35</v>
      </c>
      <c r="B46" s="13">
        <v>39</v>
      </c>
      <c r="C46" s="3">
        <v>12484.470656012682</v>
      </c>
      <c r="D46" s="3">
        <v>17895.943402230329</v>
      </c>
      <c r="E46" s="9"/>
      <c r="F46" s="9"/>
      <c r="G46" s="3">
        <f t="shared" si="1"/>
        <v>0</v>
      </c>
      <c r="H46" s="3">
        <f t="shared" si="1"/>
        <v>0</v>
      </c>
    </row>
    <row r="47" spans="1:8" x14ac:dyDescent="0.2">
      <c r="A47" s="12">
        <v>40</v>
      </c>
      <c r="B47" s="13">
        <v>44</v>
      </c>
      <c r="C47" s="3">
        <v>15303.171024196441</v>
      </c>
      <c r="D47" s="3">
        <v>21190.304638608934</v>
      </c>
      <c r="E47" s="9"/>
      <c r="F47" s="9"/>
      <c r="G47" s="3">
        <f t="shared" si="1"/>
        <v>0</v>
      </c>
      <c r="H47" s="3">
        <f t="shared" si="1"/>
        <v>0</v>
      </c>
    </row>
    <row r="48" spans="1:8" x14ac:dyDescent="0.2">
      <c r="A48" s="12">
        <v>45</v>
      </c>
      <c r="B48" s="13">
        <v>49</v>
      </c>
      <c r="C48" s="3">
        <v>19344.624862275017</v>
      </c>
      <c r="D48" s="3">
        <v>25277.83353735225</v>
      </c>
      <c r="E48" s="9"/>
      <c r="F48" s="9"/>
      <c r="G48" s="3">
        <f t="shared" si="1"/>
        <v>0</v>
      </c>
      <c r="H48" s="3">
        <f t="shared" si="1"/>
        <v>0</v>
      </c>
    </row>
    <row r="49" spans="1:8" x14ac:dyDescent="0.2">
      <c r="A49" s="12">
        <v>50</v>
      </c>
      <c r="B49" s="13">
        <v>54</v>
      </c>
      <c r="C49" s="3">
        <v>25233.68527231949</v>
      </c>
      <c r="D49" s="3">
        <v>30512.724425739052</v>
      </c>
      <c r="E49" s="9"/>
      <c r="F49" s="9"/>
      <c r="G49" s="3">
        <f t="shared" si="1"/>
        <v>0</v>
      </c>
      <c r="H49" s="3">
        <f t="shared" si="1"/>
        <v>0</v>
      </c>
    </row>
    <row r="50" spans="1:8" x14ac:dyDescent="0.2">
      <c r="A50" s="12">
        <v>55</v>
      </c>
      <c r="B50" s="13">
        <v>59</v>
      </c>
      <c r="C50" s="3">
        <v>33974.862512002357</v>
      </c>
      <c r="D50" s="3">
        <v>37441.571136741513</v>
      </c>
      <c r="E50" s="9"/>
      <c r="F50" s="9"/>
      <c r="G50" s="3">
        <f t="shared" si="1"/>
        <v>0</v>
      </c>
      <c r="H50" s="3">
        <f t="shared" si="1"/>
        <v>0</v>
      </c>
    </row>
    <row r="51" spans="1:8" x14ac:dyDescent="0.2">
      <c r="A51" s="12">
        <v>60</v>
      </c>
      <c r="B51" s="13">
        <v>64</v>
      </c>
      <c r="C51" s="3">
        <v>47072.054178984756</v>
      </c>
      <c r="D51" s="3">
        <v>47072.054178984756</v>
      </c>
      <c r="E51" s="9"/>
      <c r="F51" s="9"/>
      <c r="G51" s="3">
        <f t="shared" si="1"/>
        <v>0</v>
      </c>
      <c r="H51" s="3">
        <f t="shared" si="1"/>
        <v>0</v>
      </c>
    </row>
    <row r="52" spans="1:8" x14ac:dyDescent="0.2">
      <c r="A52" s="12">
        <v>65</v>
      </c>
      <c r="B52" s="13">
        <v>69</v>
      </c>
      <c r="C52" s="3">
        <v>64198.623604445303</v>
      </c>
      <c r="D52" s="3">
        <v>64198.623604445303</v>
      </c>
      <c r="E52" s="9"/>
      <c r="F52" s="9"/>
      <c r="G52" s="3">
        <f t="shared" si="1"/>
        <v>0</v>
      </c>
      <c r="H52" s="3">
        <f t="shared" si="1"/>
        <v>0</v>
      </c>
    </row>
    <row r="53" spans="1:8" x14ac:dyDescent="0.2">
      <c r="A53" s="12">
        <v>70</v>
      </c>
      <c r="B53" s="13">
        <v>74</v>
      </c>
      <c r="C53" s="3">
        <v>91257.98134496664</v>
      </c>
      <c r="D53" s="3">
        <v>91257.98134496664</v>
      </c>
      <c r="E53" s="9"/>
      <c r="F53" s="9"/>
      <c r="G53" s="3">
        <f t="shared" si="1"/>
        <v>0</v>
      </c>
      <c r="H53" s="3">
        <f t="shared" si="1"/>
        <v>0</v>
      </c>
    </row>
    <row r="54" spans="1:8" x14ac:dyDescent="0.2">
      <c r="A54" s="12">
        <v>75</v>
      </c>
      <c r="B54" s="13">
        <v>79</v>
      </c>
      <c r="C54" s="3">
        <v>134256.62152344236</v>
      </c>
      <c r="D54" s="3">
        <v>134256.62152344236</v>
      </c>
      <c r="E54" s="9"/>
      <c r="F54" s="9"/>
      <c r="G54" s="3">
        <f t="shared" si="1"/>
        <v>0</v>
      </c>
      <c r="H54" s="3">
        <f t="shared" si="1"/>
        <v>0</v>
      </c>
    </row>
    <row r="55" spans="1:8" x14ac:dyDescent="0.2">
      <c r="A55" s="12">
        <v>80</v>
      </c>
      <c r="B55" s="13">
        <v>84</v>
      </c>
      <c r="C55" s="3">
        <v>257235.1593001952</v>
      </c>
      <c r="D55" s="3">
        <v>257235.1593001952</v>
      </c>
      <c r="E55" s="9"/>
      <c r="F55" s="9"/>
      <c r="G55" s="3">
        <f t="shared" si="1"/>
        <v>0</v>
      </c>
      <c r="H55" s="3">
        <f t="shared" si="1"/>
        <v>0</v>
      </c>
    </row>
    <row r="56" spans="1:8" x14ac:dyDescent="0.2">
      <c r="A56" s="15">
        <v>85</v>
      </c>
      <c r="B56" s="13">
        <v>89</v>
      </c>
      <c r="C56" s="3">
        <v>257235.1593001952</v>
      </c>
      <c r="D56" s="3">
        <v>257235.1593001952</v>
      </c>
      <c r="E56" s="9"/>
      <c r="F56" s="9"/>
      <c r="G56" s="3">
        <f t="shared" si="1"/>
        <v>0</v>
      </c>
      <c r="H56" s="3">
        <f t="shared" si="1"/>
        <v>0</v>
      </c>
    </row>
    <row r="57" spans="1:8" x14ac:dyDescent="0.2">
      <c r="A57" s="15"/>
      <c r="B57" s="13"/>
      <c r="C57" s="3"/>
      <c r="D57" s="3"/>
      <c r="E57" s="9"/>
      <c r="F57" s="9"/>
      <c r="G57" s="3"/>
      <c r="H57" s="3"/>
    </row>
    <row r="58" spans="1:8" x14ac:dyDescent="0.2">
      <c r="A58" s="15"/>
      <c r="B58" s="13"/>
      <c r="C58" s="14">
        <f>SUM(C39:C56)</f>
        <v>1022713.9730700328</v>
      </c>
      <c r="D58" s="14">
        <f>SUM(D39:D56)</f>
        <v>1059880.3260958064</v>
      </c>
      <c r="E58" s="9"/>
      <c r="F58" s="9"/>
      <c r="G58" s="3"/>
      <c r="H58" s="3"/>
    </row>
    <row r="59" spans="1:8" x14ac:dyDescent="0.2">
      <c r="A59" s="15"/>
      <c r="B59" s="13"/>
      <c r="C59" s="3"/>
      <c r="D59" s="16" t="s">
        <v>12</v>
      </c>
      <c r="E59" s="9">
        <f>SUM(E39:E58)</f>
        <v>0</v>
      </c>
      <c r="F59" s="9">
        <f t="shared" ref="F59:H59" si="2">SUM(F39:F58)</f>
        <v>0</v>
      </c>
      <c r="G59" s="17">
        <f t="shared" si="2"/>
        <v>0</v>
      </c>
      <c r="H59" s="17">
        <f t="shared" si="2"/>
        <v>0</v>
      </c>
    </row>
    <row r="60" spans="1:8" x14ac:dyDescent="0.2">
      <c r="A60" s="15"/>
      <c r="B60" s="13"/>
      <c r="C60" s="1"/>
      <c r="D60" s="16" t="s">
        <v>6</v>
      </c>
      <c r="E60" s="9">
        <f>+E59+F59</f>
        <v>0</v>
      </c>
      <c r="F60" s="9"/>
      <c r="G60" s="17"/>
      <c r="H60" s="17"/>
    </row>
    <row r="61" spans="1:8" x14ac:dyDescent="0.2">
      <c r="A61" s="33" t="s">
        <v>14</v>
      </c>
      <c r="B61" s="33"/>
      <c r="C61" s="1"/>
      <c r="D61" s="16" t="s">
        <v>13</v>
      </c>
      <c r="E61" s="9">
        <f>+E60</f>
        <v>0</v>
      </c>
      <c r="F61" s="9"/>
      <c r="G61" s="3" t="s">
        <v>12</v>
      </c>
      <c r="H61" s="3">
        <f>+G59+H59</f>
        <v>0</v>
      </c>
    </row>
    <row r="62" spans="1:8" x14ac:dyDescent="0.2">
      <c r="A62" s="6" t="s">
        <v>1</v>
      </c>
      <c r="B62" s="6" t="s">
        <v>15</v>
      </c>
      <c r="C62" s="1"/>
      <c r="D62" s="1"/>
      <c r="E62" s="9"/>
      <c r="F62" s="9"/>
      <c r="G62" s="3"/>
      <c r="H62" s="3"/>
    </row>
    <row r="63" spans="1:8" x14ac:dyDescent="0.2">
      <c r="A63" s="6" t="s">
        <v>3</v>
      </c>
      <c r="B63" s="8">
        <v>1</v>
      </c>
      <c r="C63" s="1"/>
      <c r="D63" s="1"/>
      <c r="E63" s="9"/>
      <c r="F63" s="9"/>
      <c r="G63" s="3"/>
      <c r="H63" s="3"/>
    </row>
    <row r="64" spans="1:8" x14ac:dyDescent="0.2">
      <c r="A64" s="27" t="s">
        <v>4</v>
      </c>
      <c r="B64" s="28"/>
      <c r="C64" s="29" t="s">
        <v>5</v>
      </c>
      <c r="D64" s="29"/>
      <c r="E64" s="29" t="s">
        <v>6</v>
      </c>
      <c r="F64" s="29"/>
      <c r="G64" s="30" t="s">
        <v>5</v>
      </c>
      <c r="H64" s="30"/>
    </row>
    <row r="65" spans="1:8" x14ac:dyDescent="0.2">
      <c r="A65" s="6" t="s">
        <v>7</v>
      </c>
      <c r="B65" s="6" t="s">
        <v>8</v>
      </c>
      <c r="C65" s="10" t="s">
        <v>9</v>
      </c>
      <c r="D65" s="10" t="s">
        <v>10</v>
      </c>
      <c r="E65" s="10" t="s">
        <v>9</v>
      </c>
      <c r="F65" s="10" t="s">
        <v>10</v>
      </c>
      <c r="G65" s="11" t="s">
        <v>9</v>
      </c>
      <c r="H65" s="11" t="s">
        <v>10</v>
      </c>
    </row>
    <row r="66" spans="1:8" x14ac:dyDescent="0.2">
      <c r="A66" s="12">
        <v>0</v>
      </c>
      <c r="B66" s="13">
        <v>4</v>
      </c>
      <c r="C66" s="3">
        <v>9370.7017009314823</v>
      </c>
      <c r="D66" s="3">
        <v>9370.7017009314823</v>
      </c>
      <c r="E66" s="9"/>
      <c r="F66" s="9"/>
      <c r="G66" s="3">
        <f>+C66*E66</f>
        <v>0</v>
      </c>
      <c r="H66" s="3">
        <f>+D66*F66</f>
        <v>0</v>
      </c>
    </row>
    <row r="67" spans="1:8" x14ac:dyDescent="0.2">
      <c r="A67" s="12">
        <v>5</v>
      </c>
      <c r="B67" s="13">
        <v>9</v>
      </c>
      <c r="C67" s="3">
        <v>9370.7017009314823</v>
      </c>
      <c r="D67" s="3">
        <v>9370.7017009314823</v>
      </c>
      <c r="E67" s="9"/>
      <c r="F67" s="9"/>
      <c r="G67" s="3">
        <f t="shared" ref="G67:H83" si="3">+C67*E67</f>
        <v>0</v>
      </c>
      <c r="H67" s="3">
        <f t="shared" si="3"/>
        <v>0</v>
      </c>
    </row>
    <row r="68" spans="1:8" x14ac:dyDescent="0.2">
      <c r="A68" s="12">
        <v>10</v>
      </c>
      <c r="B68" s="13">
        <v>14</v>
      </c>
      <c r="C68" s="3">
        <v>9370.7017009314823</v>
      </c>
      <c r="D68" s="3">
        <v>9370.7017009314823</v>
      </c>
      <c r="E68" s="9"/>
      <c r="F68" s="9"/>
      <c r="G68" s="3">
        <f t="shared" si="3"/>
        <v>0</v>
      </c>
      <c r="H68" s="3">
        <f t="shared" si="3"/>
        <v>0</v>
      </c>
    </row>
    <row r="69" spans="1:8" x14ac:dyDescent="0.2">
      <c r="A69" s="12">
        <v>15</v>
      </c>
      <c r="B69" s="13">
        <v>19</v>
      </c>
      <c r="C69" s="3">
        <v>9370.7017009314823</v>
      </c>
      <c r="D69" s="3">
        <v>9370.7017009314823</v>
      </c>
      <c r="E69" s="9"/>
      <c r="F69" s="9"/>
      <c r="G69" s="3">
        <f t="shared" si="3"/>
        <v>0</v>
      </c>
      <c r="H69" s="3">
        <f t="shared" si="3"/>
        <v>0</v>
      </c>
    </row>
    <row r="70" spans="1:8" x14ac:dyDescent="0.2">
      <c r="A70" s="12">
        <v>20</v>
      </c>
      <c r="B70" s="13">
        <v>24</v>
      </c>
      <c r="C70" s="3">
        <v>8065.8129660734176</v>
      </c>
      <c r="D70" s="3">
        <v>10823.796867249424</v>
      </c>
      <c r="E70" s="9"/>
      <c r="F70" s="9"/>
      <c r="G70" s="3">
        <f t="shared" si="3"/>
        <v>0</v>
      </c>
      <c r="H70" s="3">
        <f t="shared" si="3"/>
        <v>0</v>
      </c>
    </row>
    <row r="71" spans="1:8" x14ac:dyDescent="0.2">
      <c r="A71" s="12">
        <v>25</v>
      </c>
      <c r="B71" s="13">
        <v>29</v>
      </c>
      <c r="C71" s="3">
        <v>9075.5883048332998</v>
      </c>
      <c r="D71" s="3">
        <v>12837.443932571203</v>
      </c>
      <c r="E71" s="9"/>
      <c r="F71" s="9"/>
      <c r="G71" s="3">
        <f t="shared" si="3"/>
        <v>0</v>
      </c>
      <c r="H71" s="3">
        <f t="shared" si="3"/>
        <v>0</v>
      </c>
    </row>
    <row r="72" spans="1:8" x14ac:dyDescent="0.2">
      <c r="A72" s="12">
        <v>30</v>
      </c>
      <c r="B72" s="13">
        <v>34</v>
      </c>
      <c r="C72" s="3">
        <v>10493.351416364811</v>
      </c>
      <c r="D72" s="3">
        <v>15162.302099358349</v>
      </c>
      <c r="E72" s="9"/>
      <c r="F72" s="9"/>
      <c r="G72" s="3">
        <f t="shared" si="3"/>
        <v>0</v>
      </c>
      <c r="H72" s="3">
        <f t="shared" si="3"/>
        <v>0</v>
      </c>
    </row>
    <row r="73" spans="1:8" x14ac:dyDescent="0.2">
      <c r="A73" s="12">
        <v>35</v>
      </c>
      <c r="B73" s="13">
        <v>39</v>
      </c>
      <c r="C73" s="3">
        <v>12484.470656012682</v>
      </c>
      <c r="D73" s="3">
        <v>17895.943402230329</v>
      </c>
      <c r="E73" s="9"/>
      <c r="F73" s="9">
        <v>1</v>
      </c>
      <c r="G73" s="3">
        <f t="shared" si="3"/>
        <v>0</v>
      </c>
      <c r="H73" s="3">
        <f t="shared" si="3"/>
        <v>17895.943402230329</v>
      </c>
    </row>
    <row r="74" spans="1:8" x14ac:dyDescent="0.2">
      <c r="A74" s="12">
        <v>40</v>
      </c>
      <c r="B74" s="13">
        <v>44</v>
      </c>
      <c r="C74" s="3">
        <v>15303.171024196441</v>
      </c>
      <c r="D74" s="3">
        <v>21190.304638608934</v>
      </c>
      <c r="E74" s="9">
        <v>2</v>
      </c>
      <c r="F74" s="9">
        <v>2</v>
      </c>
      <c r="G74" s="3">
        <f t="shared" si="3"/>
        <v>30606.342048392882</v>
      </c>
      <c r="H74" s="3">
        <f t="shared" si="3"/>
        <v>42380.609277217867</v>
      </c>
    </row>
    <row r="75" spans="1:8" x14ac:dyDescent="0.2">
      <c r="A75" s="12">
        <v>45</v>
      </c>
      <c r="B75" s="13">
        <v>49</v>
      </c>
      <c r="C75" s="3">
        <v>19344.624862275017</v>
      </c>
      <c r="D75" s="3">
        <v>25277.83353735225</v>
      </c>
      <c r="E75" s="9">
        <v>2</v>
      </c>
      <c r="F75" s="9">
        <v>5</v>
      </c>
      <c r="G75" s="3">
        <f t="shared" si="3"/>
        <v>38689.249724550034</v>
      </c>
      <c r="H75" s="3">
        <f t="shared" si="3"/>
        <v>126389.16768676124</v>
      </c>
    </row>
    <row r="76" spans="1:8" x14ac:dyDescent="0.2">
      <c r="A76" s="12">
        <v>50</v>
      </c>
      <c r="B76" s="13">
        <v>54</v>
      </c>
      <c r="C76" s="3">
        <v>25233.68527231949</v>
      </c>
      <c r="D76" s="3">
        <v>30512.724425739052</v>
      </c>
      <c r="E76" s="9">
        <v>3</v>
      </c>
      <c r="F76" s="9">
        <v>9</v>
      </c>
      <c r="G76" s="3">
        <f t="shared" si="3"/>
        <v>75701.055816958469</v>
      </c>
      <c r="H76" s="3">
        <f t="shared" si="3"/>
        <v>274614.51983165147</v>
      </c>
    </row>
    <row r="77" spans="1:8" x14ac:dyDescent="0.2">
      <c r="A77" s="12">
        <v>55</v>
      </c>
      <c r="B77" s="13">
        <v>59</v>
      </c>
      <c r="C77" s="3">
        <v>33974.862512002357</v>
      </c>
      <c r="D77" s="3">
        <v>37441.571136741513</v>
      </c>
      <c r="E77" s="9">
        <v>6</v>
      </c>
      <c r="F77" s="9">
        <v>19</v>
      </c>
      <c r="G77" s="3">
        <f t="shared" si="3"/>
        <v>203849.17507201416</v>
      </c>
      <c r="H77" s="3">
        <f t="shared" si="3"/>
        <v>711389.85159808875</v>
      </c>
    </row>
    <row r="78" spans="1:8" x14ac:dyDescent="0.2">
      <c r="A78" s="12">
        <v>60</v>
      </c>
      <c r="B78" s="13">
        <v>64</v>
      </c>
      <c r="C78" s="3">
        <v>47072.054178984756</v>
      </c>
      <c r="D78" s="3">
        <v>47072.054178984756</v>
      </c>
      <c r="E78" s="9">
        <v>8</v>
      </c>
      <c r="F78" s="9">
        <v>21</v>
      </c>
      <c r="G78" s="3">
        <f t="shared" si="3"/>
        <v>376576.43343187805</v>
      </c>
      <c r="H78" s="3">
        <f t="shared" si="3"/>
        <v>988513.13775867992</v>
      </c>
    </row>
    <row r="79" spans="1:8" x14ac:dyDescent="0.2">
      <c r="A79" s="12">
        <v>65</v>
      </c>
      <c r="B79" s="13">
        <v>69</v>
      </c>
      <c r="C79" s="3">
        <v>64198.623604445303</v>
      </c>
      <c r="D79" s="3">
        <v>64198.623604445303</v>
      </c>
      <c r="E79" s="9">
        <v>8</v>
      </c>
      <c r="F79" s="9">
        <v>17</v>
      </c>
      <c r="G79" s="3">
        <f t="shared" si="3"/>
        <v>513588.98883556243</v>
      </c>
      <c r="H79" s="3">
        <f t="shared" si="3"/>
        <v>1091376.6012755702</v>
      </c>
    </row>
    <row r="80" spans="1:8" x14ac:dyDescent="0.2">
      <c r="A80" s="12">
        <v>70</v>
      </c>
      <c r="B80" s="13">
        <v>74</v>
      </c>
      <c r="C80" s="3">
        <v>91257.98134496664</v>
      </c>
      <c r="D80" s="3">
        <v>91257.98134496664</v>
      </c>
      <c r="E80" s="9">
        <v>3</v>
      </c>
      <c r="F80" s="9">
        <v>5</v>
      </c>
      <c r="G80" s="3">
        <f t="shared" si="3"/>
        <v>273773.94403489993</v>
      </c>
      <c r="H80" s="3">
        <f t="shared" si="3"/>
        <v>456289.90672483318</v>
      </c>
    </row>
    <row r="81" spans="1:8" x14ac:dyDescent="0.2">
      <c r="A81" s="12">
        <v>75</v>
      </c>
      <c r="B81" s="13">
        <v>79</v>
      </c>
      <c r="C81" s="3">
        <v>134256.62152344236</v>
      </c>
      <c r="D81" s="3">
        <v>134256.62152344236</v>
      </c>
      <c r="E81" s="9">
        <v>2</v>
      </c>
      <c r="F81" s="9">
        <v>2</v>
      </c>
      <c r="G81" s="3">
        <f t="shared" si="3"/>
        <v>268513.24304688472</v>
      </c>
      <c r="H81" s="3">
        <f t="shared" si="3"/>
        <v>268513.24304688472</v>
      </c>
    </row>
    <row r="82" spans="1:8" x14ac:dyDescent="0.2">
      <c r="A82" s="12">
        <v>80</v>
      </c>
      <c r="B82" s="13">
        <v>84</v>
      </c>
      <c r="C82" s="3">
        <v>257235.1593001952</v>
      </c>
      <c r="D82" s="3">
        <v>257235.1593001952</v>
      </c>
      <c r="E82" s="9">
        <v>1</v>
      </c>
      <c r="F82" s="9"/>
      <c r="G82" s="3">
        <f t="shared" si="3"/>
        <v>257235.1593001952</v>
      </c>
      <c r="H82" s="3">
        <f t="shared" si="3"/>
        <v>0</v>
      </c>
    </row>
    <row r="83" spans="1:8" x14ac:dyDescent="0.2">
      <c r="A83" s="15">
        <v>85</v>
      </c>
      <c r="B83" s="13">
        <v>89</v>
      </c>
      <c r="C83" s="3">
        <v>257235.1593001952</v>
      </c>
      <c r="D83" s="3">
        <v>257235.1593001952</v>
      </c>
      <c r="E83" s="9"/>
      <c r="F83" s="9"/>
      <c r="G83" s="3">
        <f t="shared" si="3"/>
        <v>0</v>
      </c>
      <c r="H83" s="3">
        <f t="shared" si="3"/>
        <v>0</v>
      </c>
    </row>
    <row r="84" spans="1:8" x14ac:dyDescent="0.2">
      <c r="A84" s="15"/>
      <c r="B84" s="13"/>
      <c r="C84" s="3"/>
      <c r="D84" s="3"/>
      <c r="E84" s="9"/>
      <c r="F84" s="9"/>
      <c r="G84" s="3"/>
      <c r="H84" s="3"/>
    </row>
    <row r="85" spans="1:8" x14ac:dyDescent="0.2">
      <c r="A85" s="15"/>
      <c r="B85" s="13"/>
      <c r="C85" s="14">
        <f>SUM(C66:C83)</f>
        <v>1022713.9730700328</v>
      </c>
      <c r="D85" s="14">
        <f>SUM(D66:D83)</f>
        <v>1059880.3260958064</v>
      </c>
      <c r="E85" s="9"/>
      <c r="F85" s="9"/>
      <c r="G85" s="3"/>
      <c r="H85" s="3"/>
    </row>
    <row r="86" spans="1:8" x14ac:dyDescent="0.2">
      <c r="A86" s="15"/>
      <c r="B86" s="13"/>
      <c r="C86" s="1"/>
      <c r="D86" s="16" t="s">
        <v>12</v>
      </c>
      <c r="E86" s="9">
        <f>SUM(E66:E83)</f>
        <v>35</v>
      </c>
      <c r="F86" s="9">
        <f>SUM(F66:F83)</f>
        <v>81</v>
      </c>
      <c r="G86" s="17">
        <f>SUM(G66:G83)</f>
        <v>2038533.591311336</v>
      </c>
      <c r="H86" s="17">
        <f>SUM(H66:H83)</f>
        <v>3977362.9806019184</v>
      </c>
    </row>
    <row r="87" spans="1:8" x14ac:dyDescent="0.2">
      <c r="A87" s="15"/>
      <c r="B87" s="13"/>
      <c r="C87" s="1"/>
      <c r="D87" s="16" t="s">
        <v>6</v>
      </c>
      <c r="E87" s="9">
        <f>+E86+F86</f>
        <v>116</v>
      </c>
      <c r="F87" s="9"/>
      <c r="G87" s="17"/>
      <c r="H87" s="17"/>
    </row>
    <row r="88" spans="1:8" x14ac:dyDescent="0.2">
      <c r="A88" s="33" t="s">
        <v>14</v>
      </c>
      <c r="B88" s="33"/>
      <c r="C88" s="1"/>
      <c r="D88" s="16" t="s">
        <v>13</v>
      </c>
      <c r="E88" s="9">
        <f>+E87</f>
        <v>116</v>
      </c>
      <c r="F88" s="9"/>
      <c r="G88" s="3" t="s">
        <v>12</v>
      </c>
      <c r="H88" s="3">
        <f>+G86+H86</f>
        <v>6015896.5719132544</v>
      </c>
    </row>
    <row r="89" spans="1:8" x14ac:dyDescent="0.2">
      <c r="A89" s="6" t="s">
        <v>1</v>
      </c>
      <c r="B89" s="6" t="s">
        <v>15</v>
      </c>
      <c r="C89" s="1"/>
      <c r="D89" s="1"/>
      <c r="E89" s="9"/>
      <c r="F89" s="9"/>
      <c r="G89" s="3"/>
      <c r="H89" s="3"/>
    </row>
    <row r="90" spans="1:8" x14ac:dyDescent="0.2">
      <c r="A90" s="6" t="s">
        <v>3</v>
      </c>
      <c r="B90" s="8">
        <v>2</v>
      </c>
      <c r="C90" s="1"/>
      <c r="D90" s="1"/>
      <c r="E90" s="9"/>
      <c r="F90" s="9"/>
      <c r="G90" s="3"/>
      <c r="H90" s="3"/>
    </row>
    <row r="91" spans="1:8" x14ac:dyDescent="0.2">
      <c r="A91" s="27" t="s">
        <v>4</v>
      </c>
      <c r="B91" s="28"/>
      <c r="C91" s="29" t="s">
        <v>5</v>
      </c>
      <c r="D91" s="29"/>
      <c r="E91" s="29" t="s">
        <v>6</v>
      </c>
      <c r="F91" s="29"/>
      <c r="G91" s="30" t="s">
        <v>5</v>
      </c>
      <c r="H91" s="30"/>
    </row>
    <row r="92" spans="1:8" x14ac:dyDescent="0.2">
      <c r="A92" s="6" t="s">
        <v>7</v>
      </c>
      <c r="B92" s="6" t="s">
        <v>8</v>
      </c>
      <c r="C92" s="10" t="s">
        <v>9</v>
      </c>
      <c r="D92" s="10" t="s">
        <v>10</v>
      </c>
      <c r="E92" s="10" t="s">
        <v>9</v>
      </c>
      <c r="F92" s="10" t="s">
        <v>10</v>
      </c>
      <c r="G92" s="11" t="s">
        <v>9</v>
      </c>
      <c r="H92" s="11" t="s">
        <v>10</v>
      </c>
    </row>
    <row r="93" spans="1:8" x14ac:dyDescent="0.2">
      <c r="A93" s="12">
        <v>0</v>
      </c>
      <c r="B93" s="13">
        <v>4</v>
      </c>
      <c r="C93" s="3">
        <v>9370.7017009314823</v>
      </c>
      <c r="D93" s="3">
        <v>9370.7017009314823</v>
      </c>
      <c r="E93" s="9"/>
      <c r="F93" s="9"/>
      <c r="G93" s="3">
        <f>+C93*E93</f>
        <v>0</v>
      </c>
      <c r="H93" s="3">
        <f>+D93*F93</f>
        <v>0</v>
      </c>
    </row>
    <row r="94" spans="1:8" x14ac:dyDescent="0.2">
      <c r="A94" s="12">
        <v>5</v>
      </c>
      <c r="B94" s="13">
        <v>9</v>
      </c>
      <c r="C94" s="3">
        <v>9370.7017009314823</v>
      </c>
      <c r="D94" s="3">
        <v>9370.7017009314823</v>
      </c>
      <c r="E94" s="9"/>
      <c r="F94" s="9"/>
      <c r="G94" s="3">
        <f t="shared" ref="G94:H110" si="4">+C94*E94</f>
        <v>0</v>
      </c>
      <c r="H94" s="3">
        <f t="shared" si="4"/>
        <v>0</v>
      </c>
    </row>
    <row r="95" spans="1:8" x14ac:dyDescent="0.2">
      <c r="A95" s="12">
        <v>10</v>
      </c>
      <c r="B95" s="13">
        <v>14</v>
      </c>
      <c r="C95" s="3">
        <v>9370.7017009314823</v>
      </c>
      <c r="D95" s="3">
        <v>9370.7017009314823</v>
      </c>
      <c r="E95" s="9"/>
      <c r="F95" s="9"/>
      <c r="G95" s="3">
        <f t="shared" si="4"/>
        <v>0</v>
      </c>
      <c r="H95" s="3">
        <f t="shared" si="4"/>
        <v>0</v>
      </c>
    </row>
    <row r="96" spans="1:8" x14ac:dyDescent="0.2">
      <c r="A96" s="12">
        <v>15</v>
      </c>
      <c r="B96" s="13">
        <v>19</v>
      </c>
      <c r="C96" s="3">
        <v>9370.7017009314823</v>
      </c>
      <c r="D96" s="3">
        <v>9370.7017009314823</v>
      </c>
      <c r="E96" s="9"/>
      <c r="F96" s="9"/>
      <c r="G96" s="3">
        <f t="shared" si="4"/>
        <v>0</v>
      </c>
      <c r="H96" s="3">
        <f t="shared" si="4"/>
        <v>0</v>
      </c>
    </row>
    <row r="97" spans="1:8" x14ac:dyDescent="0.2">
      <c r="A97" s="12">
        <v>20</v>
      </c>
      <c r="B97" s="13">
        <v>24</v>
      </c>
      <c r="C97" s="3">
        <v>8065.8129660734176</v>
      </c>
      <c r="D97" s="3">
        <v>10823.796867249424</v>
      </c>
      <c r="E97" s="9"/>
      <c r="F97" s="9"/>
      <c r="G97" s="3">
        <f t="shared" si="4"/>
        <v>0</v>
      </c>
      <c r="H97" s="3">
        <f t="shared" si="4"/>
        <v>0</v>
      </c>
    </row>
    <row r="98" spans="1:8" x14ac:dyDescent="0.2">
      <c r="A98" s="12">
        <v>25</v>
      </c>
      <c r="B98" s="13">
        <v>29</v>
      </c>
      <c r="C98" s="3">
        <v>9075.5883048332998</v>
      </c>
      <c r="D98" s="3">
        <v>12837.443932571203</v>
      </c>
      <c r="E98" s="9"/>
      <c r="F98" s="9"/>
      <c r="G98" s="3">
        <f t="shared" si="4"/>
        <v>0</v>
      </c>
      <c r="H98" s="3">
        <f t="shared" si="4"/>
        <v>0</v>
      </c>
    </row>
    <row r="99" spans="1:8" x14ac:dyDescent="0.2">
      <c r="A99" s="12">
        <v>30</v>
      </c>
      <c r="B99" s="13">
        <v>34</v>
      </c>
      <c r="C99" s="3">
        <v>10493.351416364811</v>
      </c>
      <c r="D99" s="3">
        <v>15162.302099358349</v>
      </c>
      <c r="E99" s="9"/>
      <c r="F99" s="9"/>
      <c r="G99" s="3">
        <f t="shared" si="4"/>
        <v>0</v>
      </c>
      <c r="H99" s="3">
        <f t="shared" si="4"/>
        <v>0</v>
      </c>
    </row>
    <row r="100" spans="1:8" x14ac:dyDescent="0.2">
      <c r="A100" s="12">
        <v>35</v>
      </c>
      <c r="B100" s="13">
        <v>39</v>
      </c>
      <c r="C100" s="3">
        <v>12484.470656012682</v>
      </c>
      <c r="D100" s="3">
        <v>17895.943402230329</v>
      </c>
      <c r="E100" s="9"/>
      <c r="F100" s="9"/>
      <c r="G100" s="3">
        <f t="shared" si="4"/>
        <v>0</v>
      </c>
      <c r="H100" s="3">
        <f t="shared" si="4"/>
        <v>0</v>
      </c>
    </row>
    <row r="101" spans="1:8" x14ac:dyDescent="0.2">
      <c r="A101" s="12">
        <v>40</v>
      </c>
      <c r="B101" s="13">
        <v>44</v>
      </c>
      <c r="C101" s="3">
        <v>15303.171024196441</v>
      </c>
      <c r="D101" s="3">
        <v>21190.304638608934</v>
      </c>
      <c r="E101" s="9"/>
      <c r="F101" s="9"/>
      <c r="G101" s="3">
        <f t="shared" si="4"/>
        <v>0</v>
      </c>
      <c r="H101" s="3">
        <f t="shared" si="4"/>
        <v>0</v>
      </c>
    </row>
    <row r="102" spans="1:8" x14ac:dyDescent="0.2">
      <c r="A102" s="12">
        <v>45</v>
      </c>
      <c r="B102" s="13">
        <v>49</v>
      </c>
      <c r="C102" s="3">
        <v>19344.624862275017</v>
      </c>
      <c r="D102" s="3">
        <v>25277.83353735225</v>
      </c>
      <c r="E102" s="9"/>
      <c r="F102" s="9"/>
      <c r="G102" s="3">
        <f t="shared" si="4"/>
        <v>0</v>
      </c>
      <c r="H102" s="3">
        <f t="shared" si="4"/>
        <v>0</v>
      </c>
    </row>
    <row r="103" spans="1:8" x14ac:dyDescent="0.2">
      <c r="A103" s="12">
        <v>50</v>
      </c>
      <c r="B103" s="13">
        <v>54</v>
      </c>
      <c r="C103" s="3">
        <v>25233.68527231949</v>
      </c>
      <c r="D103" s="3">
        <v>30512.724425739052</v>
      </c>
      <c r="E103" s="9"/>
      <c r="F103" s="9"/>
      <c r="G103" s="3">
        <f t="shared" si="4"/>
        <v>0</v>
      </c>
      <c r="H103" s="3">
        <f t="shared" si="4"/>
        <v>0</v>
      </c>
    </row>
    <row r="104" spans="1:8" x14ac:dyDescent="0.2">
      <c r="A104" s="12">
        <v>55</v>
      </c>
      <c r="B104" s="13">
        <v>59</v>
      </c>
      <c r="C104" s="3">
        <v>33974.862512002357</v>
      </c>
      <c r="D104" s="3">
        <v>37441.571136741513</v>
      </c>
      <c r="E104" s="9"/>
      <c r="F104" s="9"/>
      <c r="G104" s="3">
        <f t="shared" si="4"/>
        <v>0</v>
      </c>
      <c r="H104" s="3">
        <f t="shared" si="4"/>
        <v>0</v>
      </c>
    </row>
    <row r="105" spans="1:8" x14ac:dyDescent="0.2">
      <c r="A105" s="12">
        <v>60</v>
      </c>
      <c r="B105" s="13">
        <v>64</v>
      </c>
      <c r="C105" s="3">
        <v>47072.054178984756</v>
      </c>
      <c r="D105" s="3">
        <v>47072.054178984756</v>
      </c>
      <c r="E105" s="9"/>
      <c r="F105" s="9"/>
      <c r="G105" s="3">
        <f t="shared" si="4"/>
        <v>0</v>
      </c>
      <c r="H105" s="3">
        <f t="shared" si="4"/>
        <v>0</v>
      </c>
    </row>
    <row r="106" spans="1:8" x14ac:dyDescent="0.2">
      <c r="A106" s="12">
        <v>65</v>
      </c>
      <c r="B106" s="13">
        <v>69</v>
      </c>
      <c r="C106" s="3">
        <v>64198.623604445303</v>
      </c>
      <c r="D106" s="3">
        <v>64198.623604445303</v>
      </c>
      <c r="E106" s="9"/>
      <c r="F106" s="9"/>
      <c r="G106" s="3">
        <f t="shared" si="4"/>
        <v>0</v>
      </c>
      <c r="H106" s="3">
        <f t="shared" si="4"/>
        <v>0</v>
      </c>
    </row>
    <row r="107" spans="1:8" x14ac:dyDescent="0.2">
      <c r="A107" s="12">
        <v>70</v>
      </c>
      <c r="B107" s="13">
        <v>74</v>
      </c>
      <c r="C107" s="3">
        <v>91257.98134496664</v>
      </c>
      <c r="D107" s="3">
        <v>91257.98134496664</v>
      </c>
      <c r="E107" s="9"/>
      <c r="F107" s="9"/>
      <c r="G107" s="3">
        <f t="shared" si="4"/>
        <v>0</v>
      </c>
      <c r="H107" s="3">
        <f t="shared" si="4"/>
        <v>0</v>
      </c>
    </row>
    <row r="108" spans="1:8" x14ac:dyDescent="0.2">
      <c r="A108" s="12">
        <v>75</v>
      </c>
      <c r="B108" s="13">
        <v>79</v>
      </c>
      <c r="C108" s="3">
        <v>134256.62152344236</v>
      </c>
      <c r="D108" s="3">
        <v>134256.62152344236</v>
      </c>
      <c r="E108" s="9"/>
      <c r="F108" s="9"/>
      <c r="G108" s="3">
        <f t="shared" si="4"/>
        <v>0</v>
      </c>
      <c r="H108" s="3">
        <f t="shared" si="4"/>
        <v>0</v>
      </c>
    </row>
    <row r="109" spans="1:8" x14ac:dyDescent="0.2">
      <c r="A109" s="12">
        <v>80</v>
      </c>
      <c r="B109" s="13">
        <v>84</v>
      </c>
      <c r="C109" s="3">
        <v>257235.1593001952</v>
      </c>
      <c r="D109" s="3">
        <v>257235.1593001952</v>
      </c>
      <c r="E109" s="9"/>
      <c r="F109" s="9"/>
      <c r="G109" s="3">
        <f t="shared" si="4"/>
        <v>0</v>
      </c>
      <c r="H109" s="3">
        <f t="shared" si="4"/>
        <v>0</v>
      </c>
    </row>
    <row r="110" spans="1:8" x14ac:dyDescent="0.2">
      <c r="A110" s="15">
        <v>85</v>
      </c>
      <c r="B110" s="13">
        <v>89</v>
      </c>
      <c r="C110" s="3">
        <v>257235.1593001952</v>
      </c>
      <c r="D110" s="3">
        <v>257235.1593001952</v>
      </c>
      <c r="E110" s="9"/>
      <c r="F110" s="9"/>
      <c r="G110" s="3">
        <f t="shared" si="4"/>
        <v>0</v>
      </c>
      <c r="H110" s="3">
        <f t="shared" si="4"/>
        <v>0</v>
      </c>
    </row>
    <row r="111" spans="1:8" x14ac:dyDescent="0.2">
      <c r="A111" s="15"/>
      <c r="B111" s="13"/>
      <c r="C111" s="3"/>
      <c r="D111" s="3"/>
      <c r="E111" s="9"/>
      <c r="F111" s="9"/>
      <c r="G111" s="3"/>
      <c r="H111" s="3"/>
    </row>
    <row r="112" spans="1:8" x14ac:dyDescent="0.2">
      <c r="A112" s="15"/>
      <c r="B112" s="13"/>
      <c r="C112" s="14">
        <f>SUM(C93:C110)</f>
        <v>1022713.9730700328</v>
      </c>
      <c r="D112" s="14">
        <f>SUM(D93:D110)</f>
        <v>1059880.3260958064</v>
      </c>
      <c r="E112" s="9"/>
      <c r="F112" s="9"/>
      <c r="G112" s="3"/>
      <c r="H112" s="3"/>
    </row>
    <row r="113" spans="1:8" x14ac:dyDescent="0.2">
      <c r="A113" s="15"/>
      <c r="B113" s="13"/>
      <c r="C113" s="1"/>
      <c r="D113" s="16" t="s">
        <v>12</v>
      </c>
      <c r="E113" s="9">
        <f>SUM(E93:E112)</f>
        <v>0</v>
      </c>
      <c r="F113" s="9">
        <f>SUM(F93:F112)</f>
        <v>0</v>
      </c>
      <c r="G113" s="17">
        <f t="shared" ref="G113:H113" si="5">SUM(G93:G112)</f>
        <v>0</v>
      </c>
      <c r="H113" s="17">
        <f t="shared" si="5"/>
        <v>0</v>
      </c>
    </row>
    <row r="114" spans="1:8" x14ac:dyDescent="0.2">
      <c r="A114" s="15"/>
      <c r="B114" s="13"/>
      <c r="C114" s="1"/>
      <c r="D114" s="16" t="s">
        <v>6</v>
      </c>
      <c r="E114" s="9">
        <f>+E113+F113</f>
        <v>0</v>
      </c>
      <c r="F114" s="9"/>
      <c r="G114" s="17"/>
      <c r="H114" s="17"/>
    </row>
    <row r="115" spans="1:8" x14ac:dyDescent="0.2">
      <c r="A115" s="33" t="s">
        <v>16</v>
      </c>
      <c r="B115" s="33"/>
      <c r="C115" s="1"/>
      <c r="D115" s="16" t="s">
        <v>13</v>
      </c>
      <c r="E115" s="9">
        <f>+E114</f>
        <v>0</v>
      </c>
      <c r="F115" s="9"/>
      <c r="G115" s="3" t="s">
        <v>12</v>
      </c>
      <c r="H115" s="3">
        <f>+G113+H113</f>
        <v>0</v>
      </c>
    </row>
    <row r="116" spans="1:8" x14ac:dyDescent="0.2">
      <c r="A116" s="6" t="s">
        <v>1</v>
      </c>
      <c r="B116" s="6" t="s">
        <v>17</v>
      </c>
      <c r="C116" s="1"/>
      <c r="D116" s="1"/>
      <c r="E116" s="9"/>
      <c r="F116" s="9"/>
      <c r="G116" s="3"/>
      <c r="H116" s="3"/>
    </row>
    <row r="117" spans="1:8" x14ac:dyDescent="0.2">
      <c r="A117" s="6" t="s">
        <v>3</v>
      </c>
      <c r="B117" s="8">
        <v>1</v>
      </c>
      <c r="C117" s="1"/>
      <c r="D117" s="1"/>
      <c r="E117" s="9"/>
      <c r="F117" s="9"/>
      <c r="G117" s="3"/>
      <c r="H117" s="3"/>
    </row>
    <row r="118" spans="1:8" x14ac:dyDescent="0.2">
      <c r="A118" s="27" t="s">
        <v>4</v>
      </c>
      <c r="B118" s="28"/>
      <c r="C118" s="29" t="s">
        <v>5</v>
      </c>
      <c r="D118" s="29"/>
      <c r="E118" s="29" t="s">
        <v>6</v>
      </c>
      <c r="F118" s="29"/>
      <c r="G118" s="30" t="s">
        <v>5</v>
      </c>
      <c r="H118" s="30"/>
    </row>
    <row r="119" spans="1:8" x14ac:dyDescent="0.2">
      <c r="A119" s="6" t="s">
        <v>7</v>
      </c>
      <c r="B119" s="6" t="s">
        <v>8</v>
      </c>
      <c r="C119" s="10" t="s">
        <v>9</v>
      </c>
      <c r="D119" s="10" t="s">
        <v>10</v>
      </c>
      <c r="E119" s="10" t="s">
        <v>9</v>
      </c>
      <c r="F119" s="10" t="s">
        <v>10</v>
      </c>
      <c r="G119" s="11" t="s">
        <v>9</v>
      </c>
      <c r="H119" s="11" t="s">
        <v>10</v>
      </c>
    </row>
    <row r="120" spans="1:8" x14ac:dyDescent="0.2">
      <c r="A120" s="12">
        <v>0</v>
      </c>
      <c r="B120" s="13">
        <v>4</v>
      </c>
      <c r="C120" s="14">
        <v>9370.7017009314823</v>
      </c>
      <c r="D120" s="14">
        <v>9370.7017009314823</v>
      </c>
      <c r="E120" s="9"/>
      <c r="F120" s="9"/>
      <c r="G120" s="3">
        <f>+C120*E120</f>
        <v>0</v>
      </c>
      <c r="H120" s="3">
        <f>+D120*F120</f>
        <v>0</v>
      </c>
    </row>
    <row r="121" spans="1:8" x14ac:dyDescent="0.2">
      <c r="A121" s="12">
        <v>5</v>
      </c>
      <c r="B121" s="13">
        <v>9</v>
      </c>
      <c r="C121" s="14">
        <v>9370.7017009314823</v>
      </c>
      <c r="D121" s="14">
        <v>9370.7017009314823</v>
      </c>
      <c r="E121" s="9"/>
      <c r="F121" s="9"/>
      <c r="G121" s="3">
        <f t="shared" ref="G121:H137" si="6">+C121*E121</f>
        <v>0</v>
      </c>
      <c r="H121" s="3">
        <f t="shared" si="6"/>
        <v>0</v>
      </c>
    </row>
    <row r="122" spans="1:8" x14ac:dyDescent="0.2">
      <c r="A122" s="12">
        <v>10</v>
      </c>
      <c r="B122" s="13">
        <v>14</v>
      </c>
      <c r="C122" s="14">
        <v>9370.7017009314823</v>
      </c>
      <c r="D122" s="14">
        <v>9370.7017009314823</v>
      </c>
      <c r="E122" s="9">
        <v>1</v>
      </c>
      <c r="F122" s="9"/>
      <c r="G122" s="3">
        <f t="shared" si="6"/>
        <v>9370.7017009314823</v>
      </c>
      <c r="H122" s="3">
        <f t="shared" si="6"/>
        <v>0</v>
      </c>
    </row>
    <row r="123" spans="1:8" x14ac:dyDescent="0.2">
      <c r="A123" s="12">
        <v>15</v>
      </c>
      <c r="B123" s="13">
        <v>19</v>
      </c>
      <c r="C123" s="14">
        <v>9370.7017009314823</v>
      </c>
      <c r="D123" s="14">
        <v>9370.7017009314823</v>
      </c>
      <c r="E123" s="9">
        <v>3</v>
      </c>
      <c r="F123" s="9">
        <v>2</v>
      </c>
      <c r="G123" s="3">
        <f t="shared" si="6"/>
        <v>28112.105102794449</v>
      </c>
      <c r="H123" s="3">
        <f t="shared" si="6"/>
        <v>18741.403401862965</v>
      </c>
    </row>
    <row r="124" spans="1:8" x14ac:dyDescent="0.2">
      <c r="A124" s="12">
        <v>20</v>
      </c>
      <c r="B124" s="13">
        <v>24</v>
      </c>
      <c r="C124" s="14">
        <v>8065.8129660734176</v>
      </c>
      <c r="D124" s="14">
        <v>10823.796867249424</v>
      </c>
      <c r="E124" s="9">
        <v>7</v>
      </c>
      <c r="F124" s="9">
        <v>5</v>
      </c>
      <c r="G124" s="3">
        <f t="shared" si="6"/>
        <v>56460.690762513921</v>
      </c>
      <c r="H124" s="3">
        <f t="shared" si="6"/>
        <v>54118.984336247122</v>
      </c>
    </row>
    <row r="125" spans="1:8" x14ac:dyDescent="0.2">
      <c r="A125" s="12">
        <v>25</v>
      </c>
      <c r="B125" s="13">
        <v>29</v>
      </c>
      <c r="C125" s="14">
        <v>9075.5883048332998</v>
      </c>
      <c r="D125" s="14">
        <v>12837.443932571203</v>
      </c>
      <c r="E125" s="9">
        <v>8</v>
      </c>
      <c r="F125" s="9">
        <v>5</v>
      </c>
      <c r="G125" s="3">
        <f t="shared" si="6"/>
        <v>72604.706438666399</v>
      </c>
      <c r="H125" s="3">
        <f t="shared" si="6"/>
        <v>64187.219662856012</v>
      </c>
    </row>
    <row r="126" spans="1:8" x14ac:dyDescent="0.2">
      <c r="A126" s="12">
        <v>30</v>
      </c>
      <c r="B126" s="13">
        <v>34</v>
      </c>
      <c r="C126" s="14">
        <v>10493.351416364811</v>
      </c>
      <c r="D126" s="14">
        <v>15162.302099358349</v>
      </c>
      <c r="E126" s="9">
        <v>9</v>
      </c>
      <c r="F126" s="9">
        <v>9</v>
      </c>
      <c r="G126" s="3">
        <f t="shared" si="6"/>
        <v>94440.162747283292</v>
      </c>
      <c r="H126" s="3">
        <f t="shared" si="6"/>
        <v>136460.71889422514</v>
      </c>
    </row>
    <row r="127" spans="1:8" x14ac:dyDescent="0.2">
      <c r="A127" s="12">
        <v>35</v>
      </c>
      <c r="B127" s="13">
        <v>39</v>
      </c>
      <c r="C127" s="14">
        <v>12484.470656012682</v>
      </c>
      <c r="D127" s="14">
        <v>17895.943402230329</v>
      </c>
      <c r="E127" s="9">
        <v>2</v>
      </c>
      <c r="F127" s="9">
        <v>3</v>
      </c>
      <c r="G127" s="3">
        <f t="shared" si="6"/>
        <v>24968.941312025363</v>
      </c>
      <c r="H127" s="3">
        <f t="shared" si="6"/>
        <v>53687.830206690982</v>
      </c>
    </row>
    <row r="128" spans="1:8" x14ac:dyDescent="0.2">
      <c r="A128" s="12">
        <v>40</v>
      </c>
      <c r="B128" s="13">
        <v>44</v>
      </c>
      <c r="C128" s="14">
        <v>15303.171024196441</v>
      </c>
      <c r="D128" s="14">
        <v>21190.304638608934</v>
      </c>
      <c r="E128" s="9"/>
      <c r="F128" s="9"/>
      <c r="G128" s="3">
        <f t="shared" si="6"/>
        <v>0</v>
      </c>
      <c r="H128" s="3">
        <f t="shared" si="6"/>
        <v>0</v>
      </c>
    </row>
    <row r="129" spans="1:8" x14ac:dyDescent="0.2">
      <c r="A129" s="12">
        <v>45</v>
      </c>
      <c r="B129" s="13">
        <v>49</v>
      </c>
      <c r="C129" s="14">
        <v>19344.624862275017</v>
      </c>
      <c r="D129" s="14">
        <v>25277.83353735225</v>
      </c>
      <c r="E129" s="9"/>
      <c r="F129" s="9">
        <v>1</v>
      </c>
      <c r="G129" s="3">
        <f t="shared" si="6"/>
        <v>0</v>
      </c>
      <c r="H129" s="3">
        <f t="shared" si="6"/>
        <v>25277.83353735225</v>
      </c>
    </row>
    <row r="130" spans="1:8" x14ac:dyDescent="0.2">
      <c r="A130" s="12">
        <v>50</v>
      </c>
      <c r="B130" s="13">
        <v>54</v>
      </c>
      <c r="C130" s="14">
        <v>25233.68527231949</v>
      </c>
      <c r="D130" s="14">
        <v>30512.724425739052</v>
      </c>
      <c r="E130" s="9">
        <v>1</v>
      </c>
      <c r="F130" s="9"/>
      <c r="G130" s="3">
        <f t="shared" si="6"/>
        <v>25233.68527231949</v>
      </c>
      <c r="H130" s="3">
        <f t="shared" si="6"/>
        <v>0</v>
      </c>
    </row>
    <row r="131" spans="1:8" x14ac:dyDescent="0.2">
      <c r="A131" s="12">
        <v>55</v>
      </c>
      <c r="B131" s="13">
        <v>59</v>
      </c>
      <c r="C131" s="14">
        <v>33974.862512002357</v>
      </c>
      <c r="D131" s="14">
        <v>37441.571136741513</v>
      </c>
      <c r="E131" s="9">
        <v>4</v>
      </c>
      <c r="F131" s="9">
        <v>1</v>
      </c>
      <c r="G131" s="3">
        <f t="shared" si="6"/>
        <v>135899.45004800943</v>
      </c>
      <c r="H131" s="3">
        <f t="shared" si="6"/>
        <v>37441.571136741513</v>
      </c>
    </row>
    <row r="132" spans="1:8" x14ac:dyDescent="0.2">
      <c r="A132" s="12">
        <v>60</v>
      </c>
      <c r="B132" s="13">
        <v>64</v>
      </c>
      <c r="C132" s="14">
        <v>47072.054178984756</v>
      </c>
      <c r="D132" s="14">
        <v>47072.054178984756</v>
      </c>
      <c r="E132" s="9">
        <v>4</v>
      </c>
      <c r="F132" s="9">
        <v>1</v>
      </c>
      <c r="G132" s="3">
        <f t="shared" si="6"/>
        <v>188288.21671593902</v>
      </c>
      <c r="H132" s="3">
        <f t="shared" si="6"/>
        <v>47072.054178984756</v>
      </c>
    </row>
    <row r="133" spans="1:8" x14ac:dyDescent="0.2">
      <c r="A133" s="12">
        <v>65</v>
      </c>
      <c r="B133" s="13">
        <v>69</v>
      </c>
      <c r="C133" s="14">
        <v>64198.623604445303</v>
      </c>
      <c r="D133" s="14">
        <v>64198.623604445303</v>
      </c>
      <c r="E133" s="9">
        <v>3</v>
      </c>
      <c r="F133" s="9">
        <v>3</v>
      </c>
      <c r="G133" s="3">
        <f t="shared" si="6"/>
        <v>192595.8708133359</v>
      </c>
      <c r="H133" s="3">
        <f t="shared" si="6"/>
        <v>192595.8708133359</v>
      </c>
    </row>
    <row r="134" spans="1:8" x14ac:dyDescent="0.2">
      <c r="A134" s="12">
        <v>70</v>
      </c>
      <c r="B134" s="13">
        <v>74</v>
      </c>
      <c r="C134" s="14">
        <v>91257.98134496664</v>
      </c>
      <c r="D134" s="14">
        <v>91257.98134496664</v>
      </c>
      <c r="E134" s="9">
        <v>3</v>
      </c>
      <c r="F134" s="9"/>
      <c r="G134" s="3">
        <f t="shared" si="6"/>
        <v>273773.94403489993</v>
      </c>
      <c r="H134" s="3">
        <f t="shared" si="6"/>
        <v>0</v>
      </c>
    </row>
    <row r="135" spans="1:8" x14ac:dyDescent="0.2">
      <c r="A135" s="12">
        <v>75</v>
      </c>
      <c r="B135" s="13">
        <v>79</v>
      </c>
      <c r="C135" s="14">
        <v>134256.62152344236</v>
      </c>
      <c r="D135" s="14">
        <v>134256.62152344236</v>
      </c>
      <c r="E135" s="9"/>
      <c r="F135" s="9">
        <v>1</v>
      </c>
      <c r="G135" s="3">
        <f t="shared" si="6"/>
        <v>0</v>
      </c>
      <c r="H135" s="3">
        <f t="shared" si="6"/>
        <v>134256.62152344236</v>
      </c>
    </row>
    <row r="136" spans="1:8" x14ac:dyDescent="0.2">
      <c r="A136" s="12">
        <v>80</v>
      </c>
      <c r="B136" s="13">
        <v>84</v>
      </c>
      <c r="C136" s="14">
        <v>257235.1593001952</v>
      </c>
      <c r="D136" s="14">
        <v>257235.1593001952</v>
      </c>
      <c r="E136" s="9"/>
      <c r="F136" s="9"/>
      <c r="G136" s="3">
        <f t="shared" si="6"/>
        <v>0</v>
      </c>
      <c r="H136" s="3">
        <f t="shared" si="6"/>
        <v>0</v>
      </c>
    </row>
    <row r="137" spans="1:8" x14ac:dyDescent="0.2">
      <c r="A137" s="15">
        <v>85</v>
      </c>
      <c r="B137" s="13">
        <v>89</v>
      </c>
      <c r="C137" s="14">
        <v>257235.1593001952</v>
      </c>
      <c r="D137" s="14">
        <v>257235.1593001952</v>
      </c>
      <c r="E137" s="9"/>
      <c r="F137" s="9"/>
      <c r="G137" s="3">
        <f t="shared" si="6"/>
        <v>0</v>
      </c>
      <c r="H137" s="3">
        <f t="shared" si="6"/>
        <v>0</v>
      </c>
    </row>
    <row r="138" spans="1:8" x14ac:dyDescent="0.2">
      <c r="A138" s="15"/>
      <c r="B138" s="13"/>
      <c r="C138" s="14"/>
      <c r="D138" s="14"/>
      <c r="E138" s="9"/>
      <c r="F138" s="9"/>
      <c r="G138" s="3"/>
      <c r="H138" s="3"/>
    </row>
    <row r="139" spans="1:8" x14ac:dyDescent="0.2">
      <c r="A139" s="1"/>
      <c r="B139" s="1"/>
      <c r="C139" s="14">
        <f>SUM(C120:C137)</f>
        <v>1022713.9730700328</v>
      </c>
      <c r="D139" s="14">
        <f>SUM(D120:D137)</f>
        <v>1059880.3260958064</v>
      </c>
      <c r="E139" s="9"/>
      <c r="F139" s="9"/>
      <c r="G139" s="3"/>
      <c r="H139" s="3"/>
    </row>
    <row r="140" spans="1:8" x14ac:dyDescent="0.2">
      <c r="A140" s="1"/>
      <c r="B140" s="1"/>
      <c r="C140" s="1"/>
      <c r="D140" s="16" t="s">
        <v>12</v>
      </c>
      <c r="E140" s="9">
        <f>SUM(E120:E139)</f>
        <v>45</v>
      </c>
      <c r="F140" s="9">
        <f>SUM(F120:F139)</f>
        <v>31</v>
      </c>
      <c r="G140" s="17">
        <f t="shared" ref="G140:H140" si="7">SUM(G120:G139)</f>
        <v>1101748.4749487187</v>
      </c>
      <c r="H140" s="17">
        <f t="shared" si="7"/>
        <v>763840.10769173899</v>
      </c>
    </row>
    <row r="141" spans="1:8" x14ac:dyDescent="0.2">
      <c r="A141" s="1"/>
      <c r="B141" s="1"/>
      <c r="C141" s="1"/>
      <c r="D141" s="16" t="s">
        <v>6</v>
      </c>
      <c r="E141" s="9">
        <f>+E140+F140</f>
        <v>76</v>
      </c>
      <c r="F141" s="9"/>
      <c r="G141" s="17"/>
      <c r="H141" s="17"/>
    </row>
    <row r="142" spans="1:8" x14ac:dyDescent="0.2">
      <c r="A142" s="33" t="s">
        <v>16</v>
      </c>
      <c r="B142" s="33"/>
      <c r="C142" s="1"/>
      <c r="D142" s="16" t="s">
        <v>13</v>
      </c>
      <c r="E142" s="9">
        <v>47</v>
      </c>
      <c r="F142" s="9"/>
      <c r="G142" s="3" t="s">
        <v>12</v>
      </c>
      <c r="H142" s="3">
        <f>+G140+H140</f>
        <v>1865588.5826404577</v>
      </c>
    </row>
    <row r="143" spans="1:8" x14ac:dyDescent="0.2">
      <c r="A143" s="6" t="s">
        <v>1</v>
      </c>
      <c r="B143" s="6" t="s">
        <v>17</v>
      </c>
      <c r="C143" s="1"/>
      <c r="D143" s="1"/>
      <c r="E143" s="9"/>
      <c r="F143" s="9"/>
      <c r="G143" s="3"/>
      <c r="H143" s="3"/>
    </row>
    <row r="144" spans="1:8" x14ac:dyDescent="0.2">
      <c r="A144" s="6" t="s">
        <v>3</v>
      </c>
      <c r="B144" s="8">
        <v>2</v>
      </c>
      <c r="C144" s="1"/>
      <c r="D144" s="1"/>
      <c r="E144" s="9"/>
      <c r="F144" s="9"/>
      <c r="G144" s="3"/>
      <c r="H144" s="3"/>
    </row>
    <row r="145" spans="1:8" x14ac:dyDescent="0.2">
      <c r="A145" s="27" t="s">
        <v>4</v>
      </c>
      <c r="B145" s="28"/>
      <c r="C145" s="29" t="s">
        <v>5</v>
      </c>
      <c r="D145" s="29"/>
      <c r="E145" s="29" t="s">
        <v>6</v>
      </c>
      <c r="F145" s="29"/>
      <c r="G145" s="30" t="s">
        <v>5</v>
      </c>
      <c r="H145" s="30"/>
    </row>
    <row r="146" spans="1:8" x14ac:dyDescent="0.2">
      <c r="A146" s="6" t="s">
        <v>7</v>
      </c>
      <c r="B146" s="6" t="s">
        <v>8</v>
      </c>
      <c r="C146" s="10" t="s">
        <v>9</v>
      </c>
      <c r="D146" s="10" t="s">
        <v>10</v>
      </c>
      <c r="E146" s="10" t="s">
        <v>9</v>
      </c>
      <c r="F146" s="10" t="s">
        <v>10</v>
      </c>
      <c r="G146" s="11" t="s">
        <v>9</v>
      </c>
      <c r="H146" s="11" t="s">
        <v>10</v>
      </c>
    </row>
    <row r="147" spans="1:8" x14ac:dyDescent="0.2">
      <c r="A147" s="12">
        <v>0</v>
      </c>
      <c r="B147" s="13">
        <v>4</v>
      </c>
      <c r="C147" s="14">
        <v>9370.7017009314823</v>
      </c>
      <c r="D147" s="14">
        <v>9370.7017009314823</v>
      </c>
      <c r="E147" s="9"/>
      <c r="F147" s="9"/>
      <c r="G147" s="3">
        <f>+C147*E147</f>
        <v>0</v>
      </c>
      <c r="H147" s="3">
        <f>+D147*F147</f>
        <v>0</v>
      </c>
    </row>
    <row r="148" spans="1:8" x14ac:dyDescent="0.2">
      <c r="A148" s="12">
        <v>5</v>
      </c>
      <c r="B148" s="13">
        <v>9</v>
      </c>
      <c r="C148" s="14">
        <v>9370.7017009314823</v>
      </c>
      <c r="D148" s="14">
        <v>9370.7017009314823</v>
      </c>
      <c r="E148" s="9"/>
      <c r="F148" s="9"/>
      <c r="G148" s="3">
        <f t="shared" ref="G148:H164" si="8">+C148*E148</f>
        <v>0</v>
      </c>
      <c r="H148" s="3">
        <f t="shared" si="8"/>
        <v>0</v>
      </c>
    </row>
    <row r="149" spans="1:8" x14ac:dyDescent="0.2">
      <c r="A149" s="12">
        <v>10</v>
      </c>
      <c r="B149" s="13">
        <v>14</v>
      </c>
      <c r="C149" s="14">
        <v>9370.7017009314823</v>
      </c>
      <c r="D149" s="14">
        <v>9370.7017009314823</v>
      </c>
      <c r="E149" s="9"/>
      <c r="F149" s="9"/>
      <c r="G149" s="3">
        <f t="shared" si="8"/>
        <v>0</v>
      </c>
      <c r="H149" s="3">
        <f t="shared" si="8"/>
        <v>0</v>
      </c>
    </row>
    <row r="150" spans="1:8" x14ac:dyDescent="0.2">
      <c r="A150" s="12">
        <v>15</v>
      </c>
      <c r="B150" s="13">
        <v>19</v>
      </c>
      <c r="C150" s="14">
        <v>9370.7017009314823</v>
      </c>
      <c r="D150" s="14">
        <v>9370.7017009314823</v>
      </c>
      <c r="E150" s="9"/>
      <c r="F150" s="9"/>
      <c r="G150" s="3">
        <f t="shared" si="8"/>
        <v>0</v>
      </c>
      <c r="H150" s="3">
        <f t="shared" si="8"/>
        <v>0</v>
      </c>
    </row>
    <row r="151" spans="1:8" x14ac:dyDescent="0.2">
      <c r="A151" s="12">
        <v>20</v>
      </c>
      <c r="B151" s="13">
        <v>24</v>
      </c>
      <c r="C151" s="14">
        <v>8065.8129660734176</v>
      </c>
      <c r="D151" s="14">
        <v>10823.796867249424</v>
      </c>
      <c r="E151" s="9"/>
      <c r="F151" s="9"/>
      <c r="G151" s="3">
        <f t="shared" si="8"/>
        <v>0</v>
      </c>
      <c r="H151" s="3">
        <f t="shared" si="8"/>
        <v>0</v>
      </c>
    </row>
    <row r="152" spans="1:8" x14ac:dyDescent="0.2">
      <c r="A152" s="12">
        <v>25</v>
      </c>
      <c r="B152" s="13">
        <v>29</v>
      </c>
      <c r="C152" s="14">
        <v>9075.5883048332998</v>
      </c>
      <c r="D152" s="14">
        <v>12837.443932571203</v>
      </c>
      <c r="E152" s="9"/>
      <c r="F152" s="9"/>
      <c r="G152" s="3">
        <f t="shared" si="8"/>
        <v>0</v>
      </c>
      <c r="H152" s="3">
        <f t="shared" si="8"/>
        <v>0</v>
      </c>
    </row>
    <row r="153" spans="1:8" x14ac:dyDescent="0.2">
      <c r="A153" s="12">
        <v>30</v>
      </c>
      <c r="B153" s="13">
        <v>34</v>
      </c>
      <c r="C153" s="14">
        <v>10493.351416364811</v>
      </c>
      <c r="D153" s="14">
        <v>15162.302099358349</v>
      </c>
      <c r="E153" s="9"/>
      <c r="F153" s="9"/>
      <c r="G153" s="3">
        <f t="shared" si="8"/>
        <v>0</v>
      </c>
      <c r="H153" s="3">
        <f t="shared" si="8"/>
        <v>0</v>
      </c>
    </row>
    <row r="154" spans="1:8" x14ac:dyDescent="0.2">
      <c r="A154" s="12">
        <v>35</v>
      </c>
      <c r="B154" s="13">
        <v>39</v>
      </c>
      <c r="C154" s="14">
        <v>12484.470656012682</v>
      </c>
      <c r="D154" s="14">
        <v>17895.943402230329</v>
      </c>
      <c r="E154" s="9"/>
      <c r="F154" s="9"/>
      <c r="G154" s="3">
        <f t="shared" si="8"/>
        <v>0</v>
      </c>
      <c r="H154" s="3">
        <f t="shared" si="8"/>
        <v>0</v>
      </c>
    </row>
    <row r="155" spans="1:8" x14ac:dyDescent="0.2">
      <c r="A155" s="12">
        <v>40</v>
      </c>
      <c r="B155" s="13">
        <v>44</v>
      </c>
      <c r="C155" s="14">
        <v>15303.171024196441</v>
      </c>
      <c r="D155" s="14">
        <v>21190.304638608934</v>
      </c>
      <c r="E155" s="9"/>
      <c r="F155" s="9"/>
      <c r="G155" s="3">
        <f t="shared" si="8"/>
        <v>0</v>
      </c>
      <c r="H155" s="3">
        <f t="shared" si="8"/>
        <v>0</v>
      </c>
    </row>
    <row r="156" spans="1:8" x14ac:dyDescent="0.2">
      <c r="A156" s="12">
        <v>45</v>
      </c>
      <c r="B156" s="13">
        <v>49</v>
      </c>
      <c r="C156" s="14">
        <v>19344.624862275017</v>
      </c>
      <c r="D156" s="14">
        <v>25277.83353735225</v>
      </c>
      <c r="E156" s="9"/>
      <c r="F156" s="9"/>
      <c r="G156" s="3">
        <f t="shared" si="8"/>
        <v>0</v>
      </c>
      <c r="H156" s="3">
        <f t="shared" si="8"/>
        <v>0</v>
      </c>
    </row>
    <row r="157" spans="1:8" x14ac:dyDescent="0.2">
      <c r="A157" s="12">
        <v>50</v>
      </c>
      <c r="B157" s="13">
        <v>54</v>
      </c>
      <c r="C157" s="14">
        <v>25233.68527231949</v>
      </c>
      <c r="D157" s="14">
        <v>30512.724425739052</v>
      </c>
      <c r="E157" s="9"/>
      <c r="F157" s="9"/>
      <c r="G157" s="3">
        <f t="shared" si="8"/>
        <v>0</v>
      </c>
      <c r="H157" s="3">
        <f t="shared" si="8"/>
        <v>0</v>
      </c>
    </row>
    <row r="158" spans="1:8" x14ac:dyDescent="0.2">
      <c r="A158" s="12">
        <v>55</v>
      </c>
      <c r="B158" s="13">
        <v>59</v>
      </c>
      <c r="C158" s="14">
        <v>33974.862512002357</v>
      </c>
      <c r="D158" s="14">
        <v>37441.571136741513</v>
      </c>
      <c r="E158" s="9"/>
      <c r="F158" s="9"/>
      <c r="G158" s="3">
        <f t="shared" si="8"/>
        <v>0</v>
      </c>
      <c r="H158" s="3">
        <f t="shared" si="8"/>
        <v>0</v>
      </c>
    </row>
    <row r="159" spans="1:8" x14ac:dyDescent="0.2">
      <c r="A159" s="12">
        <v>60</v>
      </c>
      <c r="B159" s="13">
        <v>64</v>
      </c>
      <c r="C159" s="14">
        <v>47072.054178984756</v>
      </c>
      <c r="D159" s="14">
        <v>47072.054178984756</v>
      </c>
      <c r="E159" s="9"/>
      <c r="F159" s="9"/>
      <c r="G159" s="3">
        <f t="shared" si="8"/>
        <v>0</v>
      </c>
      <c r="H159" s="3">
        <f t="shared" si="8"/>
        <v>0</v>
      </c>
    </row>
    <row r="160" spans="1:8" x14ac:dyDescent="0.2">
      <c r="A160" s="12">
        <v>65</v>
      </c>
      <c r="B160" s="13">
        <v>69</v>
      </c>
      <c r="C160" s="14">
        <v>64198.623604445303</v>
      </c>
      <c r="D160" s="14">
        <v>64198.623604445303</v>
      </c>
      <c r="E160" s="9"/>
      <c r="F160" s="9"/>
      <c r="G160" s="3">
        <f t="shared" si="8"/>
        <v>0</v>
      </c>
      <c r="H160" s="3">
        <f t="shared" si="8"/>
        <v>0</v>
      </c>
    </row>
    <row r="161" spans="1:8" x14ac:dyDescent="0.2">
      <c r="A161" s="12">
        <v>70</v>
      </c>
      <c r="B161" s="13">
        <v>74</v>
      </c>
      <c r="C161" s="14">
        <v>91257.98134496664</v>
      </c>
      <c r="D161" s="14">
        <v>91257.98134496664</v>
      </c>
      <c r="E161" s="9"/>
      <c r="F161" s="9"/>
      <c r="G161" s="3">
        <f t="shared" si="8"/>
        <v>0</v>
      </c>
      <c r="H161" s="3">
        <f t="shared" si="8"/>
        <v>0</v>
      </c>
    </row>
    <row r="162" spans="1:8" x14ac:dyDescent="0.2">
      <c r="A162" s="12">
        <v>75</v>
      </c>
      <c r="B162" s="13">
        <v>79</v>
      </c>
      <c r="C162" s="14">
        <v>134256.62152344236</v>
      </c>
      <c r="D162" s="14">
        <v>134256.62152344236</v>
      </c>
      <c r="E162" s="9"/>
      <c r="F162" s="9"/>
      <c r="G162" s="3">
        <f t="shared" si="8"/>
        <v>0</v>
      </c>
      <c r="H162" s="3">
        <f t="shared" si="8"/>
        <v>0</v>
      </c>
    </row>
    <row r="163" spans="1:8" x14ac:dyDescent="0.2">
      <c r="A163" s="12">
        <v>80</v>
      </c>
      <c r="B163" s="13">
        <v>84</v>
      </c>
      <c r="C163" s="14">
        <v>257235.1593001952</v>
      </c>
      <c r="D163" s="14">
        <v>257235.1593001952</v>
      </c>
      <c r="E163" s="9"/>
      <c r="F163" s="9"/>
      <c r="G163" s="3">
        <f t="shared" si="8"/>
        <v>0</v>
      </c>
      <c r="H163" s="3">
        <f t="shared" si="8"/>
        <v>0</v>
      </c>
    </row>
    <row r="164" spans="1:8" x14ac:dyDescent="0.2">
      <c r="A164" s="15">
        <v>85</v>
      </c>
      <c r="B164" s="13">
        <v>89</v>
      </c>
      <c r="C164" s="14">
        <v>257235.1593001952</v>
      </c>
      <c r="D164" s="14">
        <v>257235.1593001952</v>
      </c>
      <c r="E164" s="9"/>
      <c r="F164" s="9"/>
      <c r="G164" s="3">
        <f t="shared" si="8"/>
        <v>0</v>
      </c>
      <c r="H164" s="3">
        <f t="shared" si="8"/>
        <v>0</v>
      </c>
    </row>
    <row r="165" spans="1:8" x14ac:dyDescent="0.2">
      <c r="A165" s="15"/>
      <c r="B165" s="13"/>
      <c r="C165" s="14"/>
      <c r="D165" s="14"/>
      <c r="E165" s="9"/>
      <c r="F165" s="9"/>
      <c r="G165" s="3"/>
      <c r="H165" s="3"/>
    </row>
    <row r="166" spans="1:8" x14ac:dyDescent="0.2">
      <c r="A166" s="1"/>
      <c r="B166" s="1"/>
      <c r="C166" s="14">
        <f>SUM(C147:C164)</f>
        <v>1022713.9730700328</v>
      </c>
      <c r="D166" s="14">
        <f>SUM(D147:D164)</f>
        <v>1059880.3260958064</v>
      </c>
      <c r="E166" s="9"/>
      <c r="F166" s="9"/>
      <c r="G166" s="3"/>
      <c r="H166" s="3"/>
    </row>
    <row r="167" spans="1:8" x14ac:dyDescent="0.2">
      <c r="A167" s="1"/>
      <c r="B167" s="1"/>
      <c r="C167" s="1"/>
      <c r="D167" s="16" t="s">
        <v>12</v>
      </c>
      <c r="E167" s="9">
        <f>SUM(E147:E166)</f>
        <v>0</v>
      </c>
      <c r="F167" s="9">
        <f t="shared" ref="F167:H167" si="9">SUM(F147:F166)</f>
        <v>0</v>
      </c>
      <c r="G167" s="17">
        <f t="shared" si="9"/>
        <v>0</v>
      </c>
      <c r="H167" s="17">
        <f t="shared" si="9"/>
        <v>0</v>
      </c>
    </row>
    <row r="168" spans="1:8" x14ac:dyDescent="0.2">
      <c r="A168" s="1"/>
      <c r="B168" s="1"/>
      <c r="C168" s="1"/>
      <c r="D168" s="16" t="s">
        <v>6</v>
      </c>
      <c r="E168" s="9">
        <f>+E167+F167</f>
        <v>0</v>
      </c>
      <c r="F168" s="9"/>
      <c r="G168" s="17"/>
      <c r="H168" s="17"/>
    </row>
    <row r="169" spans="1:8" x14ac:dyDescent="0.2">
      <c r="A169" s="33" t="s">
        <v>18</v>
      </c>
      <c r="B169" s="33"/>
      <c r="C169" s="1"/>
      <c r="D169" s="16" t="s">
        <v>13</v>
      </c>
      <c r="E169" s="9">
        <v>0</v>
      </c>
      <c r="F169" s="9"/>
      <c r="G169" s="3" t="s">
        <v>12</v>
      </c>
      <c r="H169" s="3">
        <f>+G167+H167</f>
        <v>0</v>
      </c>
    </row>
    <row r="170" spans="1:8" x14ac:dyDescent="0.2">
      <c r="A170" s="6" t="s">
        <v>1</v>
      </c>
      <c r="B170" s="6" t="s">
        <v>19</v>
      </c>
      <c r="C170" s="1"/>
      <c r="D170" s="1"/>
      <c r="E170" s="9"/>
      <c r="F170" s="9"/>
      <c r="G170" s="3"/>
      <c r="H170" s="3"/>
    </row>
    <row r="171" spans="1:8" x14ac:dyDescent="0.2">
      <c r="A171" s="6" t="s">
        <v>3</v>
      </c>
      <c r="B171" s="8">
        <v>1</v>
      </c>
      <c r="C171" s="1"/>
      <c r="D171" s="1"/>
      <c r="E171" s="9"/>
      <c r="F171" s="9"/>
      <c r="G171" s="3"/>
      <c r="H171" s="3"/>
    </row>
    <row r="172" spans="1:8" x14ac:dyDescent="0.2">
      <c r="A172" s="27" t="s">
        <v>4</v>
      </c>
      <c r="B172" s="28"/>
      <c r="C172" s="29" t="s">
        <v>5</v>
      </c>
      <c r="D172" s="29"/>
      <c r="E172" s="29" t="s">
        <v>6</v>
      </c>
      <c r="F172" s="29"/>
      <c r="G172" s="30" t="s">
        <v>5</v>
      </c>
      <c r="H172" s="30"/>
    </row>
    <row r="173" spans="1:8" x14ac:dyDescent="0.2">
      <c r="A173" s="6" t="s">
        <v>7</v>
      </c>
      <c r="B173" s="6" t="s">
        <v>8</v>
      </c>
      <c r="C173" s="10" t="s">
        <v>9</v>
      </c>
      <c r="D173" s="10" t="s">
        <v>10</v>
      </c>
      <c r="E173" s="10" t="s">
        <v>9</v>
      </c>
      <c r="F173" s="10" t="s">
        <v>10</v>
      </c>
      <c r="G173" s="11" t="s">
        <v>9</v>
      </c>
      <c r="H173" s="11" t="s">
        <v>10</v>
      </c>
    </row>
    <row r="174" spans="1:8" x14ac:dyDescent="0.2">
      <c r="A174" s="12">
        <v>0</v>
      </c>
      <c r="B174" s="13">
        <v>4</v>
      </c>
      <c r="C174" s="14">
        <v>9370.7017009314823</v>
      </c>
      <c r="D174" s="14">
        <v>9370.7017009314823</v>
      </c>
      <c r="E174" s="9"/>
      <c r="F174" s="9"/>
      <c r="G174" s="3">
        <f>+C174*E174</f>
        <v>0</v>
      </c>
      <c r="H174" s="3">
        <f>+D174*F174</f>
        <v>0</v>
      </c>
    </row>
    <row r="175" spans="1:8" x14ac:dyDescent="0.2">
      <c r="A175" s="12">
        <v>5</v>
      </c>
      <c r="B175" s="13">
        <v>9</v>
      </c>
      <c r="C175" s="14">
        <v>9370.7017009314823</v>
      </c>
      <c r="D175" s="14">
        <v>9370.7017009314823</v>
      </c>
      <c r="E175" s="9"/>
      <c r="F175" s="9"/>
      <c r="G175" s="3">
        <f t="shared" ref="G175:H191" si="10">+C175*E175</f>
        <v>0</v>
      </c>
      <c r="H175" s="3">
        <f t="shared" si="10"/>
        <v>0</v>
      </c>
    </row>
    <row r="176" spans="1:8" x14ac:dyDescent="0.2">
      <c r="A176" s="12">
        <v>10</v>
      </c>
      <c r="B176" s="13">
        <v>14</v>
      </c>
      <c r="C176" s="14">
        <v>9370.7017009314823</v>
      </c>
      <c r="D176" s="14">
        <v>9370.7017009314823</v>
      </c>
      <c r="E176" s="9"/>
      <c r="F176" s="9"/>
      <c r="G176" s="3">
        <f t="shared" si="10"/>
        <v>0</v>
      </c>
      <c r="H176" s="3">
        <f t="shared" si="10"/>
        <v>0</v>
      </c>
    </row>
    <row r="177" spans="1:8" x14ac:dyDescent="0.2">
      <c r="A177" s="12">
        <v>15</v>
      </c>
      <c r="B177" s="13">
        <v>19</v>
      </c>
      <c r="C177" s="14">
        <v>9370.7017009314823</v>
      </c>
      <c r="D177" s="14">
        <v>9370.7017009314823</v>
      </c>
      <c r="E177" s="9"/>
      <c r="F177" s="9"/>
      <c r="G177" s="3">
        <f t="shared" si="10"/>
        <v>0</v>
      </c>
      <c r="H177" s="3">
        <f t="shared" si="10"/>
        <v>0</v>
      </c>
    </row>
    <row r="178" spans="1:8" x14ac:dyDescent="0.2">
      <c r="A178" s="12">
        <v>20</v>
      </c>
      <c r="B178" s="13">
        <v>24</v>
      </c>
      <c r="C178" s="14">
        <v>8065.8129660734176</v>
      </c>
      <c r="D178" s="14">
        <v>10823.796867249424</v>
      </c>
      <c r="E178" s="9"/>
      <c r="F178" s="9"/>
      <c r="G178" s="3">
        <f t="shared" si="10"/>
        <v>0</v>
      </c>
      <c r="H178" s="3">
        <f t="shared" si="10"/>
        <v>0</v>
      </c>
    </row>
    <row r="179" spans="1:8" x14ac:dyDescent="0.2">
      <c r="A179" s="12">
        <v>25</v>
      </c>
      <c r="B179" s="13">
        <v>29</v>
      </c>
      <c r="C179" s="14">
        <v>9075.5883048332998</v>
      </c>
      <c r="D179" s="14">
        <v>12837.443932571203</v>
      </c>
      <c r="E179" s="9"/>
      <c r="F179" s="9">
        <v>1</v>
      </c>
      <c r="G179" s="3">
        <f t="shared" si="10"/>
        <v>0</v>
      </c>
      <c r="H179" s="3">
        <f t="shared" si="10"/>
        <v>12837.443932571203</v>
      </c>
    </row>
    <row r="180" spans="1:8" x14ac:dyDescent="0.2">
      <c r="A180" s="12">
        <v>30</v>
      </c>
      <c r="B180" s="13">
        <v>34</v>
      </c>
      <c r="C180" s="14">
        <v>10493.351416364811</v>
      </c>
      <c r="D180" s="14">
        <v>15162.302099358349</v>
      </c>
      <c r="E180" s="9">
        <v>1</v>
      </c>
      <c r="F180" s="9">
        <v>3</v>
      </c>
      <c r="G180" s="3">
        <f t="shared" si="10"/>
        <v>10493.351416364811</v>
      </c>
      <c r="H180" s="3">
        <f t="shared" si="10"/>
        <v>45486.906298075046</v>
      </c>
    </row>
    <row r="181" spans="1:8" x14ac:dyDescent="0.2">
      <c r="A181" s="12">
        <v>35</v>
      </c>
      <c r="B181" s="13">
        <v>39</v>
      </c>
      <c r="C181" s="14">
        <v>12484.470656012682</v>
      </c>
      <c r="D181" s="14">
        <v>17895.943402230329</v>
      </c>
      <c r="E181" s="9">
        <v>1</v>
      </c>
      <c r="F181" s="9">
        <v>16</v>
      </c>
      <c r="G181" s="3">
        <f t="shared" si="10"/>
        <v>12484.470656012682</v>
      </c>
      <c r="H181" s="3">
        <f t="shared" si="10"/>
        <v>286335.09443568526</v>
      </c>
    </row>
    <row r="182" spans="1:8" x14ac:dyDescent="0.2">
      <c r="A182" s="12">
        <v>40</v>
      </c>
      <c r="B182" s="13">
        <v>44</v>
      </c>
      <c r="C182" s="14">
        <v>15303.171024196441</v>
      </c>
      <c r="D182" s="14">
        <v>21190.304638608934</v>
      </c>
      <c r="E182" s="9">
        <v>12</v>
      </c>
      <c r="F182" s="9">
        <v>20</v>
      </c>
      <c r="G182" s="3">
        <f t="shared" si="10"/>
        <v>183638.0522903573</v>
      </c>
      <c r="H182" s="3">
        <f t="shared" si="10"/>
        <v>423806.0927721787</v>
      </c>
    </row>
    <row r="183" spans="1:8" x14ac:dyDescent="0.2">
      <c r="A183" s="12">
        <v>45</v>
      </c>
      <c r="B183" s="13">
        <v>49</v>
      </c>
      <c r="C183" s="14">
        <v>19344.624862275017</v>
      </c>
      <c r="D183" s="14">
        <v>25277.83353735225</v>
      </c>
      <c r="E183" s="9">
        <v>14</v>
      </c>
      <c r="F183" s="9">
        <v>20</v>
      </c>
      <c r="G183" s="3">
        <f t="shared" si="10"/>
        <v>270824.74807185022</v>
      </c>
      <c r="H183" s="3">
        <f t="shared" si="10"/>
        <v>505556.67074704496</v>
      </c>
    </row>
    <row r="184" spans="1:8" x14ac:dyDescent="0.2">
      <c r="A184" s="12">
        <v>50</v>
      </c>
      <c r="B184" s="13">
        <v>54</v>
      </c>
      <c r="C184" s="14">
        <v>25233.68527231949</v>
      </c>
      <c r="D184" s="14">
        <v>30512.724425739052</v>
      </c>
      <c r="E184" s="9">
        <v>22</v>
      </c>
      <c r="F184" s="9">
        <v>36</v>
      </c>
      <c r="G184" s="3">
        <f t="shared" si="10"/>
        <v>555141.0759910288</v>
      </c>
      <c r="H184" s="3">
        <f t="shared" si="10"/>
        <v>1098458.0793266059</v>
      </c>
    </row>
    <row r="185" spans="1:8" x14ac:dyDescent="0.2">
      <c r="A185" s="12">
        <v>55</v>
      </c>
      <c r="B185" s="13">
        <v>59</v>
      </c>
      <c r="C185" s="14">
        <v>33974.862512002357</v>
      </c>
      <c r="D185" s="14">
        <v>37441.571136741513</v>
      </c>
      <c r="E185" s="9">
        <v>19</v>
      </c>
      <c r="F185" s="9">
        <v>38</v>
      </c>
      <c r="G185" s="3">
        <f t="shared" si="10"/>
        <v>645522.38772804476</v>
      </c>
      <c r="H185" s="3">
        <f t="shared" si="10"/>
        <v>1422779.7031961775</v>
      </c>
    </row>
    <row r="186" spans="1:8" x14ac:dyDescent="0.2">
      <c r="A186" s="12">
        <v>60</v>
      </c>
      <c r="B186" s="13">
        <v>64</v>
      </c>
      <c r="C186" s="14">
        <v>47072.054178984756</v>
      </c>
      <c r="D186" s="14">
        <v>47072.054178984756</v>
      </c>
      <c r="E186" s="9">
        <v>18</v>
      </c>
      <c r="F186" s="9">
        <v>34</v>
      </c>
      <c r="G186" s="3">
        <f t="shared" si="10"/>
        <v>847296.97522172565</v>
      </c>
      <c r="H186" s="3">
        <f t="shared" si="10"/>
        <v>1600449.8420854816</v>
      </c>
    </row>
    <row r="187" spans="1:8" x14ac:dyDescent="0.2">
      <c r="A187" s="12">
        <v>65</v>
      </c>
      <c r="B187" s="13">
        <v>69</v>
      </c>
      <c r="C187" s="14">
        <v>64198.623604445303</v>
      </c>
      <c r="D187" s="14">
        <v>64198.623604445303</v>
      </c>
      <c r="E187" s="9">
        <v>14</v>
      </c>
      <c r="F187" s="9">
        <v>37</v>
      </c>
      <c r="G187" s="3">
        <f t="shared" si="10"/>
        <v>898780.73046223423</v>
      </c>
      <c r="H187" s="3">
        <f t="shared" si="10"/>
        <v>2375349.0733644762</v>
      </c>
    </row>
    <row r="188" spans="1:8" x14ac:dyDescent="0.2">
      <c r="A188" s="12">
        <v>70</v>
      </c>
      <c r="B188" s="13">
        <v>74</v>
      </c>
      <c r="C188" s="14">
        <v>91257.98134496664</v>
      </c>
      <c r="D188" s="14">
        <v>91257.98134496664</v>
      </c>
      <c r="E188" s="9">
        <v>12</v>
      </c>
      <c r="F188" s="9">
        <v>14</v>
      </c>
      <c r="G188" s="3">
        <f t="shared" si="10"/>
        <v>1095095.7761395997</v>
      </c>
      <c r="H188" s="3">
        <f t="shared" si="10"/>
        <v>1277611.7388295329</v>
      </c>
    </row>
    <row r="189" spans="1:8" x14ac:dyDescent="0.2">
      <c r="A189" s="12">
        <v>75</v>
      </c>
      <c r="B189" s="13">
        <v>79</v>
      </c>
      <c r="C189" s="14">
        <v>134256.62152344236</v>
      </c>
      <c r="D189" s="14">
        <v>134256.62152344236</v>
      </c>
      <c r="E189" s="9">
        <v>4</v>
      </c>
      <c r="F189" s="9">
        <v>5</v>
      </c>
      <c r="G189" s="3">
        <f t="shared" si="10"/>
        <v>537026.48609376943</v>
      </c>
      <c r="H189" s="3">
        <f t="shared" si="10"/>
        <v>671283.10761721176</v>
      </c>
    </row>
    <row r="190" spans="1:8" x14ac:dyDescent="0.2">
      <c r="A190" s="12">
        <v>80</v>
      </c>
      <c r="B190" s="13">
        <v>84</v>
      </c>
      <c r="C190" s="14">
        <v>257235.1593001952</v>
      </c>
      <c r="D190" s="14">
        <v>257235.1593001952</v>
      </c>
      <c r="E190" s="9"/>
      <c r="F190" s="9">
        <v>1</v>
      </c>
      <c r="G190" s="3">
        <f t="shared" si="10"/>
        <v>0</v>
      </c>
      <c r="H190" s="3">
        <f t="shared" si="10"/>
        <v>257235.1593001952</v>
      </c>
    </row>
    <row r="191" spans="1:8" x14ac:dyDescent="0.2">
      <c r="A191" s="12">
        <v>85</v>
      </c>
      <c r="B191" s="13">
        <v>89</v>
      </c>
      <c r="C191" s="14">
        <v>257235.1593001952</v>
      </c>
      <c r="D191" s="14">
        <v>257235.1593001952</v>
      </c>
      <c r="E191" s="9"/>
      <c r="F191" s="9"/>
      <c r="G191" s="3">
        <f t="shared" si="10"/>
        <v>0</v>
      </c>
      <c r="H191" s="3">
        <f t="shared" si="10"/>
        <v>0</v>
      </c>
    </row>
    <row r="192" spans="1:8" x14ac:dyDescent="0.2">
      <c r="A192" s="15"/>
      <c r="B192" s="13"/>
      <c r="C192" s="14"/>
      <c r="D192" s="14"/>
      <c r="E192" s="9"/>
      <c r="F192" s="9"/>
      <c r="G192" s="3"/>
      <c r="H192" s="3"/>
    </row>
    <row r="193" spans="1:8" x14ac:dyDescent="0.2">
      <c r="A193" s="1"/>
      <c r="B193" s="1"/>
      <c r="C193" s="14">
        <f>SUM(C174:C191)</f>
        <v>1022713.9730700328</v>
      </c>
      <c r="D193" s="14">
        <f>SUM(D174:D191)</f>
        <v>1059880.3260958064</v>
      </c>
      <c r="E193" s="9"/>
      <c r="F193" s="9"/>
      <c r="G193" s="3"/>
      <c r="H193" s="3"/>
    </row>
    <row r="194" spans="1:8" x14ac:dyDescent="0.2">
      <c r="A194" s="1"/>
      <c r="B194" s="1"/>
      <c r="C194" s="1"/>
      <c r="D194" s="16" t="s">
        <v>12</v>
      </c>
      <c r="E194" s="9">
        <f>SUM(E174:E193)</f>
        <v>117</v>
      </c>
      <c r="F194" s="9">
        <f t="shared" ref="F194:H194" si="11">SUM(F174:F193)</f>
        <v>225</v>
      </c>
      <c r="G194" s="17">
        <f t="shared" si="11"/>
        <v>5056304.0540709877</v>
      </c>
      <c r="H194" s="17">
        <f t="shared" si="11"/>
        <v>9977188.9119052365</v>
      </c>
    </row>
    <row r="195" spans="1:8" x14ac:dyDescent="0.2">
      <c r="A195" s="1"/>
      <c r="B195" s="1"/>
      <c r="C195" s="1"/>
      <c r="D195" s="16" t="s">
        <v>6</v>
      </c>
      <c r="E195" s="9">
        <f>+E194+F194</f>
        <v>342</v>
      </c>
      <c r="F195" s="9"/>
      <c r="G195" s="17"/>
      <c r="H195" s="17"/>
    </row>
    <row r="196" spans="1:8" x14ac:dyDescent="0.2">
      <c r="A196" s="33" t="s">
        <v>18</v>
      </c>
      <c r="B196" s="33"/>
      <c r="C196" s="1"/>
      <c r="D196" s="16" t="s">
        <v>13</v>
      </c>
      <c r="E196" s="9">
        <f>+E195</f>
        <v>342</v>
      </c>
      <c r="F196" s="9"/>
      <c r="G196" s="3" t="s">
        <v>12</v>
      </c>
      <c r="H196" s="3">
        <f>+G194+H194</f>
        <v>15033492.965976223</v>
      </c>
    </row>
    <row r="197" spans="1:8" x14ac:dyDescent="0.2">
      <c r="A197" s="6" t="s">
        <v>1</v>
      </c>
      <c r="B197" s="6" t="s">
        <v>19</v>
      </c>
      <c r="C197" s="1"/>
      <c r="D197" s="1"/>
      <c r="E197" s="9"/>
      <c r="F197" s="9"/>
      <c r="G197" s="3"/>
      <c r="H197" s="3"/>
    </row>
    <row r="198" spans="1:8" x14ac:dyDescent="0.2">
      <c r="A198" s="6" t="s">
        <v>3</v>
      </c>
      <c r="B198" s="8">
        <v>2</v>
      </c>
      <c r="C198" s="1"/>
      <c r="D198" s="1"/>
      <c r="E198" s="9"/>
      <c r="F198" s="9"/>
      <c r="G198" s="3"/>
      <c r="H198" s="3"/>
    </row>
    <row r="199" spans="1:8" x14ac:dyDescent="0.2">
      <c r="A199" s="27" t="s">
        <v>4</v>
      </c>
      <c r="B199" s="28"/>
      <c r="C199" s="29" t="s">
        <v>5</v>
      </c>
      <c r="D199" s="29"/>
      <c r="E199" s="29" t="s">
        <v>6</v>
      </c>
      <c r="F199" s="29"/>
      <c r="G199" s="30" t="s">
        <v>5</v>
      </c>
      <c r="H199" s="30"/>
    </row>
    <row r="200" spans="1:8" x14ac:dyDescent="0.2">
      <c r="A200" s="6" t="s">
        <v>7</v>
      </c>
      <c r="B200" s="6" t="s">
        <v>8</v>
      </c>
      <c r="C200" s="10" t="s">
        <v>9</v>
      </c>
      <c r="D200" s="10" t="s">
        <v>10</v>
      </c>
      <c r="E200" s="10" t="s">
        <v>9</v>
      </c>
      <c r="F200" s="10" t="s">
        <v>10</v>
      </c>
      <c r="G200" s="11" t="s">
        <v>9</v>
      </c>
      <c r="H200" s="11" t="s">
        <v>10</v>
      </c>
    </row>
    <row r="201" spans="1:8" x14ac:dyDescent="0.2">
      <c r="A201" s="12">
        <v>0</v>
      </c>
      <c r="B201" s="13">
        <v>4</v>
      </c>
      <c r="C201" s="3">
        <v>9370.7017009314823</v>
      </c>
      <c r="D201" s="3">
        <v>9370.7017009314823</v>
      </c>
      <c r="E201" s="9"/>
      <c r="F201" s="9"/>
      <c r="G201" s="3">
        <f>+C201*E201</f>
        <v>0</v>
      </c>
      <c r="H201" s="3">
        <f>+D201*F201</f>
        <v>0</v>
      </c>
    </row>
    <row r="202" spans="1:8" x14ac:dyDescent="0.2">
      <c r="A202" s="12">
        <v>5</v>
      </c>
      <c r="B202" s="13">
        <v>9</v>
      </c>
      <c r="C202" s="3">
        <v>9370.7017009314823</v>
      </c>
      <c r="D202" s="3">
        <v>9370.7017009314823</v>
      </c>
      <c r="E202" s="9"/>
      <c r="F202" s="9"/>
      <c r="G202" s="3">
        <f t="shared" ref="G202:H218" si="12">+C202*E202</f>
        <v>0</v>
      </c>
      <c r="H202" s="3">
        <f t="shared" si="12"/>
        <v>0</v>
      </c>
    </row>
    <row r="203" spans="1:8" x14ac:dyDescent="0.2">
      <c r="A203" s="12">
        <v>10</v>
      </c>
      <c r="B203" s="13">
        <v>14</v>
      </c>
      <c r="C203" s="3">
        <v>9370.7017009314823</v>
      </c>
      <c r="D203" s="3">
        <v>9370.7017009314823</v>
      </c>
      <c r="E203" s="9"/>
      <c r="F203" s="9"/>
      <c r="G203" s="3">
        <f t="shared" si="12"/>
        <v>0</v>
      </c>
      <c r="H203" s="3">
        <f t="shared" si="12"/>
        <v>0</v>
      </c>
    </row>
    <row r="204" spans="1:8" x14ac:dyDescent="0.2">
      <c r="A204" s="12">
        <v>15</v>
      </c>
      <c r="B204" s="13">
        <v>19</v>
      </c>
      <c r="C204" s="3">
        <v>9370.7017009314823</v>
      </c>
      <c r="D204" s="3">
        <v>9370.7017009314823</v>
      </c>
      <c r="E204" s="9"/>
      <c r="F204" s="9"/>
      <c r="G204" s="3">
        <f t="shared" si="12"/>
        <v>0</v>
      </c>
      <c r="H204" s="3">
        <f t="shared" si="12"/>
        <v>0</v>
      </c>
    </row>
    <row r="205" spans="1:8" x14ac:dyDescent="0.2">
      <c r="A205" s="12">
        <v>20</v>
      </c>
      <c r="B205" s="13">
        <v>24</v>
      </c>
      <c r="C205" s="3">
        <v>8065.8129660734176</v>
      </c>
      <c r="D205" s="3">
        <v>10823.796867249424</v>
      </c>
      <c r="E205" s="9"/>
      <c r="F205" s="9"/>
      <c r="G205" s="3">
        <f t="shared" si="12"/>
        <v>0</v>
      </c>
      <c r="H205" s="3">
        <f t="shared" si="12"/>
        <v>0</v>
      </c>
    </row>
    <row r="206" spans="1:8" x14ac:dyDescent="0.2">
      <c r="A206" s="12">
        <v>25</v>
      </c>
      <c r="B206" s="13">
        <v>29</v>
      </c>
      <c r="C206" s="3">
        <v>9075.5883048332998</v>
      </c>
      <c r="D206" s="3">
        <v>12837.443932571203</v>
      </c>
      <c r="E206" s="9"/>
      <c r="F206" s="9"/>
      <c r="G206" s="3">
        <f t="shared" si="12"/>
        <v>0</v>
      </c>
      <c r="H206" s="3">
        <f t="shared" si="12"/>
        <v>0</v>
      </c>
    </row>
    <row r="207" spans="1:8" x14ac:dyDescent="0.2">
      <c r="A207" s="12">
        <v>30</v>
      </c>
      <c r="B207" s="13">
        <v>34</v>
      </c>
      <c r="C207" s="3">
        <v>10493.351416364811</v>
      </c>
      <c r="D207" s="3">
        <v>15162.302099358349</v>
      </c>
      <c r="E207" s="9"/>
      <c r="F207" s="9"/>
      <c r="G207" s="3">
        <f t="shared" si="12"/>
        <v>0</v>
      </c>
      <c r="H207" s="3">
        <f t="shared" si="12"/>
        <v>0</v>
      </c>
    </row>
    <row r="208" spans="1:8" x14ac:dyDescent="0.2">
      <c r="A208" s="12">
        <v>35</v>
      </c>
      <c r="B208" s="13">
        <v>39</v>
      </c>
      <c r="C208" s="3">
        <v>12484.470656012682</v>
      </c>
      <c r="D208" s="3">
        <v>17895.943402230329</v>
      </c>
      <c r="E208" s="9"/>
      <c r="F208" s="9"/>
      <c r="G208" s="3">
        <f t="shared" si="12"/>
        <v>0</v>
      </c>
      <c r="H208" s="3">
        <f t="shared" si="12"/>
        <v>0</v>
      </c>
    </row>
    <row r="209" spans="1:8" x14ac:dyDescent="0.2">
      <c r="A209" s="12">
        <v>40</v>
      </c>
      <c r="B209" s="13">
        <v>44</v>
      </c>
      <c r="C209" s="3">
        <v>15303.171024196441</v>
      </c>
      <c r="D209" s="3">
        <v>21190.304638608934</v>
      </c>
      <c r="E209" s="9"/>
      <c r="F209" s="9"/>
      <c r="G209" s="3">
        <f t="shared" si="12"/>
        <v>0</v>
      </c>
      <c r="H209" s="3">
        <f t="shared" si="12"/>
        <v>0</v>
      </c>
    </row>
    <row r="210" spans="1:8" x14ac:dyDescent="0.2">
      <c r="A210" s="12">
        <v>45</v>
      </c>
      <c r="B210" s="13">
        <v>49</v>
      </c>
      <c r="C210" s="3">
        <v>19344.624862275017</v>
      </c>
      <c r="D210" s="3">
        <v>25277.83353735225</v>
      </c>
      <c r="E210" s="9"/>
      <c r="F210" s="9"/>
      <c r="G210" s="3">
        <f t="shared" si="12"/>
        <v>0</v>
      </c>
      <c r="H210" s="3">
        <f t="shared" si="12"/>
        <v>0</v>
      </c>
    </row>
    <row r="211" spans="1:8" x14ac:dyDescent="0.2">
      <c r="A211" s="12">
        <v>50</v>
      </c>
      <c r="B211" s="13">
        <v>54</v>
      </c>
      <c r="C211" s="3">
        <v>25233.68527231949</v>
      </c>
      <c r="D211" s="3">
        <v>30512.724425739052</v>
      </c>
      <c r="E211" s="9"/>
      <c r="F211" s="9"/>
      <c r="G211" s="3">
        <f t="shared" si="12"/>
        <v>0</v>
      </c>
      <c r="H211" s="3">
        <f t="shared" si="12"/>
        <v>0</v>
      </c>
    </row>
    <row r="212" spans="1:8" x14ac:dyDescent="0.2">
      <c r="A212" s="12">
        <v>55</v>
      </c>
      <c r="B212" s="13">
        <v>59</v>
      </c>
      <c r="C212" s="3">
        <v>33974.862512002357</v>
      </c>
      <c r="D212" s="3">
        <v>37441.571136741513</v>
      </c>
      <c r="E212" s="9"/>
      <c r="F212" s="9"/>
      <c r="G212" s="3">
        <f t="shared" si="12"/>
        <v>0</v>
      </c>
      <c r="H212" s="3">
        <f t="shared" si="12"/>
        <v>0</v>
      </c>
    </row>
    <row r="213" spans="1:8" x14ac:dyDescent="0.2">
      <c r="A213" s="12">
        <v>60</v>
      </c>
      <c r="B213" s="13">
        <v>64</v>
      </c>
      <c r="C213" s="3">
        <v>47072.054178984756</v>
      </c>
      <c r="D213" s="3">
        <v>47072.054178984756</v>
      </c>
      <c r="E213" s="9"/>
      <c r="F213" s="9"/>
      <c r="G213" s="3">
        <f t="shared" si="12"/>
        <v>0</v>
      </c>
      <c r="H213" s="3">
        <f t="shared" si="12"/>
        <v>0</v>
      </c>
    </row>
    <row r="214" spans="1:8" x14ac:dyDescent="0.2">
      <c r="A214" s="12">
        <v>65</v>
      </c>
      <c r="B214" s="13">
        <v>69</v>
      </c>
      <c r="C214" s="3">
        <v>64198.623604445303</v>
      </c>
      <c r="D214" s="3">
        <v>64198.623604445303</v>
      </c>
      <c r="E214" s="9"/>
      <c r="F214" s="9"/>
      <c r="G214" s="3">
        <f t="shared" si="12"/>
        <v>0</v>
      </c>
      <c r="H214" s="3">
        <f t="shared" si="12"/>
        <v>0</v>
      </c>
    </row>
    <row r="215" spans="1:8" x14ac:dyDescent="0.2">
      <c r="A215" s="12">
        <v>70</v>
      </c>
      <c r="B215" s="13">
        <v>74</v>
      </c>
      <c r="C215" s="3">
        <v>91257.98134496664</v>
      </c>
      <c r="D215" s="3">
        <v>91257.98134496664</v>
      </c>
      <c r="E215" s="9"/>
      <c r="F215" s="9"/>
      <c r="G215" s="3">
        <f t="shared" si="12"/>
        <v>0</v>
      </c>
      <c r="H215" s="3">
        <f t="shared" si="12"/>
        <v>0</v>
      </c>
    </row>
    <row r="216" spans="1:8" x14ac:dyDescent="0.2">
      <c r="A216" s="12">
        <v>75</v>
      </c>
      <c r="B216" s="13">
        <v>79</v>
      </c>
      <c r="C216" s="3">
        <v>134256.62152344236</v>
      </c>
      <c r="D216" s="3">
        <v>134256.62152344236</v>
      </c>
      <c r="E216" s="9"/>
      <c r="F216" s="9"/>
      <c r="G216" s="3">
        <f t="shared" si="12"/>
        <v>0</v>
      </c>
      <c r="H216" s="3">
        <f t="shared" si="12"/>
        <v>0</v>
      </c>
    </row>
    <row r="217" spans="1:8" x14ac:dyDescent="0.2">
      <c r="A217" s="12">
        <v>80</v>
      </c>
      <c r="B217" s="13">
        <v>84</v>
      </c>
      <c r="C217" s="3">
        <v>257235.1593001952</v>
      </c>
      <c r="D217" s="3">
        <v>257235.1593001952</v>
      </c>
      <c r="E217" s="9"/>
      <c r="F217" s="9"/>
      <c r="G217" s="3">
        <f t="shared" si="12"/>
        <v>0</v>
      </c>
      <c r="H217" s="3">
        <f t="shared" si="12"/>
        <v>0</v>
      </c>
    </row>
    <row r="218" spans="1:8" x14ac:dyDescent="0.2">
      <c r="A218" s="12">
        <v>85</v>
      </c>
      <c r="B218" s="13">
        <v>89</v>
      </c>
      <c r="C218" s="3">
        <v>257235.1593001952</v>
      </c>
      <c r="D218" s="3">
        <v>257235.1593001952</v>
      </c>
      <c r="E218" s="9"/>
      <c r="F218" s="9"/>
      <c r="G218" s="3">
        <f t="shared" si="12"/>
        <v>0</v>
      </c>
      <c r="H218" s="3">
        <f t="shared" si="12"/>
        <v>0</v>
      </c>
    </row>
    <row r="219" spans="1:8" x14ac:dyDescent="0.2">
      <c r="A219" s="15"/>
      <c r="B219" s="13"/>
      <c r="C219" s="3"/>
      <c r="D219" s="3"/>
      <c r="E219" s="9"/>
      <c r="F219" s="9"/>
      <c r="G219" s="3"/>
      <c r="H219" s="3"/>
    </row>
    <row r="220" spans="1:8" x14ac:dyDescent="0.2">
      <c r="A220" s="1"/>
      <c r="B220" s="1"/>
      <c r="C220" s="14">
        <f>SUM(C201:C218)</f>
        <v>1022713.9730700328</v>
      </c>
      <c r="D220" s="14">
        <f>SUM(D201:D218)</f>
        <v>1059880.3260958064</v>
      </c>
      <c r="E220" s="9"/>
      <c r="F220" s="9"/>
      <c r="G220" s="3"/>
      <c r="H220" s="3"/>
    </row>
    <row r="221" spans="1:8" x14ac:dyDescent="0.2">
      <c r="A221" s="1"/>
      <c r="B221" s="1"/>
      <c r="C221" s="1"/>
      <c r="D221" s="16" t="s">
        <v>12</v>
      </c>
      <c r="E221" s="9">
        <f>SUM(E201:E220)</f>
        <v>0</v>
      </c>
      <c r="F221" s="9">
        <f t="shared" ref="F221:H221" si="13">SUM(F201:F220)</f>
        <v>0</v>
      </c>
      <c r="G221" s="17">
        <f t="shared" si="13"/>
        <v>0</v>
      </c>
      <c r="H221" s="17">
        <f t="shared" si="13"/>
        <v>0</v>
      </c>
    </row>
    <row r="222" spans="1:8" x14ac:dyDescent="0.2">
      <c r="A222" s="1"/>
      <c r="B222" s="1"/>
      <c r="C222" s="1"/>
      <c r="D222" s="16" t="s">
        <v>6</v>
      </c>
      <c r="E222" s="9">
        <f>+E221+F221</f>
        <v>0</v>
      </c>
      <c r="F222" s="9"/>
      <c r="G222" s="17"/>
      <c r="H222" s="17"/>
    </row>
    <row r="223" spans="1:8" x14ac:dyDescent="0.2">
      <c r="A223" s="33" t="s">
        <v>20</v>
      </c>
      <c r="B223" s="33"/>
      <c r="C223" s="1"/>
      <c r="D223" s="16" t="s">
        <v>13</v>
      </c>
      <c r="E223" s="9">
        <f>+E222</f>
        <v>0</v>
      </c>
      <c r="F223" s="9"/>
      <c r="G223" s="3" t="s">
        <v>12</v>
      </c>
      <c r="H223" s="3">
        <f>+G221+H221</f>
        <v>0</v>
      </c>
    </row>
    <row r="224" spans="1:8" x14ac:dyDescent="0.2">
      <c r="A224" s="6" t="s">
        <v>1</v>
      </c>
      <c r="B224" s="6" t="s">
        <v>21</v>
      </c>
      <c r="C224" s="1"/>
      <c r="D224" s="1"/>
      <c r="E224" s="9"/>
      <c r="F224" s="9"/>
      <c r="G224" s="3"/>
      <c r="H224" s="3"/>
    </row>
    <row r="225" spans="1:8" x14ac:dyDescent="0.2">
      <c r="A225" s="6" t="s">
        <v>3</v>
      </c>
      <c r="B225" s="8">
        <v>1</v>
      </c>
      <c r="C225" s="1"/>
      <c r="D225" s="1"/>
      <c r="E225" s="9"/>
      <c r="F225" s="9"/>
      <c r="G225" s="3"/>
      <c r="H225" s="3"/>
    </row>
    <row r="226" spans="1:8" x14ac:dyDescent="0.2">
      <c r="A226" s="27" t="s">
        <v>4</v>
      </c>
      <c r="B226" s="28"/>
      <c r="C226" s="29" t="s">
        <v>5</v>
      </c>
      <c r="D226" s="29"/>
      <c r="E226" s="29" t="s">
        <v>6</v>
      </c>
      <c r="F226" s="29"/>
      <c r="G226" s="30" t="s">
        <v>5</v>
      </c>
      <c r="H226" s="30"/>
    </row>
    <row r="227" spans="1:8" x14ac:dyDescent="0.2">
      <c r="A227" s="6" t="s">
        <v>7</v>
      </c>
      <c r="B227" s="6" t="s">
        <v>8</v>
      </c>
      <c r="C227" s="10" t="s">
        <v>9</v>
      </c>
      <c r="D227" s="10" t="s">
        <v>10</v>
      </c>
      <c r="E227" s="10" t="s">
        <v>9</v>
      </c>
      <c r="F227" s="10" t="s">
        <v>10</v>
      </c>
      <c r="G227" s="11" t="s">
        <v>9</v>
      </c>
      <c r="H227" s="11" t="s">
        <v>10</v>
      </c>
    </row>
    <row r="228" spans="1:8" x14ac:dyDescent="0.2">
      <c r="A228" s="12">
        <v>0</v>
      </c>
      <c r="B228" s="13">
        <v>4</v>
      </c>
      <c r="C228" s="3">
        <v>9370.7017009314823</v>
      </c>
      <c r="D228" s="3">
        <v>9370.7017009314823</v>
      </c>
      <c r="E228" s="9">
        <v>8</v>
      </c>
      <c r="F228" s="9">
        <v>5</v>
      </c>
      <c r="G228" s="3">
        <f>+C228*E228</f>
        <v>74965.613607451858</v>
      </c>
      <c r="H228" s="3">
        <f>+D228*F228</f>
        <v>46853.50850465741</v>
      </c>
    </row>
    <row r="229" spans="1:8" x14ac:dyDescent="0.2">
      <c r="A229" s="12">
        <v>5</v>
      </c>
      <c r="B229" s="13">
        <v>9</v>
      </c>
      <c r="C229" s="3">
        <v>9370.7017009314823</v>
      </c>
      <c r="D229" s="3">
        <v>9370.7017009314823</v>
      </c>
      <c r="E229" s="9">
        <v>8</v>
      </c>
      <c r="F229" s="9">
        <v>11</v>
      </c>
      <c r="G229" s="3">
        <f t="shared" ref="G229:H245" si="14">+C229*E229</f>
        <v>74965.613607451858</v>
      </c>
      <c r="H229" s="3">
        <f t="shared" si="14"/>
        <v>103077.71871024631</v>
      </c>
    </row>
    <row r="230" spans="1:8" x14ac:dyDescent="0.2">
      <c r="A230" s="12">
        <v>10</v>
      </c>
      <c r="B230" s="13">
        <v>14</v>
      </c>
      <c r="C230" s="3">
        <v>9370.7017009314823</v>
      </c>
      <c r="D230" s="3">
        <v>9370.7017009314823</v>
      </c>
      <c r="E230" s="9">
        <v>15</v>
      </c>
      <c r="F230" s="9">
        <v>16</v>
      </c>
      <c r="G230" s="3">
        <f t="shared" si="14"/>
        <v>140560.52551397224</v>
      </c>
      <c r="H230" s="3">
        <f t="shared" si="14"/>
        <v>149931.22721490372</v>
      </c>
    </row>
    <row r="231" spans="1:8" x14ac:dyDescent="0.2">
      <c r="A231" s="12">
        <v>15</v>
      </c>
      <c r="B231" s="13">
        <v>19</v>
      </c>
      <c r="C231" s="3">
        <v>9370.7017009314823</v>
      </c>
      <c r="D231" s="3">
        <v>9370.7017009314823</v>
      </c>
      <c r="E231" s="9">
        <v>24</v>
      </c>
      <c r="F231" s="9">
        <v>20</v>
      </c>
      <c r="G231" s="3">
        <f t="shared" si="14"/>
        <v>224896.84082235559</v>
      </c>
      <c r="H231" s="3">
        <f t="shared" si="14"/>
        <v>187414.03401862964</v>
      </c>
    </row>
    <row r="232" spans="1:8" x14ac:dyDescent="0.2">
      <c r="A232" s="12">
        <v>20</v>
      </c>
      <c r="B232" s="13">
        <v>24</v>
      </c>
      <c r="C232" s="3">
        <v>8065.8129660734176</v>
      </c>
      <c r="D232" s="3">
        <v>10823.796867249424</v>
      </c>
      <c r="E232" s="9">
        <v>28</v>
      </c>
      <c r="F232" s="9">
        <v>17</v>
      </c>
      <c r="G232" s="3">
        <f t="shared" si="14"/>
        <v>225842.76305005568</v>
      </c>
      <c r="H232" s="3">
        <f t="shared" si="14"/>
        <v>184004.54674324021</v>
      </c>
    </row>
    <row r="233" spans="1:8" x14ac:dyDescent="0.2">
      <c r="A233" s="12">
        <v>25</v>
      </c>
      <c r="B233" s="13">
        <v>29</v>
      </c>
      <c r="C233" s="3">
        <v>9075.5883048332998</v>
      </c>
      <c r="D233" s="3">
        <v>12837.443932571203</v>
      </c>
      <c r="E233" s="9">
        <v>20</v>
      </c>
      <c r="F233" s="9">
        <v>16</v>
      </c>
      <c r="G233" s="3">
        <f t="shared" si="14"/>
        <v>181511.76609666599</v>
      </c>
      <c r="H233" s="3">
        <f t="shared" si="14"/>
        <v>205399.10292113925</v>
      </c>
    </row>
    <row r="234" spans="1:8" x14ac:dyDescent="0.2">
      <c r="A234" s="12">
        <v>30</v>
      </c>
      <c r="B234" s="13">
        <v>34</v>
      </c>
      <c r="C234" s="3">
        <v>10493.351416364811</v>
      </c>
      <c r="D234" s="3">
        <v>15162.302099358349</v>
      </c>
      <c r="E234" s="9">
        <v>22</v>
      </c>
      <c r="F234" s="9">
        <v>14</v>
      </c>
      <c r="G234" s="3">
        <f t="shared" si="14"/>
        <v>230853.73116002584</v>
      </c>
      <c r="H234" s="3">
        <f t="shared" si="14"/>
        <v>212272.22939101688</v>
      </c>
    </row>
    <row r="235" spans="1:8" x14ac:dyDescent="0.2">
      <c r="A235" s="12">
        <v>35</v>
      </c>
      <c r="B235" s="13">
        <v>39</v>
      </c>
      <c r="C235" s="3">
        <v>12484.470656012682</v>
      </c>
      <c r="D235" s="3">
        <v>17895.943402230329</v>
      </c>
      <c r="E235" s="9">
        <v>16</v>
      </c>
      <c r="F235" s="9">
        <v>6</v>
      </c>
      <c r="G235" s="3">
        <f t="shared" si="14"/>
        <v>199751.5304962029</v>
      </c>
      <c r="H235" s="3">
        <f t="shared" si="14"/>
        <v>107375.66041338196</v>
      </c>
    </row>
    <row r="236" spans="1:8" x14ac:dyDescent="0.2">
      <c r="A236" s="12">
        <v>40</v>
      </c>
      <c r="B236" s="13">
        <v>44</v>
      </c>
      <c r="C236" s="3">
        <v>15303.171024196441</v>
      </c>
      <c r="D236" s="3">
        <v>21190.304638608934</v>
      </c>
      <c r="E236" s="9">
        <v>5</v>
      </c>
      <c r="F236" s="9">
        <v>2</v>
      </c>
      <c r="G236" s="3">
        <f t="shared" si="14"/>
        <v>76515.855120982204</v>
      </c>
      <c r="H236" s="3">
        <f t="shared" si="14"/>
        <v>42380.609277217867</v>
      </c>
    </row>
    <row r="237" spans="1:8" x14ac:dyDescent="0.2">
      <c r="A237" s="12">
        <v>45</v>
      </c>
      <c r="B237" s="13">
        <v>49</v>
      </c>
      <c r="C237" s="3">
        <v>19344.624862275017</v>
      </c>
      <c r="D237" s="3">
        <v>25277.83353735225</v>
      </c>
      <c r="E237" s="9">
        <v>9</v>
      </c>
      <c r="F237" s="9">
        <v>8</v>
      </c>
      <c r="G237" s="3">
        <f t="shared" si="14"/>
        <v>174101.62376047517</v>
      </c>
      <c r="H237" s="3">
        <f t="shared" si="14"/>
        <v>202222.668298818</v>
      </c>
    </row>
    <row r="238" spans="1:8" x14ac:dyDescent="0.2">
      <c r="A238" s="12">
        <v>50</v>
      </c>
      <c r="B238" s="13">
        <v>54</v>
      </c>
      <c r="C238" s="3">
        <v>25233.68527231949</v>
      </c>
      <c r="D238" s="3">
        <v>30512.724425739052</v>
      </c>
      <c r="E238" s="9">
        <v>8</v>
      </c>
      <c r="F238" s="9">
        <v>9</v>
      </c>
      <c r="G238" s="3">
        <f t="shared" si="14"/>
        <v>201869.48217855592</v>
      </c>
      <c r="H238" s="3">
        <f t="shared" si="14"/>
        <v>274614.51983165147</v>
      </c>
    </row>
    <row r="239" spans="1:8" x14ac:dyDescent="0.2">
      <c r="A239" s="12">
        <v>55</v>
      </c>
      <c r="B239" s="13">
        <v>59</v>
      </c>
      <c r="C239" s="3">
        <v>33974.862512002357</v>
      </c>
      <c r="D239" s="3">
        <v>37441.571136741513</v>
      </c>
      <c r="E239" s="9">
        <v>11</v>
      </c>
      <c r="F239" s="9">
        <v>4</v>
      </c>
      <c r="G239" s="3">
        <f t="shared" si="14"/>
        <v>373723.48763202591</v>
      </c>
      <c r="H239" s="3">
        <f t="shared" si="14"/>
        <v>149766.28454696605</v>
      </c>
    </row>
    <row r="240" spans="1:8" x14ac:dyDescent="0.2">
      <c r="A240" s="12">
        <v>60</v>
      </c>
      <c r="B240" s="13">
        <v>64</v>
      </c>
      <c r="C240" s="3">
        <v>47072.054178984756</v>
      </c>
      <c r="D240" s="3">
        <v>47072.054178984756</v>
      </c>
      <c r="E240" s="9">
        <v>3</v>
      </c>
      <c r="F240" s="9">
        <v>5</v>
      </c>
      <c r="G240" s="3">
        <f t="shared" si="14"/>
        <v>141216.16253695427</v>
      </c>
      <c r="H240" s="3">
        <f t="shared" si="14"/>
        <v>235360.27089492377</v>
      </c>
    </row>
    <row r="241" spans="1:8" x14ac:dyDescent="0.2">
      <c r="A241" s="12">
        <v>65</v>
      </c>
      <c r="B241" s="13">
        <v>69</v>
      </c>
      <c r="C241" s="3">
        <v>64198.623604445303</v>
      </c>
      <c r="D241" s="3">
        <v>64198.623604445303</v>
      </c>
      <c r="E241" s="9">
        <v>3</v>
      </c>
      <c r="F241" s="9">
        <v>5</v>
      </c>
      <c r="G241" s="3">
        <f t="shared" si="14"/>
        <v>192595.8708133359</v>
      </c>
      <c r="H241" s="3">
        <f t="shared" si="14"/>
        <v>320993.1180222265</v>
      </c>
    </row>
    <row r="242" spans="1:8" x14ac:dyDescent="0.2">
      <c r="A242" s="12">
        <v>70</v>
      </c>
      <c r="B242" s="13">
        <v>74</v>
      </c>
      <c r="C242" s="3">
        <v>91257.98134496664</v>
      </c>
      <c r="D242" s="3">
        <v>91257.98134496664</v>
      </c>
      <c r="E242" s="9">
        <v>1</v>
      </c>
      <c r="F242" s="9">
        <v>2</v>
      </c>
      <c r="G242" s="3">
        <f t="shared" si="14"/>
        <v>91257.98134496664</v>
      </c>
      <c r="H242" s="3">
        <f t="shared" si="14"/>
        <v>182515.96268993328</v>
      </c>
    </row>
    <row r="243" spans="1:8" x14ac:dyDescent="0.2">
      <c r="A243" s="12">
        <v>75</v>
      </c>
      <c r="B243" s="13">
        <v>79</v>
      </c>
      <c r="C243" s="3">
        <v>134256.62152344236</v>
      </c>
      <c r="D243" s="3">
        <v>134256.62152344236</v>
      </c>
      <c r="E243" s="9">
        <v>1</v>
      </c>
      <c r="F243" s="9"/>
      <c r="G243" s="3">
        <f t="shared" si="14"/>
        <v>134256.62152344236</v>
      </c>
      <c r="H243" s="3">
        <f t="shared" si="14"/>
        <v>0</v>
      </c>
    </row>
    <row r="244" spans="1:8" x14ac:dyDescent="0.2">
      <c r="A244" s="12">
        <v>80</v>
      </c>
      <c r="B244" s="13">
        <v>84</v>
      </c>
      <c r="C244" s="3">
        <v>257235.1593001952</v>
      </c>
      <c r="D244" s="3">
        <v>257235.1593001952</v>
      </c>
      <c r="E244" s="9"/>
      <c r="F244" s="9"/>
      <c r="G244" s="3">
        <f t="shared" si="14"/>
        <v>0</v>
      </c>
      <c r="H244" s="3">
        <f t="shared" si="14"/>
        <v>0</v>
      </c>
    </row>
    <row r="245" spans="1:8" x14ac:dyDescent="0.2">
      <c r="A245" s="15">
        <v>85</v>
      </c>
      <c r="B245" s="13">
        <v>89</v>
      </c>
      <c r="C245" s="3">
        <v>257235.1593001952</v>
      </c>
      <c r="D245" s="3">
        <v>257235.1593001952</v>
      </c>
      <c r="E245" s="9"/>
      <c r="F245" s="9"/>
      <c r="G245" s="3">
        <f t="shared" si="14"/>
        <v>0</v>
      </c>
      <c r="H245" s="3">
        <f t="shared" si="14"/>
        <v>0</v>
      </c>
    </row>
    <row r="246" spans="1:8" x14ac:dyDescent="0.2">
      <c r="A246" s="15"/>
      <c r="B246" s="13"/>
      <c r="C246" s="3"/>
      <c r="D246" s="3"/>
      <c r="E246" s="9"/>
      <c r="F246" s="9"/>
      <c r="G246" s="3"/>
      <c r="H246" s="3"/>
    </row>
    <row r="247" spans="1:8" x14ac:dyDescent="0.2">
      <c r="A247" s="1"/>
      <c r="B247" s="1"/>
      <c r="C247" s="14">
        <f>SUM(C228:C245)</f>
        <v>1022713.9730700328</v>
      </c>
      <c r="D247" s="14">
        <f>SUM(D228:D245)</f>
        <v>1059880.3260958064</v>
      </c>
      <c r="E247" s="9"/>
      <c r="F247" s="9"/>
      <c r="G247" s="3"/>
      <c r="H247" s="3"/>
    </row>
    <row r="248" spans="1:8" x14ac:dyDescent="0.2">
      <c r="A248" s="1"/>
      <c r="B248" s="1"/>
      <c r="C248" s="1"/>
      <c r="D248" s="16" t="s">
        <v>12</v>
      </c>
      <c r="E248" s="9">
        <f>SUM(E228:E247)</f>
        <v>182</v>
      </c>
      <c r="F248" s="9">
        <f t="shared" ref="F248:H248" si="15">SUM(F228:F247)</f>
        <v>140</v>
      </c>
      <c r="G248" s="17">
        <f t="shared" si="15"/>
        <v>2738885.4692649203</v>
      </c>
      <c r="H248" s="17">
        <f t="shared" si="15"/>
        <v>2604181.4614789523</v>
      </c>
    </row>
    <row r="249" spans="1:8" x14ac:dyDescent="0.2">
      <c r="A249" s="1"/>
      <c r="B249" s="1"/>
      <c r="C249" s="1"/>
      <c r="D249" s="16" t="s">
        <v>6</v>
      </c>
      <c r="E249" s="9">
        <f>+E248+F248</f>
        <v>322</v>
      </c>
      <c r="F249" s="9"/>
      <c r="G249" s="17"/>
      <c r="H249" s="17"/>
    </row>
    <row r="250" spans="1:8" x14ac:dyDescent="0.2">
      <c r="A250" s="33" t="s">
        <v>20</v>
      </c>
      <c r="B250" s="33"/>
      <c r="C250" s="1"/>
      <c r="D250" s="16" t="s">
        <v>13</v>
      </c>
      <c r="E250" s="9">
        <v>156</v>
      </c>
      <c r="F250" s="9"/>
      <c r="G250" s="3" t="s">
        <v>12</v>
      </c>
      <c r="H250" s="3">
        <f>+G248+H248</f>
        <v>5343066.9307438731</v>
      </c>
    </row>
    <row r="251" spans="1:8" x14ac:dyDescent="0.2">
      <c r="A251" s="6" t="s">
        <v>1</v>
      </c>
      <c r="B251" s="6" t="s">
        <v>21</v>
      </c>
      <c r="C251" s="1"/>
      <c r="D251" s="1"/>
      <c r="E251" s="9"/>
      <c r="F251" s="9"/>
      <c r="G251" s="3"/>
      <c r="H251" s="3"/>
    </row>
    <row r="252" spans="1:8" x14ac:dyDescent="0.2">
      <c r="A252" s="6" t="s">
        <v>3</v>
      </c>
      <c r="B252" s="8">
        <v>2</v>
      </c>
      <c r="C252" s="1"/>
      <c r="D252" s="1"/>
      <c r="E252" s="9"/>
      <c r="F252" s="9"/>
      <c r="G252" s="3"/>
      <c r="H252" s="3"/>
    </row>
    <row r="253" spans="1:8" x14ac:dyDescent="0.2">
      <c r="A253" s="27" t="s">
        <v>4</v>
      </c>
      <c r="B253" s="28"/>
      <c r="C253" s="29" t="s">
        <v>5</v>
      </c>
      <c r="D253" s="29"/>
      <c r="E253" s="29" t="s">
        <v>6</v>
      </c>
      <c r="F253" s="29"/>
      <c r="G253" s="30" t="s">
        <v>5</v>
      </c>
      <c r="H253" s="30"/>
    </row>
    <row r="254" spans="1:8" x14ac:dyDescent="0.2">
      <c r="A254" s="6" t="s">
        <v>7</v>
      </c>
      <c r="B254" s="6" t="s">
        <v>8</v>
      </c>
      <c r="C254" s="10" t="s">
        <v>9</v>
      </c>
      <c r="D254" s="10" t="s">
        <v>10</v>
      </c>
      <c r="E254" s="10" t="s">
        <v>9</v>
      </c>
      <c r="F254" s="10" t="s">
        <v>10</v>
      </c>
      <c r="G254" s="11" t="s">
        <v>9</v>
      </c>
      <c r="H254" s="11" t="s">
        <v>10</v>
      </c>
    </row>
    <row r="255" spans="1:8" x14ac:dyDescent="0.2">
      <c r="A255" s="12">
        <v>0</v>
      </c>
      <c r="B255" s="13">
        <v>4</v>
      </c>
      <c r="C255" s="3">
        <v>9370.7017009314823</v>
      </c>
      <c r="D255" s="3">
        <v>9370.7017009314823</v>
      </c>
      <c r="E255" s="9"/>
      <c r="F255" s="9"/>
      <c r="G255" s="3">
        <f>+C255*E255</f>
        <v>0</v>
      </c>
      <c r="H255" s="3">
        <f>+D255*F255</f>
        <v>0</v>
      </c>
    </row>
    <row r="256" spans="1:8" x14ac:dyDescent="0.2">
      <c r="A256" s="12">
        <v>5</v>
      </c>
      <c r="B256" s="13">
        <v>9</v>
      </c>
      <c r="C256" s="3">
        <v>9370.7017009314823</v>
      </c>
      <c r="D256" s="3">
        <v>9370.7017009314823</v>
      </c>
      <c r="E256" s="9"/>
      <c r="F256" s="9"/>
      <c r="G256" s="3">
        <f t="shared" ref="G256:H272" si="16">+C256*E256</f>
        <v>0</v>
      </c>
      <c r="H256" s="3">
        <f t="shared" si="16"/>
        <v>0</v>
      </c>
    </row>
    <row r="257" spans="1:8" x14ac:dyDescent="0.2">
      <c r="A257" s="12">
        <v>10</v>
      </c>
      <c r="B257" s="13">
        <v>14</v>
      </c>
      <c r="C257" s="3">
        <v>9370.7017009314823</v>
      </c>
      <c r="D257" s="3">
        <v>9370.7017009314823</v>
      </c>
      <c r="E257" s="9"/>
      <c r="F257" s="9"/>
      <c r="G257" s="3">
        <f t="shared" si="16"/>
        <v>0</v>
      </c>
      <c r="H257" s="3">
        <f t="shared" si="16"/>
        <v>0</v>
      </c>
    </row>
    <row r="258" spans="1:8" x14ac:dyDescent="0.2">
      <c r="A258" s="12">
        <v>15</v>
      </c>
      <c r="B258" s="13">
        <v>19</v>
      </c>
      <c r="C258" s="3">
        <v>9370.7017009314823</v>
      </c>
      <c r="D258" s="3">
        <v>9370.7017009314823</v>
      </c>
      <c r="E258" s="9"/>
      <c r="F258" s="9"/>
      <c r="G258" s="3">
        <f t="shared" si="16"/>
        <v>0</v>
      </c>
      <c r="H258" s="3">
        <f t="shared" si="16"/>
        <v>0</v>
      </c>
    </row>
    <row r="259" spans="1:8" x14ac:dyDescent="0.2">
      <c r="A259" s="12">
        <v>20</v>
      </c>
      <c r="B259" s="13">
        <v>24</v>
      </c>
      <c r="C259" s="3">
        <v>8065.8129660734176</v>
      </c>
      <c r="D259" s="3">
        <v>10823.796867249424</v>
      </c>
      <c r="E259" s="9"/>
      <c r="F259" s="9"/>
      <c r="G259" s="3">
        <f t="shared" si="16"/>
        <v>0</v>
      </c>
      <c r="H259" s="3">
        <f t="shared" si="16"/>
        <v>0</v>
      </c>
    </row>
    <row r="260" spans="1:8" x14ac:dyDescent="0.2">
      <c r="A260" s="12">
        <v>25</v>
      </c>
      <c r="B260" s="13">
        <v>29</v>
      </c>
      <c r="C260" s="3">
        <v>9075.5883048332998</v>
      </c>
      <c r="D260" s="3">
        <v>12837.443932571203</v>
      </c>
      <c r="E260" s="9"/>
      <c r="F260" s="9"/>
      <c r="G260" s="3">
        <f t="shared" si="16"/>
        <v>0</v>
      </c>
      <c r="H260" s="3">
        <f t="shared" si="16"/>
        <v>0</v>
      </c>
    </row>
    <row r="261" spans="1:8" x14ac:dyDescent="0.2">
      <c r="A261" s="12">
        <v>30</v>
      </c>
      <c r="B261" s="13">
        <v>34</v>
      </c>
      <c r="C261" s="3">
        <v>10493.351416364811</v>
      </c>
      <c r="D261" s="3">
        <v>15162.302099358349</v>
      </c>
      <c r="E261" s="9"/>
      <c r="F261" s="9"/>
      <c r="G261" s="3">
        <f t="shared" si="16"/>
        <v>0</v>
      </c>
      <c r="H261" s="3">
        <f t="shared" si="16"/>
        <v>0</v>
      </c>
    </row>
    <row r="262" spans="1:8" x14ac:dyDescent="0.2">
      <c r="A262" s="12">
        <v>35</v>
      </c>
      <c r="B262" s="13">
        <v>39</v>
      </c>
      <c r="C262" s="3">
        <v>12484.470656012682</v>
      </c>
      <c r="D262" s="3">
        <v>17895.943402230329</v>
      </c>
      <c r="E262" s="9"/>
      <c r="F262" s="9"/>
      <c r="G262" s="3">
        <f t="shared" si="16"/>
        <v>0</v>
      </c>
      <c r="H262" s="3">
        <f t="shared" si="16"/>
        <v>0</v>
      </c>
    </row>
    <row r="263" spans="1:8" x14ac:dyDescent="0.2">
      <c r="A263" s="12">
        <v>40</v>
      </c>
      <c r="B263" s="13">
        <v>44</v>
      </c>
      <c r="C263" s="3">
        <v>15303.171024196441</v>
      </c>
      <c r="D263" s="3">
        <v>21190.304638608934</v>
      </c>
      <c r="E263" s="9"/>
      <c r="F263" s="9"/>
      <c r="G263" s="3">
        <f t="shared" si="16"/>
        <v>0</v>
      </c>
      <c r="H263" s="3">
        <f t="shared" si="16"/>
        <v>0</v>
      </c>
    </row>
    <row r="264" spans="1:8" x14ac:dyDescent="0.2">
      <c r="A264" s="12">
        <v>45</v>
      </c>
      <c r="B264" s="13">
        <v>49</v>
      </c>
      <c r="C264" s="3">
        <v>19344.624862275017</v>
      </c>
      <c r="D264" s="3">
        <v>25277.83353735225</v>
      </c>
      <c r="E264" s="9"/>
      <c r="F264" s="9"/>
      <c r="G264" s="3">
        <f t="shared" si="16"/>
        <v>0</v>
      </c>
      <c r="H264" s="3">
        <f t="shared" si="16"/>
        <v>0</v>
      </c>
    </row>
    <row r="265" spans="1:8" x14ac:dyDescent="0.2">
      <c r="A265" s="12">
        <v>50</v>
      </c>
      <c r="B265" s="13">
        <v>54</v>
      </c>
      <c r="C265" s="3">
        <v>25233.68527231949</v>
      </c>
      <c r="D265" s="3">
        <v>30512.724425739052</v>
      </c>
      <c r="E265" s="9"/>
      <c r="F265" s="9"/>
      <c r="G265" s="3">
        <f t="shared" si="16"/>
        <v>0</v>
      </c>
      <c r="H265" s="3">
        <f t="shared" si="16"/>
        <v>0</v>
      </c>
    </row>
    <row r="266" spans="1:8" x14ac:dyDescent="0.2">
      <c r="A266" s="12">
        <v>55</v>
      </c>
      <c r="B266" s="13">
        <v>59</v>
      </c>
      <c r="C266" s="3">
        <v>33974.862512002357</v>
      </c>
      <c r="D266" s="3">
        <v>37441.571136741513</v>
      </c>
      <c r="E266" s="9"/>
      <c r="F266" s="9"/>
      <c r="G266" s="3">
        <f t="shared" si="16"/>
        <v>0</v>
      </c>
      <c r="H266" s="3">
        <f t="shared" si="16"/>
        <v>0</v>
      </c>
    </row>
    <row r="267" spans="1:8" x14ac:dyDescent="0.2">
      <c r="A267" s="12">
        <v>60</v>
      </c>
      <c r="B267" s="13">
        <v>64</v>
      </c>
      <c r="C267" s="3">
        <v>47072.054178984756</v>
      </c>
      <c r="D267" s="3">
        <v>47072.054178984756</v>
      </c>
      <c r="E267" s="9"/>
      <c r="F267" s="9"/>
      <c r="G267" s="3">
        <f t="shared" si="16"/>
        <v>0</v>
      </c>
      <c r="H267" s="3">
        <f t="shared" si="16"/>
        <v>0</v>
      </c>
    </row>
    <row r="268" spans="1:8" x14ac:dyDescent="0.2">
      <c r="A268" s="12">
        <v>65</v>
      </c>
      <c r="B268" s="13">
        <v>69</v>
      </c>
      <c r="C268" s="3">
        <v>64198.623604445303</v>
      </c>
      <c r="D268" s="3">
        <v>64198.623604445303</v>
      </c>
      <c r="E268" s="9"/>
      <c r="F268" s="9"/>
      <c r="G268" s="3">
        <f t="shared" si="16"/>
        <v>0</v>
      </c>
      <c r="H268" s="3">
        <f t="shared" si="16"/>
        <v>0</v>
      </c>
    </row>
    <row r="269" spans="1:8" x14ac:dyDescent="0.2">
      <c r="A269" s="12">
        <v>70</v>
      </c>
      <c r="B269" s="13">
        <v>74</v>
      </c>
      <c r="C269" s="3">
        <v>91257.98134496664</v>
      </c>
      <c r="D269" s="3">
        <v>91257.98134496664</v>
      </c>
      <c r="E269" s="9"/>
      <c r="F269" s="9"/>
      <c r="G269" s="3">
        <f t="shared" si="16"/>
        <v>0</v>
      </c>
      <c r="H269" s="3">
        <f t="shared" si="16"/>
        <v>0</v>
      </c>
    </row>
    <row r="270" spans="1:8" x14ac:dyDescent="0.2">
      <c r="A270" s="12">
        <v>75</v>
      </c>
      <c r="B270" s="13">
        <v>79</v>
      </c>
      <c r="C270" s="3">
        <v>134256.62152344236</v>
      </c>
      <c r="D270" s="3">
        <v>134256.62152344236</v>
      </c>
      <c r="E270" s="9"/>
      <c r="F270" s="9"/>
      <c r="G270" s="3">
        <f t="shared" si="16"/>
        <v>0</v>
      </c>
      <c r="H270" s="3">
        <f t="shared" si="16"/>
        <v>0</v>
      </c>
    </row>
    <row r="271" spans="1:8" x14ac:dyDescent="0.2">
      <c r="A271" s="12">
        <v>80</v>
      </c>
      <c r="B271" s="13">
        <v>84</v>
      </c>
      <c r="C271" s="3">
        <v>257235.1593001952</v>
      </c>
      <c r="D271" s="3">
        <v>257235.1593001952</v>
      </c>
      <c r="E271" s="9"/>
      <c r="F271" s="9"/>
      <c r="G271" s="3">
        <f t="shared" si="16"/>
        <v>0</v>
      </c>
      <c r="H271" s="3">
        <f t="shared" si="16"/>
        <v>0</v>
      </c>
    </row>
    <row r="272" spans="1:8" x14ac:dyDescent="0.2">
      <c r="A272" s="12">
        <v>85</v>
      </c>
      <c r="B272" s="13">
        <v>89</v>
      </c>
      <c r="C272" s="3">
        <v>257235.1593001952</v>
      </c>
      <c r="D272" s="3">
        <v>257235.1593001952</v>
      </c>
      <c r="E272" s="9"/>
      <c r="F272" s="9"/>
      <c r="G272" s="3">
        <f t="shared" si="16"/>
        <v>0</v>
      </c>
      <c r="H272" s="3">
        <f t="shared" si="16"/>
        <v>0</v>
      </c>
    </row>
    <row r="273" spans="1:8" x14ac:dyDescent="0.2">
      <c r="A273" s="15"/>
      <c r="B273" s="13"/>
      <c r="C273" s="3"/>
      <c r="D273" s="3"/>
      <c r="E273" s="9"/>
      <c r="F273" s="9"/>
      <c r="G273" s="3"/>
      <c r="H273" s="3"/>
    </row>
    <row r="274" spans="1:8" x14ac:dyDescent="0.2">
      <c r="A274" s="1"/>
      <c r="B274" s="1"/>
      <c r="C274" s="14">
        <f>SUM(C255:C272)</f>
        <v>1022713.9730700328</v>
      </c>
      <c r="D274" s="14">
        <f>SUM(D255:D272)</f>
        <v>1059880.3260958064</v>
      </c>
      <c r="E274" s="9"/>
      <c r="F274" s="9"/>
      <c r="G274" s="3"/>
      <c r="H274" s="3"/>
    </row>
    <row r="275" spans="1:8" x14ac:dyDescent="0.2">
      <c r="A275" s="1"/>
      <c r="B275" s="1"/>
      <c r="C275" s="1"/>
      <c r="D275" s="16" t="s">
        <v>12</v>
      </c>
      <c r="E275" s="9">
        <f>SUM(E255:E274)</f>
        <v>0</v>
      </c>
      <c r="F275" s="9">
        <f t="shared" ref="F275:H275" si="17">SUM(F255:F274)</f>
        <v>0</v>
      </c>
      <c r="G275" s="17">
        <f t="shared" si="17"/>
        <v>0</v>
      </c>
      <c r="H275" s="17">
        <f t="shared" si="17"/>
        <v>0</v>
      </c>
    </row>
    <row r="276" spans="1:8" x14ac:dyDescent="0.2">
      <c r="A276" s="1"/>
      <c r="B276" s="1"/>
      <c r="C276" s="1"/>
      <c r="D276" s="16" t="s">
        <v>6</v>
      </c>
      <c r="E276" s="9">
        <f>+E275+F275</f>
        <v>0</v>
      </c>
      <c r="F276" s="9"/>
      <c r="G276" s="17"/>
      <c r="H276" s="17"/>
    </row>
    <row r="277" spans="1:8" x14ac:dyDescent="0.2">
      <c r="A277" s="31" t="s">
        <v>22</v>
      </c>
      <c r="B277" s="32"/>
      <c r="C277" s="1"/>
      <c r="D277" s="16" t="s">
        <v>13</v>
      </c>
      <c r="E277" s="9">
        <v>0</v>
      </c>
      <c r="F277" s="9"/>
      <c r="G277" s="3" t="s">
        <v>12</v>
      </c>
      <c r="H277" s="3">
        <f>+G275+H275</f>
        <v>0</v>
      </c>
    </row>
    <row r="278" spans="1:8" x14ac:dyDescent="0.2">
      <c r="A278" s="6" t="s">
        <v>1</v>
      </c>
      <c r="B278" s="6" t="s">
        <v>23</v>
      </c>
      <c r="C278" s="1"/>
      <c r="D278" s="1"/>
      <c r="E278" s="9"/>
      <c r="F278" s="9"/>
      <c r="G278" s="3"/>
      <c r="H278" s="3"/>
    </row>
    <row r="279" spans="1:8" x14ac:dyDescent="0.2">
      <c r="A279" s="6" t="s">
        <v>3</v>
      </c>
      <c r="B279" s="8">
        <v>1</v>
      </c>
      <c r="C279" s="1"/>
      <c r="D279" s="1"/>
      <c r="E279" s="9"/>
      <c r="F279" s="9"/>
      <c r="G279" s="3"/>
      <c r="H279" s="3"/>
    </row>
    <row r="280" spans="1:8" x14ac:dyDescent="0.2">
      <c r="A280" s="27" t="s">
        <v>4</v>
      </c>
      <c r="B280" s="28"/>
      <c r="C280" s="29" t="s">
        <v>5</v>
      </c>
      <c r="D280" s="29"/>
      <c r="E280" s="29" t="s">
        <v>6</v>
      </c>
      <c r="F280" s="29"/>
      <c r="G280" s="30" t="s">
        <v>5</v>
      </c>
      <c r="H280" s="30"/>
    </row>
    <row r="281" spans="1:8" x14ac:dyDescent="0.2">
      <c r="A281" s="6" t="s">
        <v>7</v>
      </c>
      <c r="B281" s="6" t="s">
        <v>8</v>
      </c>
      <c r="C281" s="10" t="s">
        <v>9</v>
      </c>
      <c r="D281" s="10" t="s">
        <v>10</v>
      </c>
      <c r="E281" s="10" t="s">
        <v>9</v>
      </c>
      <c r="F281" s="10" t="s">
        <v>10</v>
      </c>
      <c r="G281" s="11" t="s">
        <v>9</v>
      </c>
      <c r="H281" s="11" t="s">
        <v>10</v>
      </c>
    </row>
    <row r="282" spans="1:8" x14ac:dyDescent="0.2">
      <c r="A282" s="12">
        <v>0</v>
      </c>
      <c r="B282" s="13">
        <v>4</v>
      </c>
      <c r="C282" s="3">
        <v>9370.7017009314823</v>
      </c>
      <c r="D282" s="3">
        <v>9370.7017009314823</v>
      </c>
      <c r="E282" s="9"/>
      <c r="F282" s="9"/>
      <c r="G282" s="3">
        <f>+C282*E282</f>
        <v>0</v>
      </c>
      <c r="H282" s="3">
        <f>+D282*F282</f>
        <v>0</v>
      </c>
    </row>
    <row r="283" spans="1:8" x14ac:dyDescent="0.2">
      <c r="A283" s="12">
        <v>5</v>
      </c>
      <c r="B283" s="13">
        <v>9</v>
      </c>
      <c r="C283" s="3">
        <v>9370.7017009314823</v>
      </c>
      <c r="D283" s="3">
        <v>9370.7017009314823</v>
      </c>
      <c r="E283" s="9"/>
      <c r="F283" s="9"/>
      <c r="G283" s="3">
        <f t="shared" ref="G283:H299" si="18">+C283*E283</f>
        <v>0</v>
      </c>
      <c r="H283" s="3">
        <f t="shared" si="18"/>
        <v>0</v>
      </c>
    </row>
    <row r="284" spans="1:8" x14ac:dyDescent="0.2">
      <c r="A284" s="12">
        <v>10</v>
      </c>
      <c r="B284" s="13">
        <v>14</v>
      </c>
      <c r="C284" s="3">
        <v>9370.7017009314823</v>
      </c>
      <c r="D284" s="3">
        <v>9370.7017009314823</v>
      </c>
      <c r="E284" s="9"/>
      <c r="F284" s="9"/>
      <c r="G284" s="3">
        <f t="shared" si="18"/>
        <v>0</v>
      </c>
      <c r="H284" s="3">
        <f t="shared" si="18"/>
        <v>0</v>
      </c>
    </row>
    <row r="285" spans="1:8" x14ac:dyDescent="0.2">
      <c r="A285" s="12">
        <v>15</v>
      </c>
      <c r="B285" s="13">
        <v>19</v>
      </c>
      <c r="C285" s="3">
        <v>9370.7017009314823</v>
      </c>
      <c r="D285" s="3">
        <v>9370.7017009314823</v>
      </c>
      <c r="E285" s="9"/>
      <c r="F285" s="9"/>
      <c r="G285" s="3">
        <f t="shared" si="18"/>
        <v>0</v>
      </c>
      <c r="H285" s="3">
        <f t="shared" si="18"/>
        <v>0</v>
      </c>
    </row>
    <row r="286" spans="1:8" x14ac:dyDescent="0.2">
      <c r="A286" s="12">
        <v>20</v>
      </c>
      <c r="B286" s="13">
        <v>24</v>
      </c>
      <c r="C286" s="3">
        <v>8065.8129660734176</v>
      </c>
      <c r="D286" s="3">
        <v>10823.796867249424</v>
      </c>
      <c r="E286" s="9"/>
      <c r="F286" s="9"/>
      <c r="G286" s="3">
        <f t="shared" si="18"/>
        <v>0</v>
      </c>
      <c r="H286" s="3">
        <f t="shared" si="18"/>
        <v>0</v>
      </c>
    </row>
    <row r="287" spans="1:8" x14ac:dyDescent="0.2">
      <c r="A287" s="12">
        <v>25</v>
      </c>
      <c r="B287" s="13">
        <v>29</v>
      </c>
      <c r="C287" s="3">
        <v>9075.5883048332998</v>
      </c>
      <c r="D287" s="3">
        <v>12837.443932571203</v>
      </c>
      <c r="E287" s="9"/>
      <c r="F287" s="9"/>
      <c r="G287" s="3">
        <f t="shared" si="18"/>
        <v>0</v>
      </c>
      <c r="H287" s="3">
        <f t="shared" si="18"/>
        <v>0</v>
      </c>
    </row>
    <row r="288" spans="1:8" x14ac:dyDescent="0.2">
      <c r="A288" s="12">
        <v>30</v>
      </c>
      <c r="B288" s="13">
        <v>34</v>
      </c>
      <c r="C288" s="3">
        <v>10493.351416364811</v>
      </c>
      <c r="D288" s="3">
        <v>15162.302099358349</v>
      </c>
      <c r="E288" s="9"/>
      <c r="F288" s="9"/>
      <c r="G288" s="3">
        <f t="shared" si="18"/>
        <v>0</v>
      </c>
      <c r="H288" s="3">
        <f t="shared" si="18"/>
        <v>0</v>
      </c>
    </row>
    <row r="289" spans="1:8" x14ac:dyDescent="0.2">
      <c r="A289" s="12">
        <v>35</v>
      </c>
      <c r="B289" s="13">
        <v>39</v>
      </c>
      <c r="C289" s="3">
        <v>12484.470656012682</v>
      </c>
      <c r="D289" s="3">
        <v>17895.943402230329</v>
      </c>
      <c r="E289" s="9"/>
      <c r="F289" s="9"/>
      <c r="G289" s="3">
        <f t="shared" si="18"/>
        <v>0</v>
      </c>
      <c r="H289" s="3">
        <f t="shared" si="18"/>
        <v>0</v>
      </c>
    </row>
    <row r="290" spans="1:8" x14ac:dyDescent="0.2">
      <c r="A290" s="12">
        <v>40</v>
      </c>
      <c r="B290" s="13">
        <v>44</v>
      </c>
      <c r="C290" s="3">
        <v>15303.171024196441</v>
      </c>
      <c r="D290" s="3">
        <v>21190.304638608934</v>
      </c>
      <c r="E290" s="9"/>
      <c r="F290" s="9"/>
      <c r="G290" s="3">
        <f t="shared" si="18"/>
        <v>0</v>
      </c>
      <c r="H290" s="3">
        <f t="shared" si="18"/>
        <v>0</v>
      </c>
    </row>
    <row r="291" spans="1:8" x14ac:dyDescent="0.2">
      <c r="A291" s="12">
        <v>45</v>
      </c>
      <c r="B291" s="13">
        <v>49</v>
      </c>
      <c r="C291" s="3">
        <v>19344.624862275017</v>
      </c>
      <c r="D291" s="3">
        <v>25277.83353735225</v>
      </c>
      <c r="E291" s="9">
        <v>1</v>
      </c>
      <c r="F291" s="9"/>
      <c r="G291" s="3">
        <f t="shared" si="18"/>
        <v>19344.624862275017</v>
      </c>
      <c r="H291" s="3">
        <f t="shared" si="18"/>
        <v>0</v>
      </c>
    </row>
    <row r="292" spans="1:8" x14ac:dyDescent="0.2">
      <c r="A292" s="12">
        <v>50</v>
      </c>
      <c r="B292" s="13">
        <v>54</v>
      </c>
      <c r="C292" s="3">
        <v>25233.68527231949</v>
      </c>
      <c r="D292" s="3">
        <v>30512.724425739052</v>
      </c>
      <c r="E292" s="9"/>
      <c r="F292" s="9"/>
      <c r="G292" s="3">
        <f t="shared" si="18"/>
        <v>0</v>
      </c>
      <c r="H292" s="3">
        <f t="shared" si="18"/>
        <v>0</v>
      </c>
    </row>
    <row r="293" spans="1:8" x14ac:dyDescent="0.2">
      <c r="A293" s="12">
        <v>55</v>
      </c>
      <c r="B293" s="13">
        <v>59</v>
      </c>
      <c r="C293" s="3">
        <v>33974.862512002357</v>
      </c>
      <c r="D293" s="3">
        <v>37441.571136741513</v>
      </c>
      <c r="E293" s="9">
        <v>1</v>
      </c>
      <c r="F293" s="9">
        <v>1</v>
      </c>
      <c r="G293" s="3">
        <f t="shared" si="18"/>
        <v>33974.862512002357</v>
      </c>
      <c r="H293" s="3">
        <f t="shared" si="18"/>
        <v>37441.571136741513</v>
      </c>
    </row>
    <row r="294" spans="1:8" x14ac:dyDescent="0.2">
      <c r="A294" s="12">
        <v>60</v>
      </c>
      <c r="B294" s="13">
        <v>64</v>
      </c>
      <c r="C294" s="3">
        <v>47072.054178984756</v>
      </c>
      <c r="D294" s="3">
        <v>47072.054178984756</v>
      </c>
      <c r="E294" s="9"/>
      <c r="F294" s="9">
        <v>1</v>
      </c>
      <c r="G294" s="3">
        <f t="shared" si="18"/>
        <v>0</v>
      </c>
      <c r="H294" s="3">
        <f t="shared" si="18"/>
        <v>47072.054178984756</v>
      </c>
    </row>
    <row r="295" spans="1:8" x14ac:dyDescent="0.2">
      <c r="A295" s="12">
        <v>65</v>
      </c>
      <c r="B295" s="13">
        <v>69</v>
      </c>
      <c r="C295" s="3">
        <v>64198.623604445303</v>
      </c>
      <c r="D295" s="3">
        <v>64198.623604445303</v>
      </c>
      <c r="E295" s="9"/>
      <c r="F295" s="9">
        <v>1</v>
      </c>
      <c r="G295" s="3">
        <f t="shared" si="18"/>
        <v>0</v>
      </c>
      <c r="H295" s="3">
        <f t="shared" si="18"/>
        <v>64198.623604445303</v>
      </c>
    </row>
    <row r="296" spans="1:8" x14ac:dyDescent="0.2">
      <c r="A296" s="12">
        <v>70</v>
      </c>
      <c r="B296" s="13">
        <v>74</v>
      </c>
      <c r="C296" s="3">
        <v>91257.98134496664</v>
      </c>
      <c r="D296" s="3">
        <v>91257.98134496664</v>
      </c>
      <c r="E296" s="9"/>
      <c r="F296" s="9"/>
      <c r="G296" s="3">
        <f t="shared" si="18"/>
        <v>0</v>
      </c>
      <c r="H296" s="3">
        <f t="shared" si="18"/>
        <v>0</v>
      </c>
    </row>
    <row r="297" spans="1:8" x14ac:dyDescent="0.2">
      <c r="A297" s="12">
        <v>75</v>
      </c>
      <c r="B297" s="13">
        <v>79</v>
      </c>
      <c r="C297" s="3">
        <v>134256.62152344236</v>
      </c>
      <c r="D297" s="3">
        <v>134256.62152344236</v>
      </c>
      <c r="E297" s="9"/>
      <c r="F297" s="9"/>
      <c r="G297" s="3">
        <f t="shared" si="18"/>
        <v>0</v>
      </c>
      <c r="H297" s="3">
        <f t="shared" si="18"/>
        <v>0</v>
      </c>
    </row>
    <row r="298" spans="1:8" x14ac:dyDescent="0.2">
      <c r="A298" s="12">
        <v>80</v>
      </c>
      <c r="B298" s="13">
        <v>84</v>
      </c>
      <c r="C298" s="3">
        <v>257235.1593001952</v>
      </c>
      <c r="D298" s="3">
        <v>257235.1593001952</v>
      </c>
      <c r="E298" s="9"/>
      <c r="F298" s="9"/>
      <c r="G298" s="3">
        <f t="shared" si="18"/>
        <v>0</v>
      </c>
      <c r="H298" s="3">
        <f t="shared" si="18"/>
        <v>0</v>
      </c>
    </row>
    <row r="299" spans="1:8" x14ac:dyDescent="0.2">
      <c r="A299" s="15">
        <v>85</v>
      </c>
      <c r="B299" s="13">
        <v>89</v>
      </c>
      <c r="C299" s="3">
        <v>257235.1593001952</v>
      </c>
      <c r="D299" s="3">
        <v>257235.1593001952</v>
      </c>
      <c r="E299" s="9"/>
      <c r="F299" s="9"/>
      <c r="G299" s="3">
        <f t="shared" si="18"/>
        <v>0</v>
      </c>
      <c r="H299" s="3">
        <f t="shared" si="18"/>
        <v>0</v>
      </c>
    </row>
    <row r="300" spans="1:8" x14ac:dyDescent="0.2">
      <c r="A300" s="15"/>
      <c r="B300" s="13"/>
      <c r="C300" s="3"/>
      <c r="D300" s="3"/>
      <c r="E300" s="9"/>
      <c r="F300" s="9"/>
      <c r="G300" s="3"/>
      <c r="H300" s="3"/>
    </row>
    <row r="301" spans="1:8" x14ac:dyDescent="0.2">
      <c r="A301" s="1"/>
      <c r="B301" s="1"/>
      <c r="C301" s="14">
        <f>SUM(C282:C299)</f>
        <v>1022713.9730700328</v>
      </c>
      <c r="D301" s="14">
        <f>SUM(D282:D299)</f>
        <v>1059880.3260958064</v>
      </c>
      <c r="E301" s="9"/>
      <c r="F301" s="9"/>
      <c r="G301" s="3"/>
      <c r="H301" s="3"/>
    </row>
    <row r="302" spans="1:8" x14ac:dyDescent="0.2">
      <c r="A302" s="1"/>
      <c r="B302" s="1"/>
      <c r="C302" s="1"/>
      <c r="D302" s="16" t="s">
        <v>12</v>
      </c>
      <c r="E302" s="9">
        <f>SUM(E282:E301)</f>
        <v>2</v>
      </c>
      <c r="F302" s="9">
        <f t="shared" ref="F302:H302" si="19">SUM(F282:F301)</f>
        <v>3</v>
      </c>
      <c r="G302" s="17">
        <f t="shared" si="19"/>
        <v>53319.487374277378</v>
      </c>
      <c r="H302" s="17">
        <f t="shared" si="19"/>
        <v>148712.24892017158</v>
      </c>
    </row>
    <row r="303" spans="1:8" x14ac:dyDescent="0.2">
      <c r="A303" s="1"/>
      <c r="B303" s="1"/>
      <c r="C303" s="1"/>
      <c r="D303" s="16" t="s">
        <v>6</v>
      </c>
      <c r="E303" s="9">
        <f>+E302+F302</f>
        <v>5</v>
      </c>
      <c r="F303" s="9"/>
      <c r="G303" s="17"/>
      <c r="H303" s="17"/>
    </row>
    <row r="304" spans="1:8" x14ac:dyDescent="0.2">
      <c r="A304" s="1"/>
      <c r="B304" s="1"/>
      <c r="C304" s="1"/>
      <c r="D304" s="16" t="s">
        <v>13</v>
      </c>
      <c r="E304" s="9">
        <v>5</v>
      </c>
      <c r="F304" s="9"/>
      <c r="G304" s="3" t="s">
        <v>12</v>
      </c>
      <c r="H304" s="3">
        <f>+G302+H302</f>
        <v>202031.73629444896</v>
      </c>
    </row>
    <row r="305" spans="1:8" x14ac:dyDescent="0.2">
      <c r="A305" s="1"/>
      <c r="B305" s="1"/>
      <c r="C305" s="1"/>
      <c r="D305" s="16"/>
      <c r="E305" s="9"/>
      <c r="F305" s="9"/>
      <c r="G305" s="9"/>
      <c r="H305" s="9"/>
    </row>
    <row r="306" spans="1:8" x14ac:dyDescent="0.2">
      <c r="A306" s="31" t="s">
        <v>24</v>
      </c>
      <c r="B306" s="31"/>
      <c r="C306" s="1"/>
      <c r="D306" s="16"/>
      <c r="E306" s="9"/>
      <c r="F306" s="9"/>
      <c r="G306" s="3"/>
      <c r="H306" s="3"/>
    </row>
    <row r="307" spans="1:8" x14ac:dyDescent="0.2">
      <c r="A307" s="6" t="s">
        <v>1</v>
      </c>
      <c r="B307" s="6" t="s">
        <v>25</v>
      </c>
      <c r="C307" s="1"/>
      <c r="D307" s="1"/>
      <c r="E307" s="9"/>
      <c r="F307" s="9"/>
      <c r="G307" s="3"/>
      <c r="H307" s="3"/>
    </row>
    <row r="308" spans="1:8" x14ac:dyDescent="0.2">
      <c r="A308" s="6" t="s">
        <v>3</v>
      </c>
      <c r="B308" s="8">
        <v>1</v>
      </c>
      <c r="C308" s="1"/>
      <c r="D308" s="1"/>
      <c r="E308" s="9"/>
      <c r="F308" s="9"/>
      <c r="G308" s="3"/>
      <c r="H308" s="3"/>
    </row>
    <row r="309" spans="1:8" x14ac:dyDescent="0.2">
      <c r="A309" s="27" t="s">
        <v>4</v>
      </c>
      <c r="B309" s="28"/>
      <c r="C309" s="29" t="s">
        <v>5</v>
      </c>
      <c r="D309" s="29"/>
      <c r="E309" s="29" t="s">
        <v>6</v>
      </c>
      <c r="F309" s="29"/>
      <c r="G309" s="30" t="s">
        <v>5</v>
      </c>
      <c r="H309" s="30"/>
    </row>
    <row r="310" spans="1:8" x14ac:dyDescent="0.2">
      <c r="A310" s="6" t="s">
        <v>7</v>
      </c>
      <c r="B310" s="6" t="s">
        <v>8</v>
      </c>
      <c r="C310" s="10" t="s">
        <v>9</v>
      </c>
      <c r="D310" s="10" t="s">
        <v>10</v>
      </c>
      <c r="E310" s="10" t="s">
        <v>9</v>
      </c>
      <c r="F310" s="10" t="s">
        <v>10</v>
      </c>
      <c r="G310" s="11" t="s">
        <v>9</v>
      </c>
      <c r="H310" s="11" t="s">
        <v>10</v>
      </c>
    </row>
    <row r="311" spans="1:8" x14ac:dyDescent="0.2">
      <c r="A311" s="12">
        <v>0</v>
      </c>
      <c r="B311" s="13">
        <v>4</v>
      </c>
      <c r="C311" s="14">
        <v>9370.7017009314823</v>
      </c>
      <c r="D311" s="14">
        <v>9370.7017009314823</v>
      </c>
      <c r="E311" s="9"/>
      <c r="F311" s="9"/>
      <c r="G311" s="3">
        <f>+C311*E311</f>
        <v>0</v>
      </c>
      <c r="H311" s="3">
        <f>+D311*F311</f>
        <v>0</v>
      </c>
    </row>
    <row r="312" spans="1:8" x14ac:dyDescent="0.2">
      <c r="A312" s="12">
        <v>5</v>
      </c>
      <c r="B312" s="13">
        <v>9</v>
      </c>
      <c r="C312" s="14">
        <v>9370.7017009314823</v>
      </c>
      <c r="D312" s="14">
        <v>9370.7017009314823</v>
      </c>
      <c r="E312" s="9"/>
      <c r="F312" s="9"/>
      <c r="G312" s="3">
        <f t="shared" ref="G312:H328" si="20">+C312*E312</f>
        <v>0</v>
      </c>
      <c r="H312" s="3">
        <f t="shared" si="20"/>
        <v>0</v>
      </c>
    </row>
    <row r="313" spans="1:8" x14ac:dyDescent="0.2">
      <c r="A313" s="12">
        <v>10</v>
      </c>
      <c r="B313" s="13">
        <v>14</v>
      </c>
      <c r="C313" s="14">
        <v>9370.7017009314823</v>
      </c>
      <c r="D313" s="14">
        <v>9370.7017009314823</v>
      </c>
      <c r="E313" s="9"/>
      <c r="F313" s="9"/>
      <c r="G313" s="3">
        <f t="shared" si="20"/>
        <v>0</v>
      </c>
      <c r="H313" s="3">
        <f t="shared" si="20"/>
        <v>0</v>
      </c>
    </row>
    <row r="314" spans="1:8" x14ac:dyDescent="0.2">
      <c r="A314" s="12">
        <v>15</v>
      </c>
      <c r="B314" s="13">
        <v>19</v>
      </c>
      <c r="C314" s="14">
        <v>9370.7017009314823</v>
      </c>
      <c r="D314" s="14">
        <v>9370.7017009314823</v>
      </c>
      <c r="E314" s="9"/>
      <c r="F314" s="9"/>
      <c r="G314" s="3">
        <f t="shared" si="20"/>
        <v>0</v>
      </c>
      <c r="H314" s="3">
        <f t="shared" si="20"/>
        <v>0</v>
      </c>
    </row>
    <row r="315" spans="1:8" x14ac:dyDescent="0.2">
      <c r="A315" s="12">
        <v>20</v>
      </c>
      <c r="B315" s="13">
        <v>24</v>
      </c>
      <c r="C315" s="14">
        <v>8065.8129660734176</v>
      </c>
      <c r="D315" s="14">
        <v>10823.796867249424</v>
      </c>
      <c r="E315" s="9">
        <v>1</v>
      </c>
      <c r="F315" s="9"/>
      <c r="G315" s="3">
        <f t="shared" si="20"/>
        <v>8065.8129660734176</v>
      </c>
      <c r="H315" s="3">
        <f t="shared" si="20"/>
        <v>0</v>
      </c>
    </row>
    <row r="316" spans="1:8" x14ac:dyDescent="0.2">
      <c r="A316" s="12">
        <v>25</v>
      </c>
      <c r="B316" s="13">
        <v>29</v>
      </c>
      <c r="C316" s="14">
        <v>9075.5883048332998</v>
      </c>
      <c r="D316" s="14">
        <v>12837.443932571203</v>
      </c>
      <c r="E316" s="9"/>
      <c r="F316" s="9"/>
      <c r="G316" s="3">
        <f t="shared" si="20"/>
        <v>0</v>
      </c>
      <c r="H316" s="3">
        <f t="shared" si="20"/>
        <v>0</v>
      </c>
    </row>
    <row r="317" spans="1:8" x14ac:dyDescent="0.2">
      <c r="A317" s="12">
        <v>30</v>
      </c>
      <c r="B317" s="13">
        <v>34</v>
      </c>
      <c r="C317" s="14">
        <v>10493.351416364811</v>
      </c>
      <c r="D317" s="14">
        <v>15162.302099358349</v>
      </c>
      <c r="E317" s="9"/>
      <c r="F317" s="9">
        <v>1</v>
      </c>
      <c r="G317" s="3">
        <f t="shared" si="20"/>
        <v>0</v>
      </c>
      <c r="H317" s="3">
        <f t="shared" si="20"/>
        <v>15162.302099358349</v>
      </c>
    </row>
    <row r="318" spans="1:8" x14ac:dyDescent="0.2">
      <c r="A318" s="12">
        <v>35</v>
      </c>
      <c r="B318" s="13">
        <v>39</v>
      </c>
      <c r="C318" s="14">
        <v>12484.470656012682</v>
      </c>
      <c r="D318" s="14">
        <v>17895.943402230329</v>
      </c>
      <c r="E318" s="9"/>
      <c r="F318" s="9"/>
      <c r="G318" s="3">
        <f t="shared" si="20"/>
        <v>0</v>
      </c>
      <c r="H318" s="3">
        <f t="shared" si="20"/>
        <v>0</v>
      </c>
    </row>
    <row r="319" spans="1:8" x14ac:dyDescent="0.2">
      <c r="A319" s="12">
        <v>40</v>
      </c>
      <c r="B319" s="13">
        <v>44</v>
      </c>
      <c r="C319" s="14">
        <v>15303.171024196441</v>
      </c>
      <c r="D319" s="14">
        <v>21190.304638608934</v>
      </c>
      <c r="E319" s="9"/>
      <c r="F319" s="9"/>
      <c r="G319" s="3">
        <f t="shared" si="20"/>
        <v>0</v>
      </c>
      <c r="H319" s="3">
        <f t="shared" si="20"/>
        <v>0</v>
      </c>
    </row>
    <row r="320" spans="1:8" x14ac:dyDescent="0.2">
      <c r="A320" s="12">
        <v>45</v>
      </c>
      <c r="B320" s="13">
        <v>49</v>
      </c>
      <c r="C320" s="14">
        <v>19344.624862275017</v>
      </c>
      <c r="D320" s="14">
        <v>25277.83353735225</v>
      </c>
      <c r="E320" s="9"/>
      <c r="F320" s="9"/>
      <c r="G320" s="3">
        <f t="shared" si="20"/>
        <v>0</v>
      </c>
      <c r="H320" s="3">
        <f t="shared" si="20"/>
        <v>0</v>
      </c>
    </row>
    <row r="321" spans="1:8" x14ac:dyDescent="0.2">
      <c r="A321" s="12">
        <v>50</v>
      </c>
      <c r="B321" s="13">
        <v>54</v>
      </c>
      <c r="C321" s="14">
        <v>25233.68527231949</v>
      </c>
      <c r="D321" s="14">
        <v>30512.724425739052</v>
      </c>
      <c r="E321" s="9"/>
      <c r="F321" s="9"/>
      <c r="G321" s="3">
        <f t="shared" si="20"/>
        <v>0</v>
      </c>
      <c r="H321" s="3">
        <f t="shared" si="20"/>
        <v>0</v>
      </c>
    </row>
    <row r="322" spans="1:8" x14ac:dyDescent="0.2">
      <c r="A322" s="12">
        <v>55</v>
      </c>
      <c r="B322" s="13">
        <v>59</v>
      </c>
      <c r="C322" s="14">
        <v>33974.862512002357</v>
      </c>
      <c r="D322" s="14">
        <v>37441.571136741513</v>
      </c>
      <c r="E322" s="9"/>
      <c r="F322" s="9"/>
      <c r="G322" s="3">
        <f t="shared" si="20"/>
        <v>0</v>
      </c>
      <c r="H322" s="3">
        <f t="shared" si="20"/>
        <v>0</v>
      </c>
    </row>
    <row r="323" spans="1:8" x14ac:dyDescent="0.2">
      <c r="A323" s="12">
        <v>60</v>
      </c>
      <c r="B323" s="13">
        <v>64</v>
      </c>
      <c r="C323" s="14">
        <v>47072.054178984756</v>
      </c>
      <c r="D323" s="14">
        <v>47072.054178984756</v>
      </c>
      <c r="E323" s="9"/>
      <c r="F323" s="9"/>
      <c r="G323" s="3">
        <f t="shared" si="20"/>
        <v>0</v>
      </c>
      <c r="H323" s="3">
        <f t="shared" si="20"/>
        <v>0</v>
      </c>
    </row>
    <row r="324" spans="1:8" x14ac:dyDescent="0.2">
      <c r="A324" s="12">
        <v>65</v>
      </c>
      <c r="B324" s="13">
        <v>69</v>
      </c>
      <c r="C324" s="14">
        <v>64198.623604445303</v>
      </c>
      <c r="D324" s="14">
        <v>64198.623604445303</v>
      </c>
      <c r="E324" s="9">
        <v>1</v>
      </c>
      <c r="F324" s="9"/>
      <c r="G324" s="3">
        <f t="shared" si="20"/>
        <v>64198.623604445303</v>
      </c>
      <c r="H324" s="3">
        <f t="shared" si="20"/>
        <v>0</v>
      </c>
    </row>
    <row r="325" spans="1:8" x14ac:dyDescent="0.2">
      <c r="A325" s="12">
        <v>70</v>
      </c>
      <c r="B325" s="13">
        <v>74</v>
      </c>
      <c r="C325" s="14">
        <v>91257.98134496664</v>
      </c>
      <c r="D325" s="14">
        <v>91257.98134496664</v>
      </c>
      <c r="E325" s="9"/>
      <c r="F325" s="9"/>
      <c r="G325" s="3">
        <f t="shared" si="20"/>
        <v>0</v>
      </c>
      <c r="H325" s="3">
        <f t="shared" si="20"/>
        <v>0</v>
      </c>
    </row>
    <row r="326" spans="1:8" x14ac:dyDescent="0.2">
      <c r="A326" s="12">
        <v>75</v>
      </c>
      <c r="B326" s="13">
        <v>79</v>
      </c>
      <c r="C326" s="14">
        <v>134256.62152344236</v>
      </c>
      <c r="D326" s="14">
        <v>134256.62152344236</v>
      </c>
      <c r="E326" s="9"/>
      <c r="F326" s="9"/>
      <c r="G326" s="3">
        <f t="shared" si="20"/>
        <v>0</v>
      </c>
      <c r="H326" s="3">
        <f t="shared" si="20"/>
        <v>0</v>
      </c>
    </row>
    <row r="327" spans="1:8" x14ac:dyDescent="0.2">
      <c r="A327" s="12">
        <v>80</v>
      </c>
      <c r="B327" s="13">
        <v>84</v>
      </c>
      <c r="C327" s="14">
        <v>257235.1593001952</v>
      </c>
      <c r="D327" s="14">
        <v>257235.1593001952</v>
      </c>
      <c r="E327" s="9"/>
      <c r="F327" s="9"/>
      <c r="G327" s="3">
        <f t="shared" si="20"/>
        <v>0</v>
      </c>
      <c r="H327" s="3">
        <f t="shared" si="20"/>
        <v>0</v>
      </c>
    </row>
    <row r="328" spans="1:8" x14ac:dyDescent="0.2">
      <c r="A328" s="15">
        <v>85</v>
      </c>
      <c r="B328" s="13">
        <v>89</v>
      </c>
      <c r="C328" s="14">
        <v>257235.1593001952</v>
      </c>
      <c r="D328" s="14">
        <v>257235.1593001952</v>
      </c>
      <c r="E328" s="9"/>
      <c r="F328" s="9"/>
      <c r="G328" s="3">
        <f t="shared" si="20"/>
        <v>0</v>
      </c>
      <c r="H328" s="3">
        <f t="shared" si="20"/>
        <v>0</v>
      </c>
    </row>
    <row r="329" spans="1:8" x14ac:dyDescent="0.2">
      <c r="A329" s="15"/>
      <c r="B329" s="13"/>
      <c r="C329" s="14"/>
      <c r="D329" s="14"/>
      <c r="E329" s="9"/>
      <c r="F329" s="9"/>
      <c r="G329" s="3"/>
      <c r="H329" s="3"/>
    </row>
    <row r="330" spans="1:8" x14ac:dyDescent="0.2">
      <c r="A330" s="1"/>
      <c r="B330" s="1"/>
      <c r="C330" s="14">
        <f>SUM(C311:C328)</f>
        <v>1022713.9730700328</v>
      </c>
      <c r="D330" s="14">
        <f>SUM(D311:D328)</f>
        <v>1059880.3260958064</v>
      </c>
      <c r="E330" s="9"/>
      <c r="F330" s="9"/>
      <c r="G330" s="3"/>
      <c r="H330" s="3"/>
    </row>
    <row r="331" spans="1:8" x14ac:dyDescent="0.2">
      <c r="A331" s="1"/>
      <c r="B331" s="1"/>
      <c r="C331" s="1"/>
      <c r="D331" s="16" t="s">
        <v>12</v>
      </c>
      <c r="E331" s="9">
        <f>SUM(E311:E330)</f>
        <v>2</v>
      </c>
      <c r="F331" s="9">
        <f t="shared" ref="F331:H331" si="21">SUM(F311:F330)</f>
        <v>1</v>
      </c>
      <c r="G331" s="17">
        <f t="shared" si="21"/>
        <v>72264.436570518723</v>
      </c>
      <c r="H331" s="17">
        <f t="shared" si="21"/>
        <v>15162.302099358349</v>
      </c>
    </row>
    <row r="332" spans="1:8" x14ac:dyDescent="0.2">
      <c r="A332" s="1"/>
      <c r="B332" s="1"/>
      <c r="C332" s="1"/>
      <c r="D332" s="16" t="s">
        <v>6</v>
      </c>
      <c r="E332" s="9">
        <f>+E331+F331</f>
        <v>3</v>
      </c>
      <c r="F332" s="9"/>
      <c r="G332" s="17"/>
      <c r="H332" s="17"/>
    </row>
    <row r="333" spans="1:8" x14ac:dyDescent="0.2">
      <c r="A333" s="1"/>
      <c r="B333" s="1"/>
      <c r="C333" s="1"/>
      <c r="D333" s="16" t="s">
        <v>13</v>
      </c>
      <c r="E333" s="9">
        <v>2</v>
      </c>
      <c r="F333" s="9"/>
      <c r="G333" s="3" t="s">
        <v>12</v>
      </c>
      <c r="H333" s="3">
        <f>+G331+H331</f>
        <v>87426.738669877072</v>
      </c>
    </row>
    <row r="334" spans="1:8" x14ac:dyDescent="0.2">
      <c r="A334" s="1"/>
      <c r="B334" s="1"/>
      <c r="C334" s="1"/>
      <c r="D334" s="1"/>
      <c r="E334" s="9"/>
      <c r="F334" s="9"/>
      <c r="G334" s="3"/>
      <c r="H334" s="3"/>
    </row>
    <row r="335" spans="1:8" x14ac:dyDescent="0.2">
      <c r="A335" s="31" t="s">
        <v>26</v>
      </c>
      <c r="B335" s="32"/>
      <c r="C335" s="1"/>
      <c r="D335" s="16"/>
      <c r="E335" s="9"/>
      <c r="F335" s="9"/>
      <c r="G335" s="3"/>
      <c r="H335" s="3"/>
    </row>
    <row r="336" spans="1:8" x14ac:dyDescent="0.2">
      <c r="A336" s="6" t="s">
        <v>1</v>
      </c>
      <c r="B336" s="6" t="s">
        <v>27</v>
      </c>
      <c r="C336" s="1"/>
      <c r="D336" s="16"/>
      <c r="E336" s="9"/>
      <c r="F336" s="9"/>
      <c r="G336" s="3"/>
      <c r="H336" s="3"/>
    </row>
    <row r="337" spans="1:8" x14ac:dyDescent="0.2">
      <c r="A337" s="6" t="s">
        <v>3</v>
      </c>
      <c r="B337" s="8">
        <v>1</v>
      </c>
      <c r="C337" s="1"/>
      <c r="D337" s="1"/>
      <c r="E337" s="9"/>
      <c r="F337" s="9"/>
      <c r="G337" s="3"/>
      <c r="H337" s="3"/>
    </row>
    <row r="338" spans="1:8" x14ac:dyDescent="0.2">
      <c r="A338" s="27" t="s">
        <v>4</v>
      </c>
      <c r="B338" s="28"/>
      <c r="C338" s="29" t="s">
        <v>5</v>
      </c>
      <c r="D338" s="29"/>
      <c r="E338" s="29" t="s">
        <v>6</v>
      </c>
      <c r="F338" s="29"/>
      <c r="G338" s="30" t="s">
        <v>5</v>
      </c>
      <c r="H338" s="30"/>
    </row>
    <row r="339" spans="1:8" x14ac:dyDescent="0.2">
      <c r="A339" s="6" t="s">
        <v>7</v>
      </c>
      <c r="B339" s="6" t="s">
        <v>8</v>
      </c>
      <c r="C339" s="10" t="s">
        <v>9</v>
      </c>
      <c r="D339" s="10" t="s">
        <v>10</v>
      </c>
      <c r="E339" s="10" t="s">
        <v>9</v>
      </c>
      <c r="F339" s="10" t="s">
        <v>10</v>
      </c>
      <c r="G339" s="11" t="s">
        <v>9</v>
      </c>
      <c r="H339" s="11" t="s">
        <v>10</v>
      </c>
    </row>
    <row r="340" spans="1:8" x14ac:dyDescent="0.2">
      <c r="A340" s="12">
        <v>0</v>
      </c>
      <c r="B340" s="13">
        <v>4</v>
      </c>
      <c r="C340" s="3">
        <v>9370.7017009314823</v>
      </c>
      <c r="D340" s="3">
        <v>9370.7017009314823</v>
      </c>
      <c r="E340" s="9">
        <v>8</v>
      </c>
      <c r="F340" s="9">
        <v>15</v>
      </c>
      <c r="G340" s="3">
        <f>+C340*E340</f>
        <v>74965.613607451858</v>
      </c>
      <c r="H340" s="3">
        <f>+D340*F340</f>
        <v>140560.52551397224</v>
      </c>
    </row>
    <row r="341" spans="1:8" x14ac:dyDescent="0.2">
      <c r="A341" s="12">
        <v>5</v>
      </c>
      <c r="B341" s="13">
        <v>9</v>
      </c>
      <c r="C341" s="3">
        <v>9370.7017009314823</v>
      </c>
      <c r="D341" s="3">
        <v>9370.7017009314823</v>
      </c>
      <c r="E341" s="9">
        <v>29</v>
      </c>
      <c r="F341" s="9">
        <v>31</v>
      </c>
      <c r="G341" s="3">
        <f t="shared" ref="G341:H357" si="22">+C341*E341</f>
        <v>271750.34932701301</v>
      </c>
      <c r="H341" s="3">
        <f t="shared" si="22"/>
        <v>290491.75272887596</v>
      </c>
    </row>
    <row r="342" spans="1:8" x14ac:dyDescent="0.2">
      <c r="A342" s="12">
        <v>10</v>
      </c>
      <c r="B342" s="13">
        <v>14</v>
      </c>
      <c r="C342" s="3">
        <v>9370.7017009314823</v>
      </c>
      <c r="D342" s="3">
        <v>9370.7017009314823</v>
      </c>
      <c r="E342" s="9">
        <v>49</v>
      </c>
      <c r="F342" s="9">
        <v>43</v>
      </c>
      <c r="G342" s="3">
        <f t="shared" si="22"/>
        <v>459164.38334564265</v>
      </c>
      <c r="H342" s="3">
        <f t="shared" si="22"/>
        <v>402940.17314005375</v>
      </c>
    </row>
    <row r="343" spans="1:8" x14ac:dyDescent="0.2">
      <c r="A343" s="12">
        <v>15</v>
      </c>
      <c r="B343" s="13">
        <v>19</v>
      </c>
      <c r="C343" s="3">
        <v>9370.7017009314823</v>
      </c>
      <c r="D343" s="3">
        <v>9370.7017009314823</v>
      </c>
      <c r="E343" s="9">
        <v>56</v>
      </c>
      <c r="F343" s="9">
        <v>54</v>
      </c>
      <c r="G343" s="3">
        <f t="shared" si="22"/>
        <v>524759.29525216296</v>
      </c>
      <c r="H343" s="3">
        <f t="shared" si="22"/>
        <v>506017.89185030002</v>
      </c>
    </row>
    <row r="344" spans="1:8" x14ac:dyDescent="0.2">
      <c r="A344" s="12">
        <v>20</v>
      </c>
      <c r="B344" s="13">
        <v>24</v>
      </c>
      <c r="C344" s="3">
        <v>8065.8129660734176</v>
      </c>
      <c r="D344" s="3">
        <v>10823.796867249424</v>
      </c>
      <c r="E344" s="9">
        <v>61</v>
      </c>
      <c r="F344" s="9">
        <v>57</v>
      </c>
      <c r="G344" s="3">
        <f t="shared" si="22"/>
        <v>492014.59093047847</v>
      </c>
      <c r="H344" s="3">
        <f t="shared" si="22"/>
        <v>616956.42143321724</v>
      </c>
    </row>
    <row r="345" spans="1:8" x14ac:dyDescent="0.2">
      <c r="A345" s="12">
        <v>25</v>
      </c>
      <c r="B345" s="13">
        <v>29</v>
      </c>
      <c r="C345" s="3">
        <v>9075.5883048332998</v>
      </c>
      <c r="D345" s="3">
        <v>12837.443932571203</v>
      </c>
      <c r="E345" s="9">
        <v>69</v>
      </c>
      <c r="F345" s="9">
        <v>88</v>
      </c>
      <c r="G345" s="3">
        <f t="shared" si="22"/>
        <v>626215.59303349769</v>
      </c>
      <c r="H345" s="3">
        <f t="shared" si="22"/>
        <v>1129695.0660662658</v>
      </c>
    </row>
    <row r="346" spans="1:8" x14ac:dyDescent="0.2">
      <c r="A346" s="12">
        <v>30</v>
      </c>
      <c r="B346" s="13">
        <v>34</v>
      </c>
      <c r="C346" s="3">
        <v>10493.351416364811</v>
      </c>
      <c r="D346" s="3">
        <v>15162.302099358349</v>
      </c>
      <c r="E346" s="9">
        <v>104</v>
      </c>
      <c r="F346" s="9">
        <v>102</v>
      </c>
      <c r="G346" s="3">
        <f t="shared" si="22"/>
        <v>1091308.5473019404</v>
      </c>
      <c r="H346" s="3">
        <f t="shared" si="22"/>
        <v>1546554.8141345517</v>
      </c>
    </row>
    <row r="347" spans="1:8" x14ac:dyDescent="0.2">
      <c r="A347" s="12">
        <v>35</v>
      </c>
      <c r="B347" s="13">
        <v>39</v>
      </c>
      <c r="C347" s="3">
        <v>12484.470656012682</v>
      </c>
      <c r="D347" s="3">
        <v>17895.943402230329</v>
      </c>
      <c r="E347" s="9">
        <v>61</v>
      </c>
      <c r="F347" s="9">
        <v>50</v>
      </c>
      <c r="G347" s="3">
        <f t="shared" si="22"/>
        <v>761552.71001677355</v>
      </c>
      <c r="H347" s="3">
        <f t="shared" si="22"/>
        <v>894797.17011151637</v>
      </c>
    </row>
    <row r="348" spans="1:8" x14ac:dyDescent="0.2">
      <c r="A348" s="12">
        <v>40</v>
      </c>
      <c r="B348" s="13">
        <v>44</v>
      </c>
      <c r="C348" s="3">
        <v>15303.171024196441</v>
      </c>
      <c r="D348" s="3">
        <v>21190.304638608934</v>
      </c>
      <c r="E348" s="9">
        <v>12</v>
      </c>
      <c r="F348" s="9">
        <v>27</v>
      </c>
      <c r="G348" s="3">
        <f t="shared" si="22"/>
        <v>183638.0522903573</v>
      </c>
      <c r="H348" s="3">
        <f t="shared" si="22"/>
        <v>572138.22524244117</v>
      </c>
    </row>
    <row r="349" spans="1:8" x14ac:dyDescent="0.2">
      <c r="A349" s="12">
        <v>45</v>
      </c>
      <c r="B349" s="13">
        <v>49</v>
      </c>
      <c r="C349" s="3">
        <v>19344.624862275017</v>
      </c>
      <c r="D349" s="3">
        <v>25277.83353735225</v>
      </c>
      <c r="E349" s="9">
        <v>12</v>
      </c>
      <c r="F349" s="9">
        <v>25</v>
      </c>
      <c r="G349" s="3">
        <f t="shared" si="22"/>
        <v>232135.49834730022</v>
      </c>
      <c r="H349" s="3">
        <f t="shared" si="22"/>
        <v>631945.8384338062</v>
      </c>
    </row>
    <row r="350" spans="1:8" x14ac:dyDescent="0.2">
      <c r="A350" s="12">
        <v>50</v>
      </c>
      <c r="B350" s="13">
        <v>54</v>
      </c>
      <c r="C350" s="3">
        <v>25233.68527231949</v>
      </c>
      <c r="D350" s="3">
        <v>30512.724425739052</v>
      </c>
      <c r="E350" s="9">
        <v>18</v>
      </c>
      <c r="F350" s="9">
        <v>28</v>
      </c>
      <c r="G350" s="3">
        <f t="shared" si="22"/>
        <v>454206.33490175079</v>
      </c>
      <c r="H350" s="3">
        <f t="shared" si="22"/>
        <v>854356.28392069344</v>
      </c>
    </row>
    <row r="351" spans="1:8" x14ac:dyDescent="0.2">
      <c r="A351" s="12">
        <v>55</v>
      </c>
      <c r="B351" s="13">
        <v>59</v>
      </c>
      <c r="C351" s="3">
        <v>33974.862512002357</v>
      </c>
      <c r="D351" s="3">
        <v>37441.571136741513</v>
      </c>
      <c r="E351" s="9">
        <v>12</v>
      </c>
      <c r="F351" s="9">
        <v>40</v>
      </c>
      <c r="G351" s="3">
        <f t="shared" si="22"/>
        <v>407698.35014402831</v>
      </c>
      <c r="H351" s="3">
        <f t="shared" si="22"/>
        <v>1497662.8454696606</v>
      </c>
    </row>
    <row r="352" spans="1:8" x14ac:dyDescent="0.2">
      <c r="A352" s="12">
        <v>60</v>
      </c>
      <c r="B352" s="13">
        <v>64</v>
      </c>
      <c r="C352" s="3">
        <v>47072.054178984756</v>
      </c>
      <c r="D352" s="3">
        <v>47072.054178984756</v>
      </c>
      <c r="E352" s="9">
        <v>18</v>
      </c>
      <c r="F352" s="9">
        <v>63</v>
      </c>
      <c r="G352" s="3">
        <f t="shared" si="22"/>
        <v>847296.97522172565</v>
      </c>
      <c r="H352" s="3">
        <f t="shared" si="22"/>
        <v>2965539.4132760395</v>
      </c>
    </row>
    <row r="353" spans="1:8" x14ac:dyDescent="0.2">
      <c r="A353" s="12">
        <v>65</v>
      </c>
      <c r="B353" s="13">
        <v>69</v>
      </c>
      <c r="C353" s="3">
        <v>64198.623604445303</v>
      </c>
      <c r="D353" s="3">
        <v>64198.623604445303</v>
      </c>
      <c r="E353" s="9">
        <v>20</v>
      </c>
      <c r="F353" s="9">
        <v>65</v>
      </c>
      <c r="G353" s="3">
        <f t="shared" si="22"/>
        <v>1283972.472088906</v>
      </c>
      <c r="H353" s="3">
        <f t="shared" si="22"/>
        <v>4172910.5342889447</v>
      </c>
    </row>
    <row r="354" spans="1:8" x14ac:dyDescent="0.2">
      <c r="A354" s="12">
        <v>70</v>
      </c>
      <c r="B354" s="13">
        <v>74</v>
      </c>
      <c r="C354" s="3">
        <v>91257.98134496664</v>
      </c>
      <c r="D354" s="3">
        <v>91257.98134496664</v>
      </c>
      <c r="E354" s="9">
        <v>15</v>
      </c>
      <c r="F354" s="9">
        <v>41</v>
      </c>
      <c r="G354" s="3">
        <f t="shared" si="22"/>
        <v>1368869.7201744996</v>
      </c>
      <c r="H354" s="3">
        <f t="shared" si="22"/>
        <v>3741577.2351436322</v>
      </c>
    </row>
    <row r="355" spans="1:8" x14ac:dyDescent="0.2">
      <c r="A355" s="12">
        <v>75</v>
      </c>
      <c r="B355" s="13">
        <v>79</v>
      </c>
      <c r="C355" s="3">
        <v>134256.62152344236</v>
      </c>
      <c r="D355" s="3">
        <v>134256.62152344236</v>
      </c>
      <c r="E355" s="9">
        <v>6</v>
      </c>
      <c r="F355" s="9">
        <v>15</v>
      </c>
      <c r="G355" s="3">
        <f t="shared" si="22"/>
        <v>805539.72914065421</v>
      </c>
      <c r="H355" s="3">
        <f t="shared" si="22"/>
        <v>2013849.3228516353</v>
      </c>
    </row>
    <row r="356" spans="1:8" x14ac:dyDescent="0.2">
      <c r="A356" s="12">
        <v>80</v>
      </c>
      <c r="B356" s="13">
        <v>84</v>
      </c>
      <c r="C356" s="3">
        <v>257235.1593001952</v>
      </c>
      <c r="D356" s="3">
        <v>257235.1593001952</v>
      </c>
      <c r="E356" s="9">
        <v>1</v>
      </c>
      <c r="F356" s="9">
        <v>1</v>
      </c>
      <c r="G356" s="3">
        <f t="shared" si="22"/>
        <v>257235.1593001952</v>
      </c>
      <c r="H356" s="3">
        <f t="shared" si="22"/>
        <v>257235.1593001952</v>
      </c>
    </row>
    <row r="357" spans="1:8" x14ac:dyDescent="0.2">
      <c r="A357" s="15">
        <v>85</v>
      </c>
      <c r="B357" s="13">
        <v>89</v>
      </c>
      <c r="C357" s="3">
        <v>257235.1593001952</v>
      </c>
      <c r="D357" s="3">
        <v>257235.1593001952</v>
      </c>
      <c r="E357" s="9"/>
      <c r="F357" s="9">
        <v>1</v>
      </c>
      <c r="G357" s="3">
        <f t="shared" si="22"/>
        <v>0</v>
      </c>
      <c r="H357" s="3">
        <f t="shared" si="22"/>
        <v>257235.1593001952</v>
      </c>
    </row>
    <row r="358" spans="1:8" x14ac:dyDescent="0.2">
      <c r="A358" s="15"/>
      <c r="B358" s="13"/>
      <c r="C358" s="3"/>
      <c r="D358" s="3"/>
      <c r="E358" s="9"/>
      <c r="F358" s="9"/>
      <c r="G358" s="3"/>
      <c r="H358" s="3"/>
    </row>
    <row r="359" spans="1:8" x14ac:dyDescent="0.2">
      <c r="A359" s="1"/>
      <c r="B359" s="1"/>
      <c r="C359" s="14">
        <f>SUM(C340:C357)</f>
        <v>1022713.9730700328</v>
      </c>
      <c r="D359" s="14">
        <f>SUM(D340:D357)</f>
        <v>1059880.3260958064</v>
      </c>
      <c r="E359" s="9"/>
      <c r="F359" s="9"/>
      <c r="G359" s="3"/>
      <c r="H359" s="3"/>
    </row>
    <row r="360" spans="1:8" x14ac:dyDescent="0.2">
      <c r="A360" s="1"/>
      <c r="B360" s="1"/>
      <c r="C360" s="1"/>
      <c r="D360" s="16" t="s">
        <v>12</v>
      </c>
      <c r="E360" s="9">
        <f>SUM(E340:E359)</f>
        <v>551</v>
      </c>
      <c r="F360" s="9">
        <f t="shared" ref="F360:H360" si="23">SUM(F340:F359)</f>
        <v>746</v>
      </c>
      <c r="G360" s="17">
        <f t="shared" si="23"/>
        <v>10142323.374424377</v>
      </c>
      <c r="H360" s="17">
        <f t="shared" si="23"/>
        <v>22492463.832206</v>
      </c>
    </row>
    <row r="361" spans="1:8" x14ac:dyDescent="0.2">
      <c r="A361" s="1"/>
      <c r="B361" s="1"/>
      <c r="C361" s="1"/>
      <c r="D361" s="16" t="s">
        <v>6</v>
      </c>
      <c r="E361" s="9">
        <f>+E360+F360</f>
        <v>1297</v>
      </c>
      <c r="F361" s="9"/>
      <c r="G361" s="9"/>
      <c r="H361" s="9"/>
    </row>
    <row r="362" spans="1:8" x14ac:dyDescent="0.2">
      <c r="A362" s="31" t="s">
        <v>26</v>
      </c>
      <c r="B362" s="32"/>
      <c r="C362" s="1"/>
      <c r="D362" s="16" t="s">
        <v>13</v>
      </c>
      <c r="E362" s="9">
        <v>594</v>
      </c>
      <c r="F362" s="9"/>
      <c r="G362" s="3" t="s">
        <v>12</v>
      </c>
      <c r="H362" s="3">
        <f>+G360+H360</f>
        <v>32634787.206630379</v>
      </c>
    </row>
    <row r="363" spans="1:8" x14ac:dyDescent="0.2">
      <c r="A363" s="6" t="s">
        <v>1</v>
      </c>
      <c r="B363" s="6" t="s">
        <v>27</v>
      </c>
      <c r="C363" s="1"/>
      <c r="D363" s="1"/>
      <c r="E363" s="9"/>
      <c r="F363" s="9"/>
      <c r="G363" s="3"/>
      <c r="H363" s="3"/>
    </row>
    <row r="364" spans="1:8" x14ac:dyDescent="0.2">
      <c r="A364" s="6" t="s">
        <v>3</v>
      </c>
      <c r="B364" s="8">
        <v>2</v>
      </c>
      <c r="C364" s="1"/>
      <c r="D364" s="1"/>
      <c r="E364" s="9"/>
      <c r="F364" s="9"/>
      <c r="G364" s="3"/>
      <c r="H364" s="3"/>
    </row>
    <row r="365" spans="1:8" x14ac:dyDescent="0.2">
      <c r="A365" s="27" t="s">
        <v>4</v>
      </c>
      <c r="B365" s="28"/>
      <c r="C365" s="29" t="s">
        <v>5</v>
      </c>
      <c r="D365" s="29"/>
      <c r="E365" s="29" t="s">
        <v>6</v>
      </c>
      <c r="F365" s="29"/>
      <c r="G365" s="30" t="s">
        <v>5</v>
      </c>
      <c r="H365" s="30"/>
    </row>
    <row r="366" spans="1:8" x14ac:dyDescent="0.2">
      <c r="A366" s="6" t="s">
        <v>7</v>
      </c>
      <c r="B366" s="6" t="s">
        <v>8</v>
      </c>
      <c r="C366" s="10" t="s">
        <v>9</v>
      </c>
      <c r="D366" s="10" t="s">
        <v>10</v>
      </c>
      <c r="E366" s="10" t="s">
        <v>9</v>
      </c>
      <c r="F366" s="10" t="s">
        <v>10</v>
      </c>
      <c r="G366" s="11" t="s">
        <v>9</v>
      </c>
      <c r="H366" s="11" t="s">
        <v>10</v>
      </c>
    </row>
    <row r="367" spans="1:8" x14ac:dyDescent="0.2">
      <c r="A367" s="12">
        <v>0</v>
      </c>
      <c r="B367" s="13">
        <v>4</v>
      </c>
      <c r="C367" s="3">
        <v>9370.7017009314823</v>
      </c>
      <c r="D367" s="3">
        <v>9370.7017009314823</v>
      </c>
      <c r="E367" s="9"/>
      <c r="F367" s="9"/>
      <c r="G367" s="3">
        <f>+C367*E367</f>
        <v>0</v>
      </c>
      <c r="H367" s="3">
        <f>+D367*F367</f>
        <v>0</v>
      </c>
    </row>
    <row r="368" spans="1:8" x14ac:dyDescent="0.2">
      <c r="A368" s="12">
        <v>5</v>
      </c>
      <c r="B368" s="13">
        <v>9</v>
      </c>
      <c r="C368" s="3">
        <v>9370.7017009314823</v>
      </c>
      <c r="D368" s="3">
        <v>9370.7017009314823</v>
      </c>
      <c r="E368" s="9"/>
      <c r="F368" s="9"/>
      <c r="G368" s="3">
        <f t="shared" ref="G368:H384" si="24">+C368*E368</f>
        <v>0</v>
      </c>
      <c r="H368" s="3">
        <f t="shared" si="24"/>
        <v>0</v>
      </c>
    </row>
    <row r="369" spans="1:8" x14ac:dyDescent="0.2">
      <c r="A369" s="12">
        <v>10</v>
      </c>
      <c r="B369" s="13">
        <v>14</v>
      </c>
      <c r="C369" s="3">
        <v>9370.7017009314823</v>
      </c>
      <c r="D369" s="3">
        <v>9370.7017009314823</v>
      </c>
      <c r="E369" s="9"/>
      <c r="F369" s="9"/>
      <c r="G369" s="3">
        <f t="shared" si="24"/>
        <v>0</v>
      </c>
      <c r="H369" s="3">
        <f t="shared" si="24"/>
        <v>0</v>
      </c>
    </row>
    <row r="370" spans="1:8" x14ac:dyDescent="0.2">
      <c r="A370" s="12">
        <v>15</v>
      </c>
      <c r="B370" s="13">
        <v>19</v>
      </c>
      <c r="C370" s="3">
        <v>9370.7017009314823</v>
      </c>
      <c r="D370" s="3">
        <v>9370.7017009314823</v>
      </c>
      <c r="E370" s="9"/>
      <c r="F370" s="9"/>
      <c r="G370" s="3">
        <f t="shared" si="24"/>
        <v>0</v>
      </c>
      <c r="H370" s="3">
        <f t="shared" si="24"/>
        <v>0</v>
      </c>
    </row>
    <row r="371" spans="1:8" x14ac:dyDescent="0.2">
      <c r="A371" s="12">
        <v>20</v>
      </c>
      <c r="B371" s="13">
        <v>24</v>
      </c>
      <c r="C371" s="3">
        <v>8065.8129660734176</v>
      </c>
      <c r="D371" s="3">
        <v>10823.796867249424</v>
      </c>
      <c r="E371" s="9"/>
      <c r="F371" s="9"/>
      <c r="G371" s="3">
        <f t="shared" si="24"/>
        <v>0</v>
      </c>
      <c r="H371" s="3">
        <f t="shared" si="24"/>
        <v>0</v>
      </c>
    </row>
    <row r="372" spans="1:8" x14ac:dyDescent="0.2">
      <c r="A372" s="12">
        <v>25</v>
      </c>
      <c r="B372" s="13">
        <v>29</v>
      </c>
      <c r="C372" s="3">
        <v>9075.5883048332998</v>
      </c>
      <c r="D372" s="3">
        <v>12837.443932571203</v>
      </c>
      <c r="E372" s="9"/>
      <c r="F372" s="9"/>
      <c r="G372" s="3">
        <f t="shared" si="24"/>
        <v>0</v>
      </c>
      <c r="H372" s="3">
        <f t="shared" si="24"/>
        <v>0</v>
      </c>
    </row>
    <row r="373" spans="1:8" x14ac:dyDescent="0.2">
      <c r="A373" s="12">
        <v>30</v>
      </c>
      <c r="B373" s="13">
        <v>34</v>
      </c>
      <c r="C373" s="3">
        <v>10493.351416364811</v>
      </c>
      <c r="D373" s="3">
        <v>15162.302099358349</v>
      </c>
      <c r="E373" s="9"/>
      <c r="F373" s="9"/>
      <c r="G373" s="3">
        <f t="shared" si="24"/>
        <v>0</v>
      </c>
      <c r="H373" s="3">
        <f t="shared" si="24"/>
        <v>0</v>
      </c>
    </row>
    <row r="374" spans="1:8" x14ac:dyDescent="0.2">
      <c r="A374" s="12">
        <v>35</v>
      </c>
      <c r="B374" s="13">
        <v>39</v>
      </c>
      <c r="C374" s="3">
        <v>12484.470656012682</v>
      </c>
      <c r="D374" s="3">
        <v>17895.943402230329</v>
      </c>
      <c r="E374" s="9"/>
      <c r="F374" s="9"/>
      <c r="G374" s="3">
        <f t="shared" si="24"/>
        <v>0</v>
      </c>
      <c r="H374" s="3">
        <f t="shared" si="24"/>
        <v>0</v>
      </c>
    </row>
    <row r="375" spans="1:8" x14ac:dyDescent="0.2">
      <c r="A375" s="12">
        <v>40</v>
      </c>
      <c r="B375" s="13">
        <v>44</v>
      </c>
      <c r="C375" s="3">
        <v>15303.171024196441</v>
      </c>
      <c r="D375" s="3">
        <v>21190.304638608934</v>
      </c>
      <c r="E375" s="9"/>
      <c r="F375" s="9"/>
      <c r="G375" s="3">
        <f t="shared" si="24"/>
        <v>0</v>
      </c>
      <c r="H375" s="3">
        <f t="shared" si="24"/>
        <v>0</v>
      </c>
    </row>
    <row r="376" spans="1:8" x14ac:dyDescent="0.2">
      <c r="A376" s="12">
        <v>45</v>
      </c>
      <c r="B376" s="13">
        <v>49</v>
      </c>
      <c r="C376" s="3">
        <v>19344.624862275017</v>
      </c>
      <c r="D376" s="3">
        <v>25277.83353735225</v>
      </c>
      <c r="E376" s="9"/>
      <c r="F376" s="9"/>
      <c r="G376" s="3">
        <f t="shared" si="24"/>
        <v>0</v>
      </c>
      <c r="H376" s="3">
        <f t="shared" si="24"/>
        <v>0</v>
      </c>
    </row>
    <row r="377" spans="1:8" x14ac:dyDescent="0.2">
      <c r="A377" s="12">
        <v>50</v>
      </c>
      <c r="B377" s="13">
        <v>54</v>
      </c>
      <c r="C377" s="3">
        <v>25233.68527231949</v>
      </c>
      <c r="D377" s="3">
        <v>30512.724425739052</v>
      </c>
      <c r="E377" s="9"/>
      <c r="F377" s="9"/>
      <c r="G377" s="3">
        <f t="shared" si="24"/>
        <v>0</v>
      </c>
      <c r="H377" s="3">
        <f t="shared" si="24"/>
        <v>0</v>
      </c>
    </row>
    <row r="378" spans="1:8" x14ac:dyDescent="0.2">
      <c r="A378" s="12">
        <v>55</v>
      </c>
      <c r="B378" s="13">
        <v>59</v>
      </c>
      <c r="C378" s="3">
        <v>33974.862512002357</v>
      </c>
      <c r="D378" s="3">
        <v>37441.571136741513</v>
      </c>
      <c r="E378" s="9"/>
      <c r="F378" s="9"/>
      <c r="G378" s="3">
        <f t="shared" si="24"/>
        <v>0</v>
      </c>
      <c r="H378" s="3">
        <f t="shared" si="24"/>
        <v>0</v>
      </c>
    </row>
    <row r="379" spans="1:8" x14ac:dyDescent="0.2">
      <c r="A379" s="12">
        <v>60</v>
      </c>
      <c r="B379" s="13">
        <v>64</v>
      </c>
      <c r="C379" s="3">
        <v>47072.054178984756</v>
      </c>
      <c r="D379" s="3">
        <v>47072.054178984756</v>
      </c>
      <c r="E379" s="9"/>
      <c r="F379" s="9"/>
      <c r="G379" s="3">
        <f t="shared" si="24"/>
        <v>0</v>
      </c>
      <c r="H379" s="3">
        <f t="shared" si="24"/>
        <v>0</v>
      </c>
    </row>
    <row r="380" spans="1:8" x14ac:dyDescent="0.2">
      <c r="A380" s="12">
        <v>65</v>
      </c>
      <c r="B380" s="13">
        <v>69</v>
      </c>
      <c r="C380" s="3">
        <v>64198.623604445303</v>
      </c>
      <c r="D380" s="3">
        <v>64198.623604445303</v>
      </c>
      <c r="E380" s="9"/>
      <c r="F380" s="9"/>
      <c r="G380" s="3">
        <f t="shared" si="24"/>
        <v>0</v>
      </c>
      <c r="H380" s="3">
        <f t="shared" si="24"/>
        <v>0</v>
      </c>
    </row>
    <row r="381" spans="1:8" x14ac:dyDescent="0.2">
      <c r="A381" s="12">
        <v>70</v>
      </c>
      <c r="B381" s="13">
        <v>74</v>
      </c>
      <c r="C381" s="3">
        <v>91257.98134496664</v>
      </c>
      <c r="D381" s="3">
        <v>91257.98134496664</v>
      </c>
      <c r="E381" s="9"/>
      <c r="F381" s="9"/>
      <c r="G381" s="3">
        <f t="shared" si="24"/>
        <v>0</v>
      </c>
      <c r="H381" s="3">
        <f t="shared" si="24"/>
        <v>0</v>
      </c>
    </row>
    <row r="382" spans="1:8" x14ac:dyDescent="0.2">
      <c r="A382" s="12">
        <v>75</v>
      </c>
      <c r="B382" s="13">
        <v>79</v>
      </c>
      <c r="C382" s="3">
        <v>134256.62152344236</v>
      </c>
      <c r="D382" s="3">
        <v>134256.62152344236</v>
      </c>
      <c r="E382" s="9"/>
      <c r="F382" s="9"/>
      <c r="G382" s="3">
        <f t="shared" si="24"/>
        <v>0</v>
      </c>
      <c r="H382" s="3">
        <f t="shared" si="24"/>
        <v>0</v>
      </c>
    </row>
    <row r="383" spans="1:8" x14ac:dyDescent="0.2">
      <c r="A383" s="12">
        <v>80</v>
      </c>
      <c r="B383" s="13">
        <v>84</v>
      </c>
      <c r="C383" s="3">
        <v>257235.1593001952</v>
      </c>
      <c r="D383" s="3">
        <v>257235.1593001952</v>
      </c>
      <c r="E383" s="9"/>
      <c r="F383" s="9"/>
      <c r="G383" s="3">
        <f t="shared" si="24"/>
        <v>0</v>
      </c>
      <c r="H383" s="3">
        <f t="shared" si="24"/>
        <v>0</v>
      </c>
    </row>
    <row r="384" spans="1:8" x14ac:dyDescent="0.2">
      <c r="A384" s="15">
        <v>85</v>
      </c>
      <c r="B384" s="13">
        <v>89</v>
      </c>
      <c r="C384" s="3">
        <v>257235.1593001952</v>
      </c>
      <c r="D384" s="3">
        <v>257235.1593001952</v>
      </c>
      <c r="E384" s="9"/>
      <c r="F384" s="9"/>
      <c r="G384" s="3">
        <f t="shared" si="24"/>
        <v>0</v>
      </c>
      <c r="H384" s="3">
        <f t="shared" si="24"/>
        <v>0</v>
      </c>
    </row>
    <row r="385" spans="1:8" x14ac:dyDescent="0.2">
      <c r="A385" s="15"/>
      <c r="B385" s="13"/>
      <c r="C385" s="3"/>
      <c r="D385" s="3"/>
      <c r="E385" s="9"/>
      <c r="F385" s="9"/>
      <c r="G385" s="3"/>
      <c r="H385" s="3"/>
    </row>
    <row r="386" spans="1:8" x14ac:dyDescent="0.2">
      <c r="A386" s="1"/>
      <c r="B386" s="1"/>
      <c r="C386" s="14">
        <f>SUM(C367:C384)</f>
        <v>1022713.9730700328</v>
      </c>
      <c r="D386" s="14">
        <f>SUM(D367:D384)</f>
        <v>1059880.3260958064</v>
      </c>
      <c r="E386" s="9"/>
      <c r="F386" s="9"/>
      <c r="G386" s="3"/>
      <c r="H386" s="3"/>
    </row>
    <row r="387" spans="1:8" x14ac:dyDescent="0.2">
      <c r="A387" s="1"/>
      <c r="B387" s="1"/>
      <c r="C387" s="1"/>
      <c r="D387" s="16" t="s">
        <v>12</v>
      </c>
      <c r="E387" s="9">
        <f>SUM(E367:E386)</f>
        <v>0</v>
      </c>
      <c r="F387" s="9">
        <f t="shared" ref="F387:H387" si="25">SUM(F367:F386)</f>
        <v>0</v>
      </c>
      <c r="G387" s="17">
        <f t="shared" si="25"/>
        <v>0</v>
      </c>
      <c r="H387" s="17">
        <f t="shared" si="25"/>
        <v>0</v>
      </c>
    </row>
    <row r="388" spans="1:8" x14ac:dyDescent="0.2">
      <c r="A388" s="1"/>
      <c r="B388" s="1"/>
      <c r="C388" s="1"/>
      <c r="D388" s="16" t="s">
        <v>6</v>
      </c>
      <c r="E388" s="9">
        <f>+E387+F387</f>
        <v>0</v>
      </c>
      <c r="F388" s="9"/>
      <c r="G388" s="3"/>
      <c r="H388" s="3"/>
    </row>
    <row r="389" spans="1:8" x14ac:dyDescent="0.2">
      <c r="A389" s="1"/>
      <c r="B389" s="1"/>
      <c r="C389" s="1"/>
      <c r="D389" s="16" t="s">
        <v>13</v>
      </c>
      <c r="E389" s="9">
        <v>0</v>
      </c>
      <c r="F389" s="9"/>
      <c r="G389" s="3" t="s">
        <v>12</v>
      </c>
      <c r="H389" s="3">
        <f>+G387+H387</f>
        <v>0</v>
      </c>
    </row>
    <row r="390" spans="1:8" x14ac:dyDescent="0.2">
      <c r="A390" s="1"/>
      <c r="B390" s="1"/>
      <c r="C390" s="1"/>
      <c r="D390" s="1"/>
      <c r="E390" s="9"/>
      <c r="F390" s="9"/>
      <c r="G390" s="3"/>
      <c r="H390" s="3"/>
    </row>
    <row r="391" spans="1:8" x14ac:dyDescent="0.2">
      <c r="A391" s="1"/>
      <c r="B391" s="1"/>
      <c r="C391" s="1"/>
      <c r="D391" s="1"/>
      <c r="E391" s="1"/>
      <c r="F391" s="1"/>
      <c r="G391" s="1"/>
      <c r="H391" s="1"/>
    </row>
    <row r="392" spans="1:8" x14ac:dyDescent="0.2">
      <c r="A392" s="1"/>
      <c r="B392" s="1"/>
      <c r="C392" s="1"/>
      <c r="D392" s="1"/>
      <c r="E392" s="1"/>
      <c r="F392" s="1"/>
      <c r="G392" s="1"/>
      <c r="H392" s="1"/>
    </row>
  </sheetData>
  <mergeCells count="70">
    <mergeCell ref="A64:B64"/>
    <mergeCell ref="C64:D64"/>
    <mergeCell ref="E64:F64"/>
    <mergeCell ref="G64:H64"/>
    <mergeCell ref="A6:B6"/>
    <mergeCell ref="A9:B9"/>
    <mergeCell ref="C9:D9"/>
    <mergeCell ref="E9:F9"/>
    <mergeCell ref="G9:H9"/>
    <mergeCell ref="A34:B34"/>
    <mergeCell ref="A37:B37"/>
    <mergeCell ref="C37:D37"/>
    <mergeCell ref="E37:F37"/>
    <mergeCell ref="G37:H37"/>
    <mergeCell ref="A61:B61"/>
    <mergeCell ref="A145:B145"/>
    <mergeCell ref="C145:D145"/>
    <mergeCell ref="E145:F145"/>
    <mergeCell ref="G145:H145"/>
    <mergeCell ref="A88:B88"/>
    <mergeCell ref="A91:B91"/>
    <mergeCell ref="C91:D91"/>
    <mergeCell ref="E91:F91"/>
    <mergeCell ref="G91:H91"/>
    <mergeCell ref="A115:B115"/>
    <mergeCell ref="A118:B118"/>
    <mergeCell ref="C118:D118"/>
    <mergeCell ref="E118:F118"/>
    <mergeCell ref="G118:H118"/>
    <mergeCell ref="A142:B142"/>
    <mergeCell ref="A226:B226"/>
    <mergeCell ref="C226:D226"/>
    <mergeCell ref="E226:F226"/>
    <mergeCell ref="G226:H226"/>
    <mergeCell ref="A169:B169"/>
    <mergeCell ref="A172:B172"/>
    <mergeCell ref="C172:D172"/>
    <mergeCell ref="E172:F172"/>
    <mergeCell ref="G172:H172"/>
    <mergeCell ref="A196:B196"/>
    <mergeCell ref="A199:B199"/>
    <mergeCell ref="C199:D199"/>
    <mergeCell ref="E199:F199"/>
    <mergeCell ref="G199:H199"/>
    <mergeCell ref="A223:B223"/>
    <mergeCell ref="A309:B309"/>
    <mergeCell ref="C309:D309"/>
    <mergeCell ref="E309:F309"/>
    <mergeCell ref="G309:H309"/>
    <mergeCell ref="A250:B250"/>
    <mergeCell ref="A253:B253"/>
    <mergeCell ref="C253:D253"/>
    <mergeCell ref="E253:F253"/>
    <mergeCell ref="G253:H253"/>
    <mergeCell ref="A277:B277"/>
    <mergeCell ref="A280:B280"/>
    <mergeCell ref="C280:D280"/>
    <mergeCell ref="E280:F280"/>
    <mergeCell ref="G280:H280"/>
    <mergeCell ref="A306:B306"/>
    <mergeCell ref="A365:B365"/>
    <mergeCell ref="C365:D365"/>
    <mergeCell ref="E365:F365"/>
    <mergeCell ref="G365:H365"/>
    <mergeCell ref="A335:B335"/>
    <mergeCell ref="A338:B338"/>
    <mergeCell ref="C338:D338"/>
    <mergeCell ref="E338:F338"/>
    <mergeCell ref="G338:H338"/>
    <mergeCell ref="A362:B362"/>
  </mergeCells>
  <pageMargins left="0.7" right="0.7" top="0.75" bottom="0.75" header="0.3" footer="0.3"/>
  <headerFooter>
    <oddFooter>&amp;C_x000D_&amp;1#&amp;"Calibri"&amp;10&amp;K000000 Internal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DC2C6-7607-48DF-B6EF-F8CA01AA82CA}">
  <dimension ref="A1:J29"/>
  <sheetViews>
    <sheetView topLeftCell="A4" workbookViewId="0">
      <selection activeCell="I11" sqref="I11:J22"/>
    </sheetView>
  </sheetViews>
  <sheetFormatPr defaultColWidth="10.76171875" defaultRowHeight="15" x14ac:dyDescent="0.2"/>
  <cols>
    <col min="3" max="3" width="13.1796875" customWidth="1"/>
    <col min="4" max="4" width="13.44921875" customWidth="1"/>
    <col min="7" max="7" width="14.52734375" customWidth="1"/>
    <col min="8" max="8" width="14.66015625" customWidth="1"/>
  </cols>
  <sheetData>
    <row r="1" spans="1:10" x14ac:dyDescent="0.2">
      <c r="A1" s="33" t="s">
        <v>0</v>
      </c>
      <c r="B1" s="33"/>
      <c r="C1" s="1"/>
      <c r="D1" s="1"/>
      <c r="E1" s="2"/>
      <c r="F1" s="3"/>
      <c r="G1" s="4"/>
      <c r="H1" s="5"/>
    </row>
    <row r="2" spans="1:10" x14ac:dyDescent="0.2">
      <c r="A2" s="6" t="s">
        <v>1</v>
      </c>
      <c r="B2" s="6" t="s">
        <v>2</v>
      </c>
      <c r="C2" s="1"/>
      <c r="D2" s="1"/>
      <c r="E2" s="1"/>
      <c r="F2" s="3"/>
      <c r="G2" s="4"/>
      <c r="H2" s="7"/>
    </row>
    <row r="3" spans="1:10" x14ac:dyDescent="0.2">
      <c r="A3" s="6" t="s">
        <v>3</v>
      </c>
      <c r="B3" s="8">
        <v>1</v>
      </c>
      <c r="C3" s="1"/>
      <c r="D3" s="1"/>
      <c r="E3" s="9"/>
      <c r="F3" s="9"/>
      <c r="G3" s="3"/>
      <c r="H3" s="3"/>
    </row>
    <row r="4" spans="1:10" x14ac:dyDescent="0.2">
      <c r="A4" s="27" t="s">
        <v>4</v>
      </c>
      <c r="B4" s="28"/>
      <c r="C4" s="29" t="s">
        <v>5</v>
      </c>
      <c r="D4" s="29"/>
      <c r="E4" s="29" t="s">
        <v>6</v>
      </c>
      <c r="F4" s="29"/>
      <c r="G4" s="30" t="s">
        <v>5</v>
      </c>
      <c r="H4" s="30"/>
      <c r="I4" t="s">
        <v>59</v>
      </c>
    </row>
    <row r="5" spans="1:10" x14ac:dyDescent="0.2">
      <c r="A5" s="6" t="s">
        <v>7</v>
      </c>
      <c r="B5" s="6" t="s">
        <v>8</v>
      </c>
      <c r="C5" s="10" t="s">
        <v>9</v>
      </c>
      <c r="D5" s="10" t="s">
        <v>10</v>
      </c>
      <c r="E5" s="10" t="s">
        <v>9</v>
      </c>
      <c r="F5" s="10" t="s">
        <v>10</v>
      </c>
      <c r="G5" s="11" t="s">
        <v>9</v>
      </c>
      <c r="H5" s="11" t="s">
        <v>10</v>
      </c>
    </row>
    <row r="6" spans="1:10" x14ac:dyDescent="0.2">
      <c r="A6" s="12">
        <v>0</v>
      </c>
      <c r="B6" s="13">
        <v>4</v>
      </c>
      <c r="C6" s="14">
        <v>9370.7017009314823</v>
      </c>
      <c r="D6" s="14">
        <v>9370.7017009314823</v>
      </c>
      <c r="E6" s="9"/>
      <c r="F6" s="9"/>
      <c r="G6" s="3">
        <f>+C6*E6</f>
        <v>0</v>
      </c>
      <c r="H6" s="3">
        <f>+D6*F6</f>
        <v>0</v>
      </c>
      <c r="I6" s="22">
        <f>(C6+200)*1.16</f>
        <v>11102.013973080519</v>
      </c>
      <c r="J6" s="22">
        <f t="shared" ref="J6:J24" si="0">(D6+200)*1.16</f>
        <v>11102.013973080519</v>
      </c>
    </row>
    <row r="7" spans="1:10" x14ac:dyDescent="0.2">
      <c r="A7" s="12">
        <v>5</v>
      </c>
      <c r="B7" s="13">
        <v>9</v>
      </c>
      <c r="C7" s="14">
        <v>9370.7017009314823</v>
      </c>
      <c r="D7" s="14">
        <v>9370.7017009314823</v>
      </c>
      <c r="E7" s="9"/>
      <c r="F7" s="9"/>
      <c r="G7" s="3">
        <f t="shared" ref="G7:H24" si="1">+C7*E7</f>
        <v>0</v>
      </c>
      <c r="H7" s="3">
        <f t="shared" si="1"/>
        <v>0</v>
      </c>
      <c r="I7" s="22">
        <f t="shared" ref="I7:I24" si="2">(C7+200)*1.16</f>
        <v>11102.013973080519</v>
      </c>
      <c r="J7" s="22">
        <f t="shared" si="0"/>
        <v>11102.013973080519</v>
      </c>
    </row>
    <row r="8" spans="1:10" x14ac:dyDescent="0.2">
      <c r="A8" s="12">
        <v>10</v>
      </c>
      <c r="B8" s="13">
        <v>14</v>
      </c>
      <c r="C8" s="14">
        <v>9370.7017009314823</v>
      </c>
      <c r="D8" s="14">
        <v>9370.7017009314823</v>
      </c>
      <c r="E8" s="9"/>
      <c r="F8" s="9"/>
      <c r="G8" s="3">
        <f t="shared" si="1"/>
        <v>0</v>
      </c>
      <c r="H8" s="3">
        <f t="shared" si="1"/>
        <v>0</v>
      </c>
      <c r="I8" s="22">
        <f t="shared" si="2"/>
        <v>11102.013973080519</v>
      </c>
      <c r="J8" s="22">
        <f t="shared" si="0"/>
        <v>11102.013973080519</v>
      </c>
    </row>
    <row r="9" spans="1:10" x14ac:dyDescent="0.2">
      <c r="A9" s="12">
        <v>15</v>
      </c>
      <c r="B9" s="13">
        <v>19</v>
      </c>
      <c r="C9" s="14">
        <v>9370.7017009314823</v>
      </c>
      <c r="D9" s="14">
        <v>9370.7017009314823</v>
      </c>
      <c r="E9" s="9"/>
      <c r="F9" s="9"/>
      <c r="G9" s="3">
        <f t="shared" si="1"/>
        <v>0</v>
      </c>
      <c r="H9" s="3">
        <f t="shared" si="1"/>
        <v>0</v>
      </c>
      <c r="I9" s="22">
        <f t="shared" si="2"/>
        <v>11102.013973080519</v>
      </c>
      <c r="J9" s="22">
        <f t="shared" si="0"/>
        <v>11102.013973080519</v>
      </c>
    </row>
    <row r="10" spans="1:10" x14ac:dyDescent="0.2">
      <c r="A10" s="12">
        <v>20</v>
      </c>
      <c r="B10" s="13">
        <v>24</v>
      </c>
      <c r="C10" s="14">
        <v>8065.8129660734176</v>
      </c>
      <c r="D10" s="14">
        <v>10823.796867249424</v>
      </c>
      <c r="E10" s="9"/>
      <c r="F10" s="9"/>
      <c r="G10" s="3">
        <f t="shared" si="1"/>
        <v>0</v>
      </c>
      <c r="H10" s="3">
        <f t="shared" si="1"/>
        <v>0</v>
      </c>
      <c r="I10" s="22">
        <f t="shared" si="2"/>
        <v>9588.3430406451644</v>
      </c>
      <c r="J10" s="22">
        <f t="shared" si="0"/>
        <v>12787.604366009331</v>
      </c>
    </row>
    <row r="11" spans="1:10" x14ac:dyDescent="0.2">
      <c r="A11" s="12">
        <v>25</v>
      </c>
      <c r="B11" s="13">
        <v>29</v>
      </c>
      <c r="C11" s="14">
        <v>9075.5883048332998</v>
      </c>
      <c r="D11" s="14">
        <v>12837.443932571203</v>
      </c>
      <c r="E11" s="9">
        <v>1</v>
      </c>
      <c r="F11" s="9"/>
      <c r="G11" s="3">
        <f t="shared" si="1"/>
        <v>9075.5883048332998</v>
      </c>
      <c r="H11" s="3">
        <f t="shared" si="1"/>
        <v>0</v>
      </c>
      <c r="I11" s="22">
        <f t="shared" si="2"/>
        <v>10759.682433606627</v>
      </c>
      <c r="J11" s="22">
        <f t="shared" si="0"/>
        <v>15123.434961782594</v>
      </c>
    </row>
    <row r="12" spans="1:10" x14ac:dyDescent="0.2">
      <c r="A12" s="12">
        <v>30</v>
      </c>
      <c r="B12" s="13">
        <v>34</v>
      </c>
      <c r="C12" s="14">
        <v>10493.351416364811</v>
      </c>
      <c r="D12" s="14">
        <v>15162.302099358349</v>
      </c>
      <c r="E12" s="9">
        <v>3</v>
      </c>
      <c r="F12" s="9"/>
      <c r="G12" s="3">
        <f t="shared" si="1"/>
        <v>31480.054249094432</v>
      </c>
      <c r="H12" s="3">
        <f t="shared" si="1"/>
        <v>0</v>
      </c>
      <c r="I12" s="22">
        <f t="shared" si="2"/>
        <v>12404.287642983179</v>
      </c>
      <c r="J12" s="22">
        <f t="shared" si="0"/>
        <v>17820.270435255683</v>
      </c>
    </row>
    <row r="13" spans="1:10" x14ac:dyDescent="0.2">
      <c r="A13" s="12">
        <v>35</v>
      </c>
      <c r="B13" s="13">
        <v>39</v>
      </c>
      <c r="C13" s="14">
        <v>12484.470656012682</v>
      </c>
      <c r="D13" s="14">
        <v>17895.943402230329</v>
      </c>
      <c r="E13" s="9">
        <v>16</v>
      </c>
      <c r="F13" s="9">
        <v>13</v>
      </c>
      <c r="G13" s="3">
        <f t="shared" si="1"/>
        <v>199751.5304962029</v>
      </c>
      <c r="H13" s="3">
        <f t="shared" si="1"/>
        <v>232647.26422899426</v>
      </c>
      <c r="I13" s="22">
        <f t="shared" si="2"/>
        <v>14713.985960974709</v>
      </c>
      <c r="J13" s="22">
        <f t="shared" si="0"/>
        <v>20991.294346587179</v>
      </c>
    </row>
    <row r="14" spans="1:10" x14ac:dyDescent="0.2">
      <c r="A14" s="12">
        <v>40</v>
      </c>
      <c r="B14" s="13">
        <v>44</v>
      </c>
      <c r="C14" s="14">
        <v>15303.171024196441</v>
      </c>
      <c r="D14" s="14">
        <v>21190.304638608934</v>
      </c>
      <c r="E14" s="9">
        <v>29</v>
      </c>
      <c r="F14" s="9">
        <v>39</v>
      </c>
      <c r="G14" s="3">
        <f t="shared" si="1"/>
        <v>443791.95970169682</v>
      </c>
      <c r="H14" s="3">
        <f t="shared" si="1"/>
        <v>826421.88090574846</v>
      </c>
      <c r="I14" s="22">
        <f t="shared" si="2"/>
        <v>17983.67838806787</v>
      </c>
      <c r="J14" s="22">
        <f t="shared" si="0"/>
        <v>24812.753380786362</v>
      </c>
    </row>
    <row r="15" spans="1:10" x14ac:dyDescent="0.2">
      <c r="A15" s="12">
        <v>45</v>
      </c>
      <c r="B15" s="13">
        <v>49</v>
      </c>
      <c r="C15" s="14">
        <v>19344.624862275017</v>
      </c>
      <c r="D15" s="14">
        <v>25277.83353735225</v>
      </c>
      <c r="E15" s="9">
        <v>47</v>
      </c>
      <c r="F15" s="9">
        <v>45</v>
      </c>
      <c r="G15" s="3">
        <f t="shared" si="1"/>
        <v>909197.3685269258</v>
      </c>
      <c r="H15" s="3">
        <f t="shared" si="1"/>
        <v>1137502.5091808513</v>
      </c>
      <c r="I15" s="22">
        <f t="shared" si="2"/>
        <v>22671.764840239019</v>
      </c>
      <c r="J15" s="22">
        <f t="shared" si="0"/>
        <v>29554.286903328608</v>
      </c>
    </row>
    <row r="16" spans="1:10" x14ac:dyDescent="0.2">
      <c r="A16" s="12">
        <v>50</v>
      </c>
      <c r="B16" s="13">
        <v>54</v>
      </c>
      <c r="C16" s="14">
        <v>25233.68527231949</v>
      </c>
      <c r="D16" s="14">
        <v>30512.724425739052</v>
      </c>
      <c r="E16" s="9">
        <v>47</v>
      </c>
      <c r="F16" s="9">
        <v>52</v>
      </c>
      <c r="G16" s="3">
        <f t="shared" si="1"/>
        <v>1185983.207799016</v>
      </c>
      <c r="H16" s="3">
        <f t="shared" si="1"/>
        <v>1586661.6701384308</v>
      </c>
      <c r="I16" s="22">
        <f t="shared" si="2"/>
        <v>29503.074915890607</v>
      </c>
      <c r="J16" s="22">
        <f t="shared" si="0"/>
        <v>35626.760333857295</v>
      </c>
    </row>
    <row r="17" spans="1:10" x14ac:dyDescent="0.2">
      <c r="A17" s="12">
        <v>55</v>
      </c>
      <c r="B17" s="13">
        <v>59</v>
      </c>
      <c r="C17" s="14">
        <v>33974.862512002357</v>
      </c>
      <c r="D17" s="14">
        <v>37441.571136741513</v>
      </c>
      <c r="E17" s="9">
        <v>72</v>
      </c>
      <c r="F17" s="9">
        <v>69</v>
      </c>
      <c r="G17" s="3">
        <f t="shared" si="1"/>
        <v>2446190.1008641697</v>
      </c>
      <c r="H17" s="3">
        <f t="shared" si="1"/>
        <v>2583468.4084351645</v>
      </c>
      <c r="I17" s="22">
        <f t="shared" si="2"/>
        <v>39642.840513922732</v>
      </c>
      <c r="J17" s="22">
        <f t="shared" si="0"/>
        <v>43664.222518620154</v>
      </c>
    </row>
    <row r="18" spans="1:10" x14ac:dyDescent="0.2">
      <c r="A18" s="12">
        <v>60</v>
      </c>
      <c r="B18" s="13">
        <v>64</v>
      </c>
      <c r="C18" s="14">
        <v>47072.054178984756</v>
      </c>
      <c r="D18" s="14">
        <v>47072.054178984756</v>
      </c>
      <c r="E18" s="9">
        <v>124</v>
      </c>
      <c r="F18" s="9">
        <v>97</v>
      </c>
      <c r="G18" s="3">
        <f t="shared" si="1"/>
        <v>5836934.7181941094</v>
      </c>
      <c r="H18" s="3">
        <f t="shared" si="1"/>
        <v>4565989.2553615216</v>
      </c>
      <c r="I18" s="22">
        <f t="shared" si="2"/>
        <v>54835.582847622311</v>
      </c>
      <c r="J18" s="22">
        <f t="shared" si="0"/>
        <v>54835.582847622311</v>
      </c>
    </row>
    <row r="19" spans="1:10" x14ac:dyDescent="0.2">
      <c r="A19" s="12">
        <v>65</v>
      </c>
      <c r="B19" s="13">
        <v>69</v>
      </c>
      <c r="C19" s="14">
        <v>64198.623604445303</v>
      </c>
      <c r="D19" s="14">
        <v>64198.623604445303</v>
      </c>
      <c r="E19" s="9">
        <v>159</v>
      </c>
      <c r="F19" s="9">
        <v>120</v>
      </c>
      <c r="G19" s="3">
        <f t="shared" si="1"/>
        <v>10207581.153106803</v>
      </c>
      <c r="H19" s="3">
        <f t="shared" si="1"/>
        <v>7703834.8325334368</v>
      </c>
      <c r="I19" s="22">
        <f t="shared" si="2"/>
        <v>74702.403381156546</v>
      </c>
      <c r="J19" s="22">
        <f t="shared" si="0"/>
        <v>74702.403381156546</v>
      </c>
    </row>
    <row r="20" spans="1:10" x14ac:dyDescent="0.2">
      <c r="A20" s="12">
        <v>70</v>
      </c>
      <c r="B20" s="13">
        <v>74</v>
      </c>
      <c r="C20" s="14">
        <v>91257.98134496664</v>
      </c>
      <c r="D20" s="14">
        <v>91257.98134496664</v>
      </c>
      <c r="E20" s="9">
        <v>131</v>
      </c>
      <c r="F20" s="9">
        <v>68</v>
      </c>
      <c r="G20" s="3">
        <f t="shared" si="1"/>
        <v>11954795.55619063</v>
      </c>
      <c r="H20" s="3">
        <f t="shared" si="1"/>
        <v>6205542.7314577317</v>
      </c>
      <c r="I20" s="22">
        <f t="shared" si="2"/>
        <v>106091.2583601613</v>
      </c>
      <c r="J20" s="22">
        <f t="shared" si="0"/>
        <v>106091.2583601613</v>
      </c>
    </row>
    <row r="21" spans="1:10" x14ac:dyDescent="0.2">
      <c r="A21" s="12">
        <v>75</v>
      </c>
      <c r="B21" s="13">
        <v>79</v>
      </c>
      <c r="C21" s="14">
        <v>134256.62152344236</v>
      </c>
      <c r="D21" s="14">
        <v>134256.62152344236</v>
      </c>
      <c r="E21" s="9">
        <v>63</v>
      </c>
      <c r="F21" s="9">
        <v>27</v>
      </c>
      <c r="G21" s="3">
        <f t="shared" si="1"/>
        <v>8458167.1559768692</v>
      </c>
      <c r="H21" s="3">
        <f t="shared" si="1"/>
        <v>3624928.7811329435</v>
      </c>
      <c r="I21" s="22">
        <f t="shared" si="2"/>
        <v>155969.68096719313</v>
      </c>
      <c r="J21" s="22">
        <f t="shared" si="0"/>
        <v>155969.68096719313</v>
      </c>
    </row>
    <row r="22" spans="1:10" x14ac:dyDescent="0.2">
      <c r="A22" s="12">
        <v>80</v>
      </c>
      <c r="B22" s="13">
        <v>84</v>
      </c>
      <c r="C22" s="14">
        <v>257235.1593001952</v>
      </c>
      <c r="D22" s="14">
        <v>257235.1593001952</v>
      </c>
      <c r="E22" s="9">
        <v>22</v>
      </c>
      <c r="F22" s="9">
        <v>3</v>
      </c>
      <c r="G22" s="3">
        <f t="shared" si="1"/>
        <v>5659173.504604294</v>
      </c>
      <c r="H22" s="3">
        <f t="shared" si="1"/>
        <v>771705.47790058563</v>
      </c>
      <c r="I22" s="22">
        <f t="shared" si="2"/>
        <v>298624.78478822642</v>
      </c>
      <c r="J22" s="22">
        <f t="shared" si="0"/>
        <v>298624.78478822642</v>
      </c>
    </row>
    <row r="23" spans="1:10" x14ac:dyDescent="0.2">
      <c r="A23" s="15">
        <v>85</v>
      </c>
      <c r="B23" s="13">
        <v>89</v>
      </c>
      <c r="C23" s="14">
        <v>257235.1593001952</v>
      </c>
      <c r="D23" s="14">
        <v>257235.1593001952</v>
      </c>
      <c r="E23" s="9">
        <v>4</v>
      </c>
      <c r="F23" s="9">
        <v>3</v>
      </c>
      <c r="G23" s="3">
        <f t="shared" si="1"/>
        <v>1028940.6372007808</v>
      </c>
      <c r="H23" s="3">
        <f t="shared" si="1"/>
        <v>771705.47790058563</v>
      </c>
      <c r="I23" s="22">
        <f t="shared" si="2"/>
        <v>298624.78478822642</v>
      </c>
      <c r="J23" s="22">
        <f t="shared" si="0"/>
        <v>298624.78478822642</v>
      </c>
    </row>
    <row r="24" spans="1:10" x14ac:dyDescent="0.2">
      <c r="A24" s="15">
        <v>90</v>
      </c>
      <c r="B24" s="13" t="s">
        <v>11</v>
      </c>
      <c r="C24" s="14">
        <v>257235.1593001952</v>
      </c>
      <c r="D24" s="14">
        <v>257235.1593001952</v>
      </c>
      <c r="E24" s="9">
        <v>1</v>
      </c>
      <c r="F24" s="9"/>
      <c r="G24" s="3">
        <f t="shared" si="1"/>
        <v>257235.1593001952</v>
      </c>
      <c r="H24" s="3">
        <f t="shared" si="1"/>
        <v>0</v>
      </c>
      <c r="I24" s="22">
        <f t="shared" si="2"/>
        <v>298624.78478822642</v>
      </c>
      <c r="J24" s="22">
        <f t="shared" si="0"/>
        <v>298624.78478822642</v>
      </c>
    </row>
    <row r="25" spans="1:10" x14ac:dyDescent="0.2">
      <c r="A25" s="15"/>
      <c r="B25" s="13"/>
      <c r="C25" s="14"/>
      <c r="D25" s="14"/>
      <c r="E25" s="9"/>
      <c r="F25" s="9"/>
      <c r="G25" s="3"/>
      <c r="H25" s="3"/>
    </row>
    <row r="26" spans="1:10" x14ac:dyDescent="0.2">
      <c r="A26" s="1"/>
      <c r="B26" s="1"/>
      <c r="C26" s="14">
        <f>SUM(C6:C24)</f>
        <v>1279949.1323702279</v>
      </c>
      <c r="D26" s="14">
        <f>SUM(D6:D24)</f>
        <v>1317115.4853960017</v>
      </c>
      <c r="E26" s="9"/>
      <c r="F26" s="9"/>
      <c r="G26" s="3"/>
      <c r="H26" s="3"/>
    </row>
    <row r="27" spans="1:10" x14ac:dyDescent="0.2">
      <c r="A27" s="1"/>
      <c r="B27" s="1"/>
      <c r="C27" s="1"/>
      <c r="D27" s="16" t="s">
        <v>12</v>
      </c>
      <c r="E27" s="9">
        <f>SUM(E6:E24)</f>
        <v>719</v>
      </c>
      <c r="F27" s="9">
        <f>SUM(F6:F24)</f>
        <v>536</v>
      </c>
      <c r="G27" s="17">
        <f>SUM(G6:G26)</f>
        <v>48628297.694515623</v>
      </c>
      <c r="H27" s="17">
        <f>SUM(H6:H26)</f>
        <v>30010408.289175998</v>
      </c>
    </row>
    <row r="28" spans="1:10" x14ac:dyDescent="0.2">
      <c r="A28" s="1"/>
      <c r="B28" s="1"/>
      <c r="C28" s="1"/>
      <c r="D28" s="16" t="s">
        <v>6</v>
      </c>
      <c r="E28" s="9">
        <f>+E27+F27</f>
        <v>1255</v>
      </c>
      <c r="F28" s="9"/>
      <c r="G28" s="17"/>
      <c r="H28" s="17"/>
    </row>
    <row r="29" spans="1:10" x14ac:dyDescent="0.2">
      <c r="A29" s="33" t="s">
        <v>0</v>
      </c>
      <c r="B29" s="33"/>
      <c r="C29" s="1"/>
      <c r="D29" s="16" t="s">
        <v>13</v>
      </c>
      <c r="E29" s="9">
        <f>+E28</f>
        <v>1255</v>
      </c>
      <c r="F29" s="9"/>
      <c r="G29" s="3" t="s">
        <v>12</v>
      </c>
      <c r="H29" s="3">
        <f>+G27+H27</f>
        <v>78638705.983691618</v>
      </c>
    </row>
  </sheetData>
  <mergeCells count="6">
    <mergeCell ref="G4:H4"/>
    <mergeCell ref="A29:B29"/>
    <mergeCell ref="A1:B1"/>
    <mergeCell ref="A4:B4"/>
    <mergeCell ref="C4:D4"/>
    <mergeCell ref="E4:F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433BB-5A24-4E35-B155-6359B519E7A9}">
  <dimension ref="A1:N22"/>
  <sheetViews>
    <sheetView tabSelected="1" workbookViewId="0">
      <selection activeCell="O18" sqref="O18"/>
    </sheetView>
  </sheetViews>
  <sheetFormatPr defaultColWidth="10.76171875" defaultRowHeight="15" x14ac:dyDescent="0.2"/>
  <cols>
    <col min="2" max="2" width="7.93359375" customWidth="1"/>
    <col min="3" max="3" width="7.26171875" customWidth="1"/>
    <col min="4" max="4" width="9.68359375" customWidth="1"/>
    <col min="5" max="5" width="9.14453125" customWidth="1"/>
    <col min="12" max="12" width="13.5859375" customWidth="1"/>
    <col min="13" max="13" width="12.5078125" customWidth="1"/>
  </cols>
  <sheetData>
    <row r="1" spans="1:14" x14ac:dyDescent="0.2">
      <c r="A1">
        <v>2026</v>
      </c>
    </row>
    <row r="2" spans="1:14" x14ac:dyDescent="0.2">
      <c r="B2" t="s">
        <v>35</v>
      </c>
      <c r="D2" t="s">
        <v>36</v>
      </c>
      <c r="F2" t="s">
        <v>37</v>
      </c>
      <c r="H2" t="s">
        <v>38</v>
      </c>
      <c r="J2" t="s">
        <v>39</v>
      </c>
    </row>
    <row r="3" spans="1:14" x14ac:dyDescent="0.2">
      <c r="A3" t="s">
        <v>40</v>
      </c>
      <c r="B3" t="s">
        <v>41</v>
      </c>
      <c r="C3" t="s">
        <v>42</v>
      </c>
      <c r="D3" t="s">
        <v>41</v>
      </c>
      <c r="E3" t="s">
        <v>42</v>
      </c>
      <c r="F3" t="s">
        <v>41</v>
      </c>
      <c r="G3" t="s">
        <v>42</v>
      </c>
      <c r="H3" t="s">
        <v>41</v>
      </c>
      <c r="I3" t="s">
        <v>42</v>
      </c>
      <c r="J3" t="s">
        <v>43</v>
      </c>
    </row>
    <row r="4" spans="1:14" x14ac:dyDescent="0.2">
      <c r="A4" t="s">
        <v>44</v>
      </c>
      <c r="C4">
        <v>1</v>
      </c>
      <c r="D4" s="23">
        <v>15123.434961782594</v>
      </c>
      <c r="E4" s="23">
        <v>10760</v>
      </c>
      <c r="F4" s="23"/>
      <c r="G4" s="23">
        <f t="shared" ref="G4:G10" si="0">E4*C4</f>
        <v>10760</v>
      </c>
      <c r="H4" s="24"/>
      <c r="I4" s="24">
        <f t="shared" ref="I4:I10" si="1">E4/12</f>
        <v>896.66666666666663</v>
      </c>
      <c r="J4" s="23">
        <f t="shared" ref="J4:J10" si="2">F4+G4</f>
        <v>10760</v>
      </c>
      <c r="L4" s="25"/>
      <c r="M4" s="25">
        <v>9176.5300000000007</v>
      </c>
    </row>
    <row r="5" spans="1:14" x14ac:dyDescent="0.2">
      <c r="A5" t="s">
        <v>45</v>
      </c>
      <c r="B5" s="26"/>
      <c r="C5" s="26">
        <v>3</v>
      </c>
      <c r="D5" s="23">
        <v>17820.270435255683</v>
      </c>
      <c r="E5" s="23">
        <v>12404.287642983179</v>
      </c>
      <c r="F5" s="23"/>
      <c r="G5" s="23">
        <f t="shared" si="0"/>
        <v>37212.862928949537</v>
      </c>
      <c r="H5" s="24">
        <f t="shared" ref="H5:H10" si="3">D5/12</f>
        <v>1485.022536271307</v>
      </c>
      <c r="I5" s="24">
        <f t="shared" si="1"/>
        <v>1033.690636915265</v>
      </c>
      <c r="J5" s="23">
        <f t="shared" si="2"/>
        <v>37212.862928949537</v>
      </c>
      <c r="L5" s="25"/>
      <c r="M5" s="25">
        <v>31830.19</v>
      </c>
      <c r="N5" s="23">
        <v>12404.287642983179</v>
      </c>
    </row>
    <row r="6" spans="1:14" x14ac:dyDescent="0.2">
      <c r="A6" t="s">
        <v>46</v>
      </c>
      <c r="B6" s="26">
        <v>13</v>
      </c>
      <c r="C6" s="26">
        <v>16</v>
      </c>
      <c r="D6" s="23">
        <v>20991.294346587179</v>
      </c>
      <c r="E6" s="23">
        <v>14713.985960974709</v>
      </c>
      <c r="F6" s="23">
        <f t="shared" ref="F6:F10" si="4">D6*B6</f>
        <v>272886.8265056333</v>
      </c>
      <c r="G6" s="23">
        <f t="shared" si="0"/>
        <v>235423.77537559535</v>
      </c>
      <c r="H6" s="24">
        <f t="shared" si="3"/>
        <v>1749.274528882265</v>
      </c>
      <c r="I6" s="24">
        <f t="shared" si="1"/>
        <v>1226.1654967478923</v>
      </c>
      <c r="J6" s="23">
        <f t="shared" si="2"/>
        <v>508310.60188122862</v>
      </c>
      <c r="L6" s="25">
        <v>235234.85</v>
      </c>
      <c r="M6" s="25">
        <v>201973.24</v>
      </c>
      <c r="N6" s="23">
        <v>14713.985960974709</v>
      </c>
    </row>
    <row r="7" spans="1:14" x14ac:dyDescent="0.2">
      <c r="A7" t="s">
        <v>47</v>
      </c>
      <c r="B7" s="26">
        <v>39</v>
      </c>
      <c r="C7" s="26">
        <v>28</v>
      </c>
      <c r="D7" s="23">
        <v>24812.753380786362</v>
      </c>
      <c r="E7" s="23">
        <v>17983.67838806787</v>
      </c>
      <c r="F7" s="23">
        <f t="shared" si="4"/>
        <v>967697.38185066811</v>
      </c>
      <c r="G7" s="23">
        <f t="shared" si="0"/>
        <v>503542.99486590037</v>
      </c>
      <c r="H7" s="24">
        <f t="shared" si="3"/>
        <v>2067.7294483988635</v>
      </c>
      <c r="I7" s="24">
        <f t="shared" si="1"/>
        <v>1498.6398656723225</v>
      </c>
      <c r="J7" s="23">
        <f t="shared" si="2"/>
        <v>1471240.3767165686</v>
      </c>
      <c r="L7" s="25">
        <v>835613.63</v>
      </c>
      <c r="M7" s="25">
        <v>448727.97</v>
      </c>
      <c r="N7" s="23">
        <v>17983.67838806787</v>
      </c>
    </row>
    <row r="8" spans="1:14" x14ac:dyDescent="0.2">
      <c r="A8" t="s">
        <v>48</v>
      </c>
      <c r="B8" s="26">
        <v>46</v>
      </c>
      <c r="C8" s="26">
        <v>46</v>
      </c>
      <c r="D8" s="23">
        <v>29554.286903328608</v>
      </c>
      <c r="E8" s="23">
        <v>22671.764840239019</v>
      </c>
      <c r="F8" s="23">
        <f t="shared" si="4"/>
        <v>1359497.1975531159</v>
      </c>
      <c r="G8" s="23">
        <f t="shared" si="0"/>
        <v>1042901.1826509949</v>
      </c>
      <c r="H8" s="24">
        <f t="shared" si="3"/>
        <v>2462.8572419440507</v>
      </c>
      <c r="I8" s="24">
        <f t="shared" si="1"/>
        <v>1889.3137366865849</v>
      </c>
      <c r="J8" s="23">
        <f t="shared" si="2"/>
        <v>2402398.3802041109</v>
      </c>
      <c r="L8" s="25">
        <v>1150154.21</v>
      </c>
      <c r="M8" s="25">
        <v>919309.78</v>
      </c>
      <c r="N8" s="23">
        <v>22671.764840239019</v>
      </c>
    </row>
    <row r="9" spans="1:14" x14ac:dyDescent="0.2">
      <c r="A9" t="s">
        <v>49</v>
      </c>
      <c r="B9" s="26">
        <v>54</v>
      </c>
      <c r="C9" s="26">
        <v>50</v>
      </c>
      <c r="D9" s="23">
        <v>35626.760333857295</v>
      </c>
      <c r="E9" s="23">
        <v>29503.074915890607</v>
      </c>
      <c r="F9" s="23">
        <f t="shared" si="4"/>
        <v>1923845.058028294</v>
      </c>
      <c r="G9" s="23">
        <f t="shared" si="0"/>
        <v>1475153.7457945303</v>
      </c>
      <c r="H9" s="24">
        <f t="shared" si="3"/>
        <v>2968.8966944881081</v>
      </c>
      <c r="I9" s="24">
        <f t="shared" si="1"/>
        <v>2458.5895763242174</v>
      </c>
      <c r="J9" s="23">
        <f t="shared" si="2"/>
        <v>3398998.8038228243</v>
      </c>
      <c r="L9" s="25">
        <v>1604309.07</v>
      </c>
      <c r="M9" s="25">
        <v>1199174.1200000001</v>
      </c>
      <c r="N9" s="23">
        <v>29503.074915890607</v>
      </c>
    </row>
    <row r="10" spans="1:14" x14ac:dyDescent="0.2">
      <c r="A10" t="s">
        <v>50</v>
      </c>
      <c r="B10" s="26">
        <v>68</v>
      </c>
      <c r="C10" s="26">
        <v>71</v>
      </c>
      <c r="D10" s="23">
        <v>43664.222518620154</v>
      </c>
      <c r="E10" s="23">
        <v>39642.840513922732</v>
      </c>
      <c r="F10" s="23">
        <f t="shared" si="4"/>
        <v>2969167.1312661706</v>
      </c>
      <c r="G10" s="23">
        <f t="shared" si="0"/>
        <v>2814641.6764885141</v>
      </c>
      <c r="H10" s="24">
        <f t="shared" si="3"/>
        <v>3638.6852098850127</v>
      </c>
      <c r="I10" s="24">
        <f t="shared" si="1"/>
        <v>3303.5700428268942</v>
      </c>
      <c r="J10" s="23">
        <f t="shared" si="2"/>
        <v>5783808.8077546842</v>
      </c>
      <c r="L10" s="25">
        <v>2612202.64</v>
      </c>
      <c r="M10" s="25">
        <v>2473397.4700000002</v>
      </c>
      <c r="N10" s="23">
        <v>39642.840513922732</v>
      </c>
    </row>
    <row r="11" spans="1:14" x14ac:dyDescent="0.2">
      <c r="B11" s="26"/>
      <c r="C11" s="26"/>
      <c r="D11" s="23"/>
      <c r="E11" s="23"/>
      <c r="F11" s="23"/>
      <c r="G11" s="23"/>
      <c r="H11" s="23"/>
      <c r="I11" s="23"/>
      <c r="J11" s="23"/>
      <c r="M11" s="25"/>
    </row>
    <row r="12" spans="1:14" x14ac:dyDescent="0.2">
      <c r="A12" t="s">
        <v>51</v>
      </c>
      <c r="B12" s="26">
        <v>99</v>
      </c>
      <c r="C12" s="26">
        <v>125</v>
      </c>
      <c r="D12" s="23">
        <v>54835.582847622311</v>
      </c>
      <c r="E12" s="23">
        <v>54835.582847622311</v>
      </c>
      <c r="F12" s="23">
        <f t="shared" ref="F12:G16" si="5">D12*B12</f>
        <v>5428722.7019146085</v>
      </c>
      <c r="G12" s="23">
        <f t="shared" si="5"/>
        <v>6854447.8559527891</v>
      </c>
      <c r="H12" s="23">
        <f t="shared" ref="H12:I16" si="6">D12/12</f>
        <v>4569.6319039685259</v>
      </c>
      <c r="I12" s="23">
        <f t="shared" si="6"/>
        <v>4569.6319039685259</v>
      </c>
      <c r="J12" s="23">
        <f>(B12+C12)*12*K12</f>
        <v>12096000</v>
      </c>
      <c r="K12" s="24">
        <v>4500</v>
      </c>
      <c r="L12" s="25">
        <v>4616773.7699999996</v>
      </c>
      <c r="M12" s="25">
        <v>5901855.1200000001</v>
      </c>
    </row>
    <row r="13" spans="1:14" x14ac:dyDescent="0.2">
      <c r="A13" t="s">
        <v>52</v>
      </c>
      <c r="B13" s="26">
        <v>119</v>
      </c>
      <c r="C13" s="26">
        <v>156</v>
      </c>
      <c r="D13" s="23">
        <v>74702.403381156546</v>
      </c>
      <c r="E13" s="23">
        <v>74702.403381156546</v>
      </c>
      <c r="F13" s="23">
        <f t="shared" si="5"/>
        <v>8889586.0023576282</v>
      </c>
      <c r="G13" s="23">
        <f t="shared" si="5"/>
        <v>11653574.927460421</v>
      </c>
      <c r="H13" s="23">
        <f t="shared" si="6"/>
        <v>6225.2002817630455</v>
      </c>
      <c r="I13" s="23">
        <f t="shared" si="6"/>
        <v>6225.2002817630455</v>
      </c>
      <c r="J13" s="23">
        <f>(B13+C13)*12*K13</f>
        <v>17160000</v>
      </c>
      <c r="K13" s="24">
        <v>5200</v>
      </c>
      <c r="L13" s="25">
        <v>7789519.5499999998</v>
      </c>
      <c r="M13" s="25">
        <v>10321113.4</v>
      </c>
    </row>
    <row r="14" spans="1:14" x14ac:dyDescent="0.2">
      <c r="A14" t="s">
        <v>53</v>
      </c>
      <c r="B14" s="26">
        <v>66</v>
      </c>
      <c r="C14" s="26">
        <v>124</v>
      </c>
      <c r="D14" s="23">
        <v>106091.2583601613</v>
      </c>
      <c r="E14" s="23">
        <v>106091.2583601613</v>
      </c>
      <c r="F14" s="23">
        <f t="shared" si="5"/>
        <v>7002023.0517706461</v>
      </c>
      <c r="G14" s="23">
        <f t="shared" si="5"/>
        <v>13155316.036660001</v>
      </c>
      <c r="H14" s="23">
        <f t="shared" si="6"/>
        <v>8840.9381966801084</v>
      </c>
      <c r="I14" s="23">
        <f t="shared" si="6"/>
        <v>8840.9381966801084</v>
      </c>
      <c r="J14" s="23">
        <f>(B14+C14)*12*K14</f>
        <v>12927600</v>
      </c>
      <c r="K14" s="24">
        <v>5670</v>
      </c>
      <c r="L14" s="25">
        <v>6274562.9199999999</v>
      </c>
      <c r="M14" s="25">
        <v>12087760.93</v>
      </c>
    </row>
    <row r="15" spans="1:14" x14ac:dyDescent="0.2">
      <c r="A15" t="s">
        <v>54</v>
      </c>
      <c r="B15" s="26">
        <v>27</v>
      </c>
      <c r="C15" s="26">
        <v>63</v>
      </c>
      <c r="D15" s="23">
        <v>155969.68096719313</v>
      </c>
      <c r="E15" s="23">
        <v>155969.68096719313</v>
      </c>
      <c r="F15" s="23">
        <f t="shared" si="5"/>
        <v>4211181.3861142145</v>
      </c>
      <c r="G15" s="23">
        <f t="shared" si="5"/>
        <v>9826089.900933167</v>
      </c>
      <c r="H15" s="23">
        <f t="shared" si="6"/>
        <v>12997.473413932761</v>
      </c>
      <c r="I15" s="23">
        <f t="shared" si="6"/>
        <v>12997.473413932761</v>
      </c>
      <c r="J15" s="23">
        <f>(B15+C15)*12*K15</f>
        <v>7344000</v>
      </c>
      <c r="K15" s="24">
        <v>6800</v>
      </c>
      <c r="L15" s="25">
        <v>3665246.49</v>
      </c>
      <c r="M15" s="25">
        <v>8552241.8200000003</v>
      </c>
    </row>
    <row r="16" spans="1:14" x14ac:dyDescent="0.2">
      <c r="A16" t="s">
        <v>55</v>
      </c>
      <c r="B16" s="26">
        <v>6</v>
      </c>
      <c r="C16" s="26">
        <v>26</v>
      </c>
      <c r="D16" s="23">
        <v>298624.78478822642</v>
      </c>
      <c r="E16" s="23">
        <v>298624.78478822642</v>
      </c>
      <c r="F16" s="23">
        <f t="shared" si="5"/>
        <v>1791748.7087293584</v>
      </c>
      <c r="G16" s="23">
        <f t="shared" si="5"/>
        <v>7764244.404493887</v>
      </c>
      <c r="H16" s="23">
        <f t="shared" si="6"/>
        <v>24885.398732352201</v>
      </c>
      <c r="I16" s="23">
        <f t="shared" si="6"/>
        <v>24885.398732352201</v>
      </c>
      <c r="J16" s="23">
        <f>(B16+C16)*12*K16</f>
        <v>2956800</v>
      </c>
      <c r="K16" s="24">
        <v>7700</v>
      </c>
      <c r="L16" s="25">
        <v>1560577.31</v>
      </c>
      <c r="M16" s="25">
        <v>7022597.8799999999</v>
      </c>
    </row>
    <row r="17" spans="1:13" x14ac:dyDescent="0.2">
      <c r="B17" s="26"/>
      <c r="C17" s="26"/>
      <c r="D17" s="23"/>
      <c r="E17" s="23"/>
      <c r="F17" s="23"/>
      <c r="G17" s="23"/>
      <c r="H17" s="23"/>
      <c r="I17" s="23"/>
      <c r="M17" s="25"/>
    </row>
    <row r="18" spans="1:13" x14ac:dyDescent="0.2">
      <c r="A18" t="s">
        <v>56</v>
      </c>
      <c r="B18" s="26">
        <f>SUM(B4:B16)</f>
        <v>537</v>
      </c>
      <c r="C18" s="26">
        <f>SUM(C4:C16)</f>
        <v>709</v>
      </c>
      <c r="D18" s="23"/>
      <c r="E18" s="23"/>
      <c r="F18" s="23">
        <f>SUM(F4:F16)</f>
        <v>34816355.446090333</v>
      </c>
      <c r="G18" s="23">
        <f>SUM(G4:G16)</f>
        <v>55373309.363604754</v>
      </c>
      <c r="I18" s="23"/>
      <c r="L18" s="25">
        <f>SUM(L4:L16)</f>
        <v>30344194.440000001</v>
      </c>
      <c r="M18" s="25">
        <f>SUM(M4:M16)</f>
        <v>49169158.450000003</v>
      </c>
    </row>
    <row r="19" spans="1:13" x14ac:dyDescent="0.2">
      <c r="B19" s="26"/>
      <c r="C19" s="26">
        <f>B18+C18</f>
        <v>1246</v>
      </c>
      <c r="D19" s="23"/>
      <c r="E19" s="23"/>
      <c r="F19" s="23"/>
      <c r="G19" s="23">
        <f>F18+G18</f>
        <v>90189664.809695095</v>
      </c>
      <c r="H19" s="23">
        <f>SUM(F12:G16)</f>
        <v>76576934.976386726</v>
      </c>
      <c r="I19" s="23"/>
      <c r="J19" s="23">
        <f>SUM(J12:J16)+SUM(J4:J10)</f>
        <v>66097129.833308369</v>
      </c>
    </row>
    <row r="20" spans="1:13" x14ac:dyDescent="0.2">
      <c r="B20" s="23"/>
      <c r="C20" s="23"/>
      <c r="D20" s="23"/>
      <c r="E20" s="23"/>
      <c r="F20" s="23" t="s">
        <v>57</v>
      </c>
      <c r="G20" s="23">
        <v>24225847.530000001</v>
      </c>
      <c r="H20" s="23"/>
      <c r="I20" s="23"/>
      <c r="J20" s="23">
        <v>24225847.530000001</v>
      </c>
    </row>
    <row r="21" spans="1:13" x14ac:dyDescent="0.2">
      <c r="B21" s="23"/>
      <c r="C21" s="23"/>
      <c r="D21" s="23"/>
      <c r="E21" s="23"/>
      <c r="F21" s="23"/>
      <c r="G21" s="23">
        <f>G19-G20</f>
        <v>65963817.279695094</v>
      </c>
      <c r="H21" s="23">
        <f>H19-G20</f>
        <v>52351087.446386725</v>
      </c>
      <c r="I21" s="23"/>
      <c r="J21" s="23">
        <f>J19+G20</f>
        <v>90322977.36330837</v>
      </c>
    </row>
    <row r="22" spans="1:13" x14ac:dyDescent="0.2">
      <c r="A22" t="s">
        <v>58</v>
      </c>
      <c r="D22" s="23">
        <f>SUM(B12:C16)</f>
        <v>811</v>
      </c>
      <c r="G22" s="23"/>
      <c r="H22" s="23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Primas Netas2026</vt:lpstr>
      <vt:lpstr>Pagos Titulares STAUS</vt:lpstr>
    </vt:vector>
  </TitlesOfParts>
  <Company>Axa Seguros Mexico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RIOS GARCIA Marco Antonio</dc:creator>
  <cp:lastModifiedBy>Martín R. Valenzuela</cp:lastModifiedBy>
  <dcterms:created xsi:type="dcterms:W3CDTF">2026-01-06T17:34:44Z</dcterms:created>
  <dcterms:modified xsi:type="dcterms:W3CDTF">2026-01-08T00:29:22Z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dfe17e-0d50-41e5-b41d-fc4b66934573_Enabled">
    <vt:lpwstr>true</vt:lpwstr>
  </property>
  <property fmtid="{D5CDD505-2E9C-101B-9397-08002B2CF9AE}" pid="3" name="MSIP_Label_8cdfe17e-0d50-41e5-b41d-fc4b66934573_SetDate">
    <vt:lpwstr>2026-01-06T17:41:21Z</vt:lpwstr>
  </property>
  <property fmtid="{D5CDD505-2E9C-101B-9397-08002B2CF9AE}" pid="4" name="MSIP_Label_8cdfe17e-0d50-41e5-b41d-fc4b66934573_Method">
    <vt:lpwstr>Standard</vt:lpwstr>
  </property>
  <property fmtid="{D5CDD505-2E9C-101B-9397-08002B2CF9AE}" pid="5" name="MSIP_Label_8cdfe17e-0d50-41e5-b41d-fc4b66934573_Name">
    <vt:lpwstr>MX_Internal</vt:lpwstr>
  </property>
  <property fmtid="{D5CDD505-2E9C-101B-9397-08002B2CF9AE}" pid="6" name="MSIP_Label_8cdfe17e-0d50-41e5-b41d-fc4b66934573_SiteId">
    <vt:lpwstr>396b38cc-aa65-492b-bb0e-3d94ed25a97b</vt:lpwstr>
  </property>
  <property fmtid="{D5CDD505-2E9C-101B-9397-08002B2CF9AE}" pid="7" name="MSIP_Label_8cdfe17e-0d50-41e5-b41d-fc4b66934573_ActionId">
    <vt:lpwstr>9472ac77-3b2b-458d-9a62-13a66016ebaa</vt:lpwstr>
  </property>
  <property fmtid="{D5CDD505-2E9C-101B-9397-08002B2CF9AE}" pid="8" name="MSIP_Label_8cdfe17e-0d50-41e5-b41d-fc4b66934573_ContentBits">
    <vt:lpwstr>2</vt:lpwstr>
  </property>
</Properties>
</file>