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2.xml" ContentType="application/vnd.openxmlformats-officedocument.spreadsheetml.comment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/>
  <mc:AlternateContent xmlns:mc="http://schemas.openxmlformats.org/markup-compatibility/2006">
    <mc:Choice Requires="x15">
      <x15ac:absPath xmlns:x15ac="http://schemas.microsoft.com/office/spreadsheetml/2010/11/ac" url="C:\Users\EQUIPO1\Desktop\INFORMES FINANCIEROS\informes 2019\"/>
    </mc:Choice>
  </mc:AlternateContent>
  <xr:revisionPtr revIDLastSave="0" documentId="13_ncr:1_{30902334-DE55-4605-8798-3AE8C14D783E}" xr6:coauthVersionLast="41" xr6:coauthVersionMax="41" xr10:uidLastSave="{00000000-0000-0000-0000-000000000000}"/>
  <bookViews>
    <workbookView xWindow="-120" yWindow="-120" windowWidth="29040" windowHeight="15840" tabRatio="1000" firstSheet="3" activeTab="13" xr2:uid="{00000000-000D-0000-FFFF-FFFF00000000}"/>
  </bookViews>
  <sheets>
    <sheet name="Portada" sheetId="85" r:id="rId1"/>
    <sheet name="Hoja1" sheetId="53" r:id="rId2"/>
    <sheet name="BANCOS" sheetId="20" r:id="rId3"/>
    <sheet name="Hoja2" sheetId="54" r:id="rId4"/>
    <sheet name="BANCOS CONTABLE" sheetId="52" r:id="rId5"/>
    <sheet name="Hoja3" sheetId="55" r:id="rId6"/>
    <sheet name="COMPROMISOS CONTRACTUALES" sheetId="19" r:id="rId7"/>
    <sheet name="Hoja4" sheetId="56" r:id="rId8"/>
    <sheet name="ESTADO DE RESULTADOS CONSOLIDAD" sheetId="50" r:id="rId9"/>
    <sheet name="Hoja5" sheetId="57" r:id="rId10"/>
    <sheet name="INGRESOS Y EGRESOS" sheetId="51" r:id="rId11"/>
    <sheet name="Hoja1 (2)" sheetId="215" r:id="rId12"/>
    <sheet name="Hoja2 (2)" sheetId="216" r:id="rId13"/>
    <sheet name="BALANCE GENERAL" sheetId="217" r:id="rId14"/>
    <sheet name="Hoja4 (2)" sheetId="218" r:id="rId15"/>
    <sheet name="ESTADO DE RESULTADOS" sheetId="219" r:id="rId16"/>
    <sheet name="Hoja6" sheetId="220" r:id="rId17"/>
    <sheet name="BALANZA DE COMPROBACION" sheetId="221" r:id="rId18"/>
    <sheet name="Hoja8" sheetId="222" r:id="rId19"/>
    <sheet name="CTA CORRIENTE" sheetId="223" r:id="rId20"/>
    <sheet name="FONDO MUTUALISTA" sheetId="224" r:id="rId21"/>
    <sheet name="EXT URGENCIA" sheetId="225" r:id="rId22"/>
    <sheet name="CONSTRUCCION" sheetId="226" r:id="rId23"/>
    <sheet name="AEA" sheetId="227" r:id="rId24"/>
    <sheet name="BECAS HIJOS" sheetId="228" r:id="rId25"/>
    <sheet name="Hoja3 (2)" sheetId="229" r:id="rId26"/>
    <sheet name="Hoja1 (3)" sheetId="230" r:id="rId27"/>
    <sheet name="Hoja2 (3)" sheetId="231" r:id="rId28"/>
    <sheet name="BALANCE GENERAL (2)" sheetId="232" r:id="rId29"/>
    <sheet name="Hoja4 (3)" sheetId="233" r:id="rId30"/>
    <sheet name="ESTADO DE RESULTADOS (2)" sheetId="234" r:id="rId31"/>
    <sheet name="Hoja6 (2)" sheetId="235" r:id="rId32"/>
    <sheet name="BALANZA DE COMPROBACION (2)" sheetId="236" r:id="rId33"/>
    <sheet name="Hoja8 (2)" sheetId="237" r:id="rId34"/>
    <sheet name="CTA CORRIENTE " sheetId="238" r:id="rId35"/>
    <sheet name="FONDO MUTUALISTA (2)" sheetId="239" r:id="rId36"/>
    <sheet name="EXT URGENCIA (2)" sheetId="240" r:id="rId37"/>
    <sheet name="CONSTRUCCION (2)" sheetId="241" r:id="rId38"/>
    <sheet name="AEA (2)" sheetId="242" r:id="rId39"/>
    <sheet name="BECAS HIJOS (2)" sheetId="243" r:id="rId40"/>
    <sheet name="CUOTAS" sheetId="244" r:id="rId41"/>
    <sheet name="Hoja1 (4)" sheetId="245" r:id="rId42"/>
    <sheet name="Hoja2 (4)" sheetId="246" r:id="rId43"/>
    <sheet name="BALANCE GENERAL (3)" sheetId="247" r:id="rId44"/>
    <sheet name="Hoja4 (4)" sheetId="248" r:id="rId45"/>
    <sheet name="ESTADO DE RESULTADOS (3)" sheetId="249" r:id="rId46"/>
    <sheet name="Hoja6 (3)" sheetId="250" r:id="rId47"/>
    <sheet name="BALANZA DE COMPROBACION (3)" sheetId="251" r:id="rId48"/>
    <sheet name="Hoja8 (3)" sheetId="252" r:id="rId49"/>
    <sheet name="CTA CORRIENTE (2)" sheetId="253" r:id="rId50"/>
    <sheet name="FONDO MUTUALISTA (3)" sheetId="254" r:id="rId51"/>
    <sheet name="EXT URGENCIA (3)" sheetId="255" r:id="rId52"/>
    <sheet name="CONSTRUCCION (3)" sheetId="256" r:id="rId53"/>
    <sheet name="AEA (3)" sheetId="257" r:id="rId54"/>
    <sheet name="BECAS HIJOS (3)" sheetId="258" r:id="rId55"/>
    <sheet name="CUOTAS (2)" sheetId="259" r:id="rId56"/>
  </sheets>
  <calcPr calcId="191029"/>
  <extLst>
    <ext xmlns:x14="http://schemas.microsoft.com/office/spreadsheetml/2009/9/main" uri="{79F54976-1DA5-4618-B147-4CDE4B953A38}">
      <x14:workbookPr defaultImageDpi="330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2" i="259" l="1"/>
  <c r="G57" i="258"/>
  <c r="F13" i="258"/>
  <c r="G13" i="258" s="1"/>
  <c r="G58" i="258" s="1"/>
  <c r="E13" i="258"/>
  <c r="G62" i="257"/>
  <c r="G59" i="257"/>
  <c r="G30" i="256"/>
  <c r="F28" i="256"/>
  <c r="G9" i="256"/>
  <c r="F9" i="256"/>
  <c r="F32" i="255"/>
  <c r="E32" i="255"/>
  <c r="E31" i="255"/>
  <c r="F13" i="255"/>
  <c r="F33" i="255" s="1"/>
  <c r="G40" i="254"/>
  <c r="G8" i="254"/>
  <c r="H8" i="254" s="1"/>
  <c r="H42" i="254" s="1"/>
  <c r="E59" i="253"/>
  <c r="E62" i="253" s="1"/>
  <c r="E12" i="244" l="1"/>
  <c r="G60" i="243"/>
  <c r="G14" i="243"/>
  <c r="G61" i="243" s="1"/>
  <c r="F14" i="243"/>
  <c r="E14" i="243"/>
  <c r="G59" i="242"/>
  <c r="G62" i="242" s="1"/>
  <c r="F27" i="241"/>
  <c r="F9" i="241"/>
  <c r="G9" i="241" s="1"/>
  <c r="G29" i="241" s="1"/>
  <c r="E34" i="240"/>
  <c r="E35" i="240" s="1"/>
  <c r="F33" i="240"/>
  <c r="F13" i="240"/>
  <c r="F36" i="240" s="1"/>
  <c r="G38" i="239"/>
  <c r="H8" i="239"/>
  <c r="H40" i="239" s="1"/>
  <c r="G8" i="239"/>
  <c r="E57" i="238"/>
  <c r="E61" i="238" s="1"/>
  <c r="E12" i="229" l="1"/>
  <c r="G63" i="228"/>
  <c r="F13" i="228"/>
  <c r="G13" i="228" s="1"/>
  <c r="G64" i="228" s="1"/>
  <c r="E13" i="228"/>
  <c r="G59" i="227"/>
  <c r="G62" i="227" s="1"/>
  <c r="K42" i="226"/>
  <c r="F27" i="226"/>
  <c r="F9" i="226"/>
  <c r="G9" i="226" s="1"/>
  <c r="G29" i="226" s="1"/>
  <c r="E34" i="225"/>
  <c r="E35" i="225" s="1"/>
  <c r="F33" i="225"/>
  <c r="F13" i="225"/>
  <c r="F36" i="225" s="1"/>
  <c r="G34" i="224"/>
  <c r="G8" i="224"/>
  <c r="H8" i="224" s="1"/>
  <c r="H36" i="224" s="1"/>
  <c r="E55" i="223"/>
  <c r="E58" i="223" s="1"/>
  <c r="J211" i="51" l="1"/>
  <c r="J192" i="51"/>
  <c r="J191" i="51"/>
  <c r="J190" i="51"/>
  <c r="J189" i="51"/>
  <c r="I193" i="51"/>
  <c r="J193" i="51"/>
  <c r="E183" i="51"/>
  <c r="J134" i="51"/>
  <c r="J26" i="51"/>
  <c r="J28" i="51"/>
  <c r="J10" i="51"/>
  <c r="J24" i="51"/>
  <c r="J13" i="51"/>
  <c r="J12" i="51"/>
  <c r="J11" i="51"/>
  <c r="J9" i="51"/>
  <c r="J8" i="51"/>
  <c r="J7" i="51"/>
  <c r="J6" i="51"/>
  <c r="J5" i="51"/>
  <c r="J4" i="51"/>
  <c r="F209" i="51"/>
  <c r="D134" i="51"/>
  <c r="D67" i="51"/>
  <c r="I28" i="51"/>
  <c r="H28" i="51"/>
  <c r="I26" i="51"/>
  <c r="C189" i="51"/>
  <c r="C134" i="51"/>
  <c r="C102" i="51"/>
  <c r="C67" i="51"/>
  <c r="C60" i="51"/>
  <c r="C28" i="51"/>
  <c r="E49" i="50"/>
  <c r="E46" i="50"/>
  <c r="E43" i="50"/>
  <c r="E41" i="50"/>
  <c r="E40" i="50"/>
  <c r="E39" i="50"/>
  <c r="E38" i="50"/>
  <c r="E37" i="50"/>
  <c r="E36" i="50"/>
  <c r="E35" i="50"/>
  <c r="E34" i="50"/>
  <c r="E33" i="50"/>
  <c r="E32" i="50"/>
  <c r="E31" i="50"/>
  <c r="E30" i="50"/>
  <c r="E29" i="50"/>
  <c r="E28" i="50"/>
  <c r="E22" i="50"/>
  <c r="E19" i="50"/>
  <c r="E17" i="50"/>
  <c r="E16" i="50"/>
  <c r="E15" i="50"/>
  <c r="E14" i="50"/>
  <c r="E13" i="50"/>
  <c r="E12" i="50"/>
  <c r="F15" i="19"/>
  <c r="E15" i="19"/>
  <c r="J199" i="51" l="1"/>
  <c r="J200" i="51"/>
  <c r="J201" i="51"/>
  <c r="J202" i="51"/>
  <c r="J203" i="51"/>
  <c r="J204" i="51"/>
  <c r="J205" i="51"/>
  <c r="J206" i="51"/>
  <c r="J207" i="51"/>
  <c r="J208" i="51"/>
  <c r="J198" i="51"/>
  <c r="C209" i="51"/>
  <c r="C193" i="51"/>
  <c r="J140" i="51"/>
  <c r="J141" i="51"/>
  <c r="J142" i="51"/>
  <c r="J143" i="51"/>
  <c r="J144" i="51"/>
  <c r="J145" i="51"/>
  <c r="J146" i="51"/>
  <c r="J147" i="51"/>
  <c r="J148" i="51"/>
  <c r="J149" i="51"/>
  <c r="J150" i="51"/>
  <c r="J151" i="51"/>
  <c r="J152" i="51"/>
  <c r="J153" i="51"/>
  <c r="J154" i="51"/>
  <c r="J155" i="51"/>
  <c r="J156" i="51"/>
  <c r="J157" i="51"/>
  <c r="J158" i="51"/>
  <c r="J159" i="51"/>
  <c r="J160" i="51"/>
  <c r="J161" i="51"/>
  <c r="J162" i="51"/>
  <c r="J163" i="51"/>
  <c r="J164" i="51"/>
  <c r="J165" i="51"/>
  <c r="J166" i="51"/>
  <c r="J167" i="51"/>
  <c r="J168" i="51"/>
  <c r="J169" i="51"/>
  <c r="J170" i="51"/>
  <c r="J171" i="51"/>
  <c r="J172" i="51"/>
  <c r="J173" i="51"/>
  <c r="J174" i="51"/>
  <c r="J175" i="51"/>
  <c r="J176" i="51"/>
  <c r="J177" i="51"/>
  <c r="J178" i="51"/>
  <c r="J179" i="51"/>
  <c r="J180" i="51"/>
  <c r="J181" i="51"/>
  <c r="J182" i="51"/>
  <c r="J139" i="51"/>
  <c r="J133" i="51"/>
  <c r="J132" i="51"/>
  <c r="J127" i="51"/>
  <c r="J128" i="51"/>
  <c r="J129" i="51"/>
  <c r="J130" i="51"/>
  <c r="J131" i="51"/>
  <c r="J125" i="51"/>
  <c r="J126" i="51"/>
  <c r="J122" i="51"/>
  <c r="J123" i="51"/>
  <c r="J124" i="51"/>
  <c r="J121" i="51"/>
  <c r="J120" i="51"/>
  <c r="J119" i="51"/>
  <c r="J118" i="51"/>
  <c r="J117" i="51"/>
  <c r="J113" i="51"/>
  <c r="J114" i="51"/>
  <c r="J115" i="51"/>
  <c r="J116" i="51"/>
  <c r="J112" i="51"/>
  <c r="J111" i="51"/>
  <c r="J104" i="51"/>
  <c r="J105" i="51"/>
  <c r="J106" i="51"/>
  <c r="J107" i="51"/>
  <c r="J108" i="51"/>
  <c r="J103" i="51"/>
  <c r="J102" i="51"/>
  <c r="J100" i="51"/>
  <c r="J101" i="51"/>
  <c r="J99" i="51"/>
  <c r="J98" i="51"/>
  <c r="J69" i="51"/>
  <c r="J70" i="51"/>
  <c r="J71" i="51"/>
  <c r="J72" i="51"/>
  <c r="J73" i="51"/>
  <c r="J74" i="51"/>
  <c r="J75" i="51"/>
  <c r="J76" i="51"/>
  <c r="J77" i="51"/>
  <c r="J78" i="51"/>
  <c r="J79" i="51"/>
  <c r="J80" i="51"/>
  <c r="J81" i="51"/>
  <c r="J82" i="51"/>
  <c r="J83" i="51"/>
  <c r="J84" i="51"/>
  <c r="J85" i="51"/>
  <c r="J86" i="51"/>
  <c r="J87" i="51"/>
  <c r="J88" i="51"/>
  <c r="J89" i="51"/>
  <c r="J90" i="51"/>
  <c r="J91" i="51"/>
  <c r="J92" i="51"/>
  <c r="J93" i="51"/>
  <c r="J94" i="51"/>
  <c r="J95" i="51"/>
  <c r="J96" i="51"/>
  <c r="J97" i="51"/>
  <c r="J68" i="51"/>
  <c r="J62" i="51"/>
  <c r="J63" i="51"/>
  <c r="J64" i="51"/>
  <c r="J65" i="51"/>
  <c r="J66" i="51"/>
  <c r="J61" i="51"/>
  <c r="J60" i="51"/>
  <c r="J59" i="51"/>
  <c r="J58" i="51"/>
  <c r="J55" i="51"/>
  <c r="J56" i="51"/>
  <c r="J57" i="51"/>
  <c r="J54" i="51"/>
  <c r="J53" i="51"/>
  <c r="J49" i="51"/>
  <c r="J50" i="51"/>
  <c r="J51" i="51"/>
  <c r="J52" i="51"/>
  <c r="J48" i="51"/>
  <c r="J47" i="51"/>
  <c r="J44" i="51"/>
  <c r="J45" i="51"/>
  <c r="J46" i="51"/>
  <c r="J43" i="51"/>
  <c r="J35" i="51"/>
  <c r="J36" i="51"/>
  <c r="J37" i="51"/>
  <c r="J38" i="51"/>
  <c r="J39" i="51"/>
  <c r="J40" i="51"/>
  <c r="J41" i="51"/>
  <c r="J34" i="51"/>
  <c r="C4" i="51"/>
  <c r="I14" i="19" l="1"/>
  <c r="G43" i="19"/>
  <c r="H43" i="19"/>
  <c r="H36" i="19"/>
  <c r="I36" i="19" s="1"/>
  <c r="I26" i="19"/>
  <c r="I27" i="19"/>
  <c r="I28" i="19"/>
  <c r="I25" i="19"/>
  <c r="I8" i="19"/>
  <c r="I9" i="19"/>
  <c r="I10" i="19"/>
  <c r="I11" i="19"/>
  <c r="I12" i="19"/>
  <c r="I13" i="19"/>
  <c r="I16" i="19"/>
  <c r="I17" i="19"/>
  <c r="I15" i="19"/>
  <c r="I7" i="19"/>
  <c r="J67" i="51" l="1"/>
  <c r="D42" i="51" l="1"/>
  <c r="J42" i="51" s="1"/>
  <c r="D32" i="51"/>
  <c r="J32" i="51" l="1"/>
  <c r="J33" i="51" l="1"/>
  <c r="J183" i="51"/>
  <c r="C183" i="51"/>
  <c r="C211" i="51" s="1"/>
  <c r="C213" i="51" s="1"/>
  <c r="J14" i="51"/>
  <c r="J15" i="51"/>
  <c r="J16" i="51"/>
  <c r="J17" i="51"/>
  <c r="J18" i="51"/>
  <c r="J19" i="51"/>
  <c r="J20" i="51"/>
  <c r="J21" i="51"/>
  <c r="J22" i="51"/>
  <c r="J23" i="51"/>
  <c r="J25" i="51"/>
  <c r="J27" i="51"/>
  <c r="G28" i="51"/>
  <c r="F28" i="51"/>
  <c r="E28" i="51"/>
  <c r="J9" i="19"/>
  <c r="J12" i="19"/>
  <c r="J8" i="19"/>
  <c r="J10" i="19"/>
  <c r="J11" i="19"/>
  <c r="J13" i="19"/>
  <c r="J14" i="19"/>
  <c r="J7" i="19"/>
  <c r="J25" i="19" l="1"/>
  <c r="J26" i="19"/>
  <c r="J27" i="19"/>
  <c r="J28" i="19"/>
  <c r="H211" i="51" l="1"/>
  <c r="G211" i="51"/>
  <c r="I211" i="51"/>
  <c r="I213" i="51" s="1"/>
  <c r="E211" i="51"/>
  <c r="E213" i="51" s="1"/>
  <c r="F211" i="51" l="1"/>
  <c r="F213" i="51" s="1"/>
  <c r="J209" i="51"/>
  <c r="D10" i="51"/>
  <c r="H213" i="51"/>
  <c r="G213" i="51"/>
  <c r="D28" i="51" l="1"/>
  <c r="J15" i="19"/>
  <c r="D211" i="51"/>
  <c r="D213" i="51" l="1"/>
  <c r="J213" i="5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EQUIPO1</author>
  </authors>
  <commentList>
    <comment ref="B7" authorId="0" shapeId="0" xr:uid="{00000000-0006-0000-0600-000001000000}">
      <text>
        <r>
          <rPr>
            <sz val="9"/>
            <color indexed="81"/>
            <rFont val="Tahoma"/>
            <family val="2"/>
          </rPr>
          <t xml:space="preserve">
5-1-04-000
5-1-23-000</t>
        </r>
      </text>
    </comment>
    <comment ref="B8" authorId="0" shapeId="0" xr:uid="{00000000-0006-0000-0600-000002000000}">
      <text>
        <r>
          <rPr>
            <b/>
            <sz val="9"/>
            <color indexed="81"/>
            <rFont val="Tahoma"/>
            <family val="2"/>
          </rPr>
          <t xml:space="preserve">
5-1-06-000
</t>
        </r>
      </text>
    </comment>
    <comment ref="B9" authorId="0" shapeId="0" xr:uid="{00000000-0006-0000-0600-000003000000}">
      <text>
        <r>
          <rPr>
            <b/>
            <sz val="9"/>
            <color indexed="81"/>
            <rFont val="Tahoma"/>
            <family val="2"/>
          </rPr>
          <t xml:space="preserve">
5-1-07-0001
</t>
        </r>
      </text>
    </comment>
    <comment ref="B10" authorId="0" shapeId="0" xr:uid="{00000000-0006-0000-0600-000004000000}">
      <text>
        <r>
          <rPr>
            <b/>
            <sz val="9"/>
            <color indexed="81"/>
            <rFont val="Tahoma"/>
            <family val="2"/>
          </rPr>
          <t xml:space="preserve">
5-1-08-000
</t>
        </r>
      </text>
    </comment>
    <comment ref="B11" authorId="0" shapeId="0" xr:uid="{00000000-0006-0000-0600-000005000000}">
      <text>
        <r>
          <rPr>
            <b/>
            <sz val="9"/>
            <color indexed="81"/>
            <rFont val="Tahoma"/>
            <family val="2"/>
          </rPr>
          <t xml:space="preserve">
5-1-09-000</t>
        </r>
      </text>
    </comment>
    <comment ref="B12" authorId="0" shapeId="0" xr:uid="{00000000-0006-0000-0600-000006000000}">
      <text>
        <r>
          <rPr>
            <b/>
            <sz val="9"/>
            <color indexed="81"/>
            <rFont val="Tahoma"/>
            <family val="2"/>
          </rPr>
          <t xml:space="preserve">
5-1-22-000
</t>
        </r>
      </text>
    </comment>
    <comment ref="B13" authorId="0" shapeId="0" xr:uid="{00000000-0006-0000-0600-000007000000}">
      <text>
        <r>
          <rPr>
            <b/>
            <sz val="9"/>
            <color indexed="81"/>
            <rFont val="Tahoma"/>
            <family val="2"/>
          </rPr>
          <t xml:space="preserve">
5-1-11-000
</t>
        </r>
      </text>
    </comment>
    <comment ref="B14" authorId="0" shapeId="0" xr:uid="{00000000-0006-0000-0600-000008000000}">
      <text>
        <r>
          <rPr>
            <b/>
            <sz val="9"/>
            <color indexed="81"/>
            <rFont val="Tahoma"/>
            <family val="2"/>
          </rPr>
          <t xml:space="preserve">
5-1-10-000</t>
        </r>
      </text>
    </comment>
    <comment ref="B15" authorId="0" shapeId="0" xr:uid="{00000000-0006-0000-0600-000009000000}">
      <text>
        <r>
          <rPr>
            <b/>
            <sz val="9"/>
            <color indexed="81"/>
            <rFont val="Tahoma"/>
            <family val="2"/>
          </rPr>
          <t xml:space="preserve">
5-1-05-000
</t>
        </r>
      </text>
    </comment>
    <comment ref="B25" authorId="0" shapeId="0" xr:uid="{00000000-0006-0000-0600-00000A000000}">
      <text>
        <r>
          <rPr>
            <b/>
            <sz val="9"/>
            <color indexed="81"/>
            <rFont val="Tahoma"/>
            <family val="2"/>
          </rPr>
          <t xml:space="preserve">
5-1-03-000
</t>
        </r>
      </text>
    </comment>
    <comment ref="B26" authorId="0" shapeId="0" xr:uid="{00000000-0006-0000-0600-00000B000000}">
      <text>
        <r>
          <rPr>
            <b/>
            <sz val="9"/>
            <color indexed="81"/>
            <rFont val="Tahoma"/>
            <family val="2"/>
          </rPr>
          <t xml:space="preserve">
5-1-02-000
</t>
        </r>
      </text>
    </comment>
    <comment ref="B27" authorId="0" shapeId="0" xr:uid="{00000000-0006-0000-0600-00000C000000}">
      <text>
        <r>
          <rPr>
            <b/>
            <sz val="9"/>
            <color indexed="81"/>
            <rFont val="Tahoma"/>
            <family val="2"/>
          </rPr>
          <t xml:space="preserve">
5-1-20-0000</t>
        </r>
      </text>
    </comment>
    <comment ref="B28" authorId="0" shapeId="0" xr:uid="{00000000-0006-0000-0600-00000D000000}">
      <text>
        <r>
          <rPr>
            <b/>
            <sz val="9"/>
            <color indexed="81"/>
            <rFont val="Tahoma"/>
            <family val="2"/>
          </rPr>
          <t xml:space="preserve">
5-1-21-0000
</t>
        </r>
      </text>
    </comment>
    <comment ref="B36" authorId="0" shapeId="0" xr:uid="{3DBAD4E7-8F16-4571-AD92-9FBF09481ACD}">
      <text>
        <r>
          <rPr>
            <b/>
            <sz val="9"/>
            <color indexed="81"/>
            <rFont val="Tahoma"/>
            <family val="2"/>
          </rPr>
          <t xml:space="preserve">
5-1-19-000
</t>
        </r>
      </text>
    </comment>
    <comment ref="B43" authorId="0" shapeId="0" xr:uid="{7D6B73B6-9999-43ED-8E57-6E49406BB4DE}">
      <text>
        <r>
          <rPr>
            <b/>
            <sz val="9"/>
            <color indexed="81"/>
            <rFont val="Tahoma"/>
            <family val="2"/>
          </rPr>
          <t xml:space="preserve">
5-1-19-000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EQUIPO1</author>
  </authors>
  <commentList>
    <comment ref="B5" authorId="0" shapeId="0" xr:uid="{00000000-0006-0000-0A00-000001000000}">
      <text>
        <r>
          <rPr>
            <b/>
            <sz val="9"/>
            <color indexed="81"/>
            <rFont val="Tahoma"/>
            <family val="2"/>
          </rPr>
          <t xml:space="preserve">
4-1-00-0000</t>
        </r>
      </text>
    </comment>
    <comment ref="B6" authorId="0" shapeId="0" xr:uid="{00000000-0006-0000-0A00-000002000000}">
      <text>
        <r>
          <rPr>
            <b/>
            <sz val="9"/>
            <color indexed="81"/>
            <rFont val="Tahoma"/>
            <family val="2"/>
          </rPr>
          <t xml:space="preserve">
4-2-00-0000
</t>
        </r>
      </text>
    </comment>
    <comment ref="B7" authorId="0" shapeId="0" xr:uid="{00000000-0006-0000-0A00-000003000000}">
      <text>
        <r>
          <rPr>
            <b/>
            <sz val="9"/>
            <color indexed="81"/>
            <rFont val="Tahoma"/>
            <family val="2"/>
          </rPr>
          <t xml:space="preserve">
4-3-00-0000
</t>
        </r>
      </text>
    </comment>
    <comment ref="B9" authorId="0" shapeId="0" xr:uid="{00000000-0006-0000-0A00-000004000000}">
      <text>
        <r>
          <rPr>
            <b/>
            <sz val="9"/>
            <color indexed="81"/>
            <rFont val="Tahoma"/>
            <family val="2"/>
          </rPr>
          <t xml:space="preserve">
4-4-00-0000</t>
        </r>
      </text>
    </comment>
    <comment ref="B10" authorId="0" shapeId="0" xr:uid="{00000000-0006-0000-0A00-000005000000}">
      <text>
        <r>
          <rPr>
            <b/>
            <sz val="9"/>
            <color indexed="81"/>
            <rFont val="Tahoma"/>
            <family val="2"/>
          </rPr>
          <t xml:space="preserve">
4-5-00-0000</t>
        </r>
      </text>
    </comment>
    <comment ref="B12" authorId="0" shapeId="0" xr:uid="{00000000-0006-0000-0A00-000006000000}">
      <text>
        <r>
          <rPr>
            <b/>
            <sz val="9"/>
            <color indexed="81"/>
            <rFont val="Tahoma"/>
            <family val="2"/>
          </rPr>
          <t xml:space="preserve">
4-5-02-0000</t>
        </r>
      </text>
    </comment>
    <comment ref="B13" authorId="0" shapeId="0" xr:uid="{00000000-0006-0000-0A00-000007000000}">
      <text>
        <r>
          <rPr>
            <b/>
            <sz val="9"/>
            <color indexed="81"/>
            <rFont val="Tahoma"/>
            <family val="2"/>
          </rPr>
          <t xml:space="preserve">
4-5-03-0000</t>
        </r>
      </text>
    </comment>
    <comment ref="B23" authorId="0" shapeId="0" xr:uid="{00000000-0006-0000-0A00-000008000000}">
      <text>
        <r>
          <rPr>
            <b/>
            <sz val="9"/>
            <color indexed="81"/>
            <rFont val="Tahoma"/>
            <family val="2"/>
          </rPr>
          <t xml:space="preserve">
4-5-22-0000</t>
        </r>
      </text>
    </comment>
    <comment ref="B24" authorId="0" shapeId="0" xr:uid="{00000000-0006-0000-0A00-000009000000}">
      <text>
        <r>
          <rPr>
            <b/>
            <sz val="9"/>
            <color indexed="81"/>
            <rFont val="Tahoma"/>
            <family val="2"/>
          </rPr>
          <t xml:space="preserve">
4-5-26-0000</t>
        </r>
      </text>
    </comment>
    <comment ref="B25" authorId="0" shapeId="0" xr:uid="{00000000-0006-0000-0A00-00000A000000}">
      <text>
        <r>
          <rPr>
            <b/>
            <sz val="9"/>
            <color indexed="81"/>
            <rFont val="Tahoma"/>
            <family val="2"/>
          </rPr>
          <t xml:space="preserve">
4-5-28-0000</t>
        </r>
      </text>
    </comment>
    <comment ref="B31" authorId="0" shapeId="0" xr:uid="{00000000-0006-0000-0A00-00000B000000}">
      <text>
        <r>
          <rPr>
            <b/>
            <sz val="9"/>
            <color indexed="81"/>
            <rFont val="Tahoma"/>
            <family val="2"/>
          </rPr>
          <t xml:space="preserve">
5-1-00-0000</t>
        </r>
      </text>
    </comment>
    <comment ref="B32" authorId="0" shapeId="0" xr:uid="{00000000-0006-0000-0A00-00000C000000}">
      <text>
        <r>
          <rPr>
            <b/>
            <sz val="9"/>
            <color indexed="81"/>
            <rFont val="Tahoma"/>
            <family val="2"/>
          </rPr>
          <t xml:space="preserve">
5-1-01-0000</t>
        </r>
      </text>
    </comment>
  </commentList>
</comments>
</file>

<file path=xl/sharedStrings.xml><?xml version="1.0" encoding="utf-8"?>
<sst xmlns="http://schemas.openxmlformats.org/spreadsheetml/2006/main" count="10851" uniqueCount="1783">
  <si>
    <t>SINDICATO DE TRABAJADORES ACADÉMICOS DE LA UNIVERSIDAD DE SONORA</t>
  </si>
  <si>
    <t>CONCILIACION BANCARIA</t>
  </si>
  <si>
    <t>CUENTA CORRIENTE BANORTE 0653893769</t>
  </si>
  <si>
    <t>MENOS:</t>
  </si>
  <si>
    <t>NUESTROS CREDITOS NO CORRESPONDIDOS</t>
  </si>
  <si>
    <t>CHEQUES EN TRANSITO</t>
  </si>
  <si>
    <t>JUAN ARIEL ENRIQUEZ</t>
  </si>
  <si>
    <t>IMPRESORA Y EDITORIAL</t>
  </si>
  <si>
    <t>ROBERTO JIMENEZ ORNELAS</t>
  </si>
  <si>
    <t>LEOPOLDO VASQUEZ BARTOLINI</t>
  </si>
  <si>
    <t>SERGIO CANTUA SESTEAGA</t>
  </si>
  <si>
    <t>COMISION FEDERAL DE ELECTRICIDAD</t>
  </si>
  <si>
    <t>SANTI VILLEGAS ESTANISLAO</t>
  </si>
  <si>
    <t>ANDRES ISAAC VELASCO</t>
  </si>
  <si>
    <t xml:space="preserve">MARIO HIRAM URIARTE </t>
  </si>
  <si>
    <t>GALVAN PARRA MARIO ERNESTO</t>
  </si>
  <si>
    <t>SONIA RUAN MAGAÑA</t>
  </si>
  <si>
    <t>RUBEN MONTOYA BONILLA</t>
  </si>
  <si>
    <t>MARIA EDNE BERUMEN</t>
  </si>
  <si>
    <t>MANUEL MAURICIO TAPIA GUARAQUI</t>
  </si>
  <si>
    <t>GENARO SANCHEZ MORENO</t>
  </si>
  <si>
    <t>ALEJANDRO ZABALETA</t>
  </si>
  <si>
    <t>SONORA AUTOMOTRIZ</t>
  </si>
  <si>
    <t>ANTONIO FIERRO POMPA</t>
  </si>
  <si>
    <t>AIDA PIÑUELAS LEON</t>
  </si>
  <si>
    <t>RICARDO ALBERTO VARELA</t>
  </si>
  <si>
    <t>MAURICIO GIBRAN TAPIA</t>
  </si>
  <si>
    <t>MICAELA VERDUGO PACHECO</t>
  </si>
  <si>
    <t>AGUA DE HERMOSILLO</t>
  </si>
  <si>
    <t>GASPAR ZAMORA ORTEGA</t>
  </si>
  <si>
    <t>MARIA LOURDES PEREZ ALVAREZ</t>
  </si>
  <si>
    <t>GUADALUPE GONZALEZ OCHOA</t>
  </si>
  <si>
    <t>RGM ORGANIZACIÓN PROFESIONALES</t>
  </si>
  <si>
    <t>OMAR EDUARDO ALCARAZ</t>
  </si>
  <si>
    <t>ANATALIA GUADALUPE COLIN</t>
  </si>
  <si>
    <t>MARTIN FOX SANCHEZ</t>
  </si>
  <si>
    <t>LUIS ALBERTO ZAMORA</t>
  </si>
  <si>
    <t>FRANCISCO GARCIA SOTELO</t>
  </si>
  <si>
    <t>FELIPE ESQUIVEL CHAVOYA</t>
  </si>
  <si>
    <t>IGUAL:</t>
  </si>
  <si>
    <t>CUENTA PRESTAMO EXTREMA URGENCIA</t>
  </si>
  <si>
    <t>CONCILIACIÓN BANCARIA</t>
  </si>
  <si>
    <t>DE LA CUANTA BANORTE CTA. 0653893732</t>
  </si>
  <si>
    <t>MENOS</t>
  </si>
  <si>
    <t>SUS CREDITO NO CORRESPONDIDOS</t>
  </si>
  <si>
    <t>DEPOSITO EL DIA 11/04/ 2017</t>
  </si>
  <si>
    <t>DEPOSITO EN EFECTIVO</t>
  </si>
  <si>
    <t>DEPOSITO EL DIA 11/08/2017</t>
  </si>
  <si>
    <t xml:space="preserve">DEPOSITO UNISON </t>
  </si>
  <si>
    <t>IGUAL</t>
  </si>
  <si>
    <t>MANTENIMIENTO DE LOCAL SINDICAL BANORTE 0653893750</t>
  </si>
  <si>
    <t>BEATRIZ BARRAZA RODRIGUEZ</t>
  </si>
  <si>
    <t>COPIADORAS Y SERVICIOS DE SONORA S.A. DE C.V.</t>
  </si>
  <si>
    <t>FEDERICO ROBLES SANTACRUZ</t>
  </si>
  <si>
    <t>TOWERS &amp; FLAGS SYSTEM</t>
  </si>
  <si>
    <t>APOYO A EVENTO ACADEMICO BANORTE 0893169653</t>
  </si>
  <si>
    <t xml:space="preserve"> </t>
  </si>
  <si>
    <t>MARTINEZ JIMENEZ MARISA GRISEL</t>
  </si>
  <si>
    <t>VERDIN LOPEZ EDUARDO</t>
  </si>
  <si>
    <t>ALICIA BORROZO LUGO</t>
  </si>
  <si>
    <t>CARMEN HORTENCIA ARVIZU</t>
  </si>
  <si>
    <t>AURORA ZEPEDA LLAMAS</t>
  </si>
  <si>
    <t>FRANCISCO CORDOVA TAUTIMEZ</t>
  </si>
  <si>
    <t>JOSE CARLOS AGUIRRE</t>
  </si>
  <si>
    <t>JUANA ALVARADO IBARRA</t>
  </si>
  <si>
    <t>PATRICIA RODRIGUEZ</t>
  </si>
  <si>
    <t>EDGAR OMAR RUEDA PUENTE</t>
  </si>
  <si>
    <t>MARIA GUADALUPE  GONZALEZ</t>
  </si>
  <si>
    <t>ANGELICA MARIA RASCON</t>
  </si>
  <si>
    <t>JAIME UBALDO VERDUGO</t>
  </si>
  <si>
    <t>LUZ DEL CARMEN AYON</t>
  </si>
  <si>
    <t>LUZ MARIA LEYVA</t>
  </si>
  <si>
    <t>MARIA CANDELARIA GONZALEZ</t>
  </si>
  <si>
    <t>ALDO ALEJANDRO ARVIZU</t>
  </si>
  <si>
    <t>OLGA LIDIA SOTELO VALENZUELA</t>
  </si>
  <si>
    <t>SERGIO RAMON ROSETTI</t>
  </si>
  <si>
    <t>DANIEL BAYLISS BERNAL</t>
  </si>
  <si>
    <t>ISIDRA TERESITA AYALA</t>
  </si>
  <si>
    <t>OMAR SALAZAR ANTUNEZ</t>
  </si>
  <si>
    <t>RAMONA GUADALUPE MARTINEZ</t>
  </si>
  <si>
    <t>JESUS LOPEZ ELIAS</t>
  </si>
  <si>
    <t>MARCO ANTONIO HUEZ LOPEZ</t>
  </si>
  <si>
    <t>MARIA GUADALUPE SALAZAR</t>
  </si>
  <si>
    <t>MANUEL IGNACIO NIEBLAS</t>
  </si>
  <si>
    <t>JULIO CESAR MORALES</t>
  </si>
  <si>
    <t>FELIX  MAURO HIGUERA</t>
  </si>
  <si>
    <t>BLANCA IDALIA MALDONADO</t>
  </si>
  <si>
    <t>NOHELIA GUADALUPE PACHECO</t>
  </si>
  <si>
    <t>ANA CECILIA BORBON</t>
  </si>
  <si>
    <t>RAMON GERTRUDIS VALDEZ</t>
  </si>
  <si>
    <t>BLANCA AURELIA VALENZUELA</t>
  </si>
  <si>
    <t>MARIA ELENA ANAYA PEREZ</t>
  </si>
  <si>
    <t>DORA EVELIA RODRIGUEZ</t>
  </si>
  <si>
    <t>BECAS HIJOS BANORTE CTA. 0288687007</t>
  </si>
  <si>
    <t>SUS CARGOS NO CORRESPONDIDOS</t>
  </si>
  <si>
    <t>CHEQUES NO REGISTRADOS EN EL SISTEMA CONTPAQ</t>
  </si>
  <si>
    <t>DIFERENCIA CHEQUE</t>
  </si>
  <si>
    <t>COMISIONES BANCARIAS</t>
  </si>
  <si>
    <t xml:space="preserve">DIFERENCIA </t>
  </si>
  <si>
    <t>NUESTROS CRÉDITOS NO CORRESPONDIDOS</t>
  </si>
  <si>
    <t>CHEQUES EN TRÁNSITO</t>
  </si>
  <si>
    <t>GAUNA SALICIDO MARTIN</t>
  </si>
  <si>
    <t>GARCIA QUINTERO MARIA</t>
  </si>
  <si>
    <t>NAVARRO SERRANO ANA</t>
  </si>
  <si>
    <t>LEON VILLEJAS MANUEL GUS</t>
  </si>
  <si>
    <t>NAVARRO GARCIA FERNANDO</t>
  </si>
  <si>
    <t>VEGA ROBLES SEBASTIAN</t>
  </si>
  <si>
    <t>TIRADO MARQUEZ OSWALDO</t>
  </si>
  <si>
    <t>ROMO FIGUEROA RAUL</t>
  </si>
  <si>
    <t>GARCIA MENDOZA SAMANTHA</t>
  </si>
  <si>
    <t>IÑIGUEZ RODRIGUEZ MARCOS</t>
  </si>
  <si>
    <t>RODRIGUEZ AVILA ROBERTO</t>
  </si>
  <si>
    <t>ROCHIN FLORES MIGUEL</t>
  </si>
  <si>
    <t>RAMOS VALENZUELA GILBERTO</t>
  </si>
  <si>
    <t>RAMOS VALENZUELA LLANET</t>
  </si>
  <si>
    <t>ACUÑA BRISEÑO RAFAEL</t>
  </si>
  <si>
    <t>FONDO MUTUALISTA BANORTE 0653893741</t>
  </si>
  <si>
    <t>BEATRIZ KARINA MAYBOCA</t>
  </si>
  <si>
    <t>ESPERANZA SALAZAR CANO</t>
  </si>
  <si>
    <t>VICTOR MANUEL DOMINGUEZ</t>
  </si>
  <si>
    <t>MIGUEL ANGEL LOPEZ URIARTE</t>
  </si>
  <si>
    <t>MASIEL ALEJANDRA MARTINEZ NIETO</t>
  </si>
  <si>
    <t>KARINA ARACELI TORRES</t>
  </si>
  <si>
    <t>ESPINOZA ZALLAS LIDIA ANA</t>
  </si>
  <si>
    <t>JUAREZ OCHOA LEONARDO</t>
  </si>
  <si>
    <t>VIDAL ORTEGA ERICK</t>
  </si>
  <si>
    <t>DE LA ROSA DEL CASTILLO</t>
  </si>
  <si>
    <t>GARCIA CLEMENTE SAMANTA</t>
  </si>
  <si>
    <t>JUAREZ OCHOA JAVIER</t>
  </si>
  <si>
    <t>VERDUGO RAMIREZ DAFNE</t>
  </si>
  <si>
    <t>DE LA PUENTE JOUANNE</t>
  </si>
  <si>
    <t>SOTOMAYOR PIERDANT EMILIO</t>
  </si>
  <si>
    <t>ESTUPIÑAN ROMERO RICARDO</t>
  </si>
  <si>
    <t>ALVAREZ SALDATE MARIANA</t>
  </si>
  <si>
    <t>CASTILLO ORTEGA JESUS</t>
  </si>
  <si>
    <t>JERONIMO VERA ALEYDIS</t>
  </si>
  <si>
    <t>JERONIMO VERA MIGUEL</t>
  </si>
  <si>
    <t>ROMERO MARTINEZ ALEJANDRO</t>
  </si>
  <si>
    <t>SOQUI JAIME KENIA</t>
  </si>
  <si>
    <t>ALVAREZ SALDATE MYRNA</t>
  </si>
  <si>
    <t>ESQUIVEL RAMOS MARCO</t>
  </si>
  <si>
    <t>MARTINEZ MUNGUIA PAOLA</t>
  </si>
  <si>
    <t>VARELA CECEÑA SARAH</t>
  </si>
  <si>
    <t>EJERCIDO DEL</t>
  </si>
  <si>
    <t xml:space="preserve">TOTAL EJERCIDO DEL </t>
  </si>
  <si>
    <t xml:space="preserve">REMANENTE </t>
  </si>
  <si>
    <t>CLAUSULA</t>
  </si>
  <si>
    <t>CONCEPTO</t>
  </si>
  <si>
    <t>MONTO</t>
  </si>
  <si>
    <t xml:space="preserve">POR </t>
  </si>
  <si>
    <t>AL</t>
  </si>
  <si>
    <t>EJERCER</t>
  </si>
  <si>
    <t>BIBLIOTECA SINDICAL</t>
  </si>
  <si>
    <t>MANTENIMIENTO Y REFACCIONES DE VEHICULOS</t>
  </si>
  <si>
    <t>204</t>
  </si>
  <si>
    <t>205</t>
  </si>
  <si>
    <t>APOYO A EVENTO ACADEMICO</t>
  </si>
  <si>
    <t>MANTENIMIENTO DEL LOCAL SINDICAL</t>
  </si>
  <si>
    <t>APOYO PROGRAMAS DEPORTIVOS</t>
  </si>
  <si>
    <t>APOYO ACTIVIDADES CULTURALES</t>
  </si>
  <si>
    <t xml:space="preserve">NUMERO DE </t>
  </si>
  <si>
    <t xml:space="preserve">NOMBRE DE </t>
  </si>
  <si>
    <t>BANCO</t>
  </si>
  <si>
    <t>SALDOS</t>
  </si>
  <si>
    <t>ADMINISTRACIÓN</t>
  </si>
  <si>
    <t>CUENTA</t>
  </si>
  <si>
    <t>CUENTA CORRIENTE</t>
  </si>
  <si>
    <t>BANORTE</t>
  </si>
  <si>
    <t>STAUS</t>
  </si>
  <si>
    <t>FONDO MUTUALISTA</t>
  </si>
  <si>
    <t>BECAS HIJOS</t>
  </si>
  <si>
    <t>SINDICAL</t>
  </si>
  <si>
    <t xml:space="preserve">MANTENIMIENTO DE LOCAL </t>
  </si>
  <si>
    <t>URGENCIA</t>
  </si>
  <si>
    <t xml:space="preserve">PRESTAMO DE EXTREMA </t>
  </si>
  <si>
    <t>SINDICATO DE TRABAJADORES ACADEMICOS DE LA UNIVERSIDAD DE SONORA</t>
  </si>
  <si>
    <t>A C T I V O</t>
  </si>
  <si>
    <t xml:space="preserve">  </t>
  </si>
  <si>
    <t>P A S I V O</t>
  </si>
  <si>
    <t xml:space="preserve">   ACTIVO</t>
  </si>
  <si>
    <t xml:space="preserve">   PASIVO</t>
  </si>
  <si>
    <t xml:space="preserve">   CIRCULANTE</t>
  </si>
  <si>
    <t>CAJA CHICA</t>
  </si>
  <si>
    <t>ACREEDORES DIVERSOS</t>
  </si>
  <si>
    <t>BANCOS</t>
  </si>
  <si>
    <t>IMPUESTOS POR PAGAR</t>
  </si>
  <si>
    <t>DEUDORES DIVERSOS(CTA EXTREMA URGENCIA)</t>
  </si>
  <si>
    <t>DEUDORES DIVERSOS (CTA. CORRIENTE)</t>
  </si>
  <si>
    <t xml:space="preserve">   Total CIRCULANTE</t>
  </si>
  <si>
    <t>SEGUROS PAGADOS POR ANTICIPADO</t>
  </si>
  <si>
    <t>GASTOS POR COMPROBAR</t>
  </si>
  <si>
    <t xml:space="preserve">   DIFERIDO</t>
  </si>
  <si>
    <t>PROVISION PARA CUENTAS INCOBRABLES EXTREMA URGENCI</t>
  </si>
  <si>
    <t>PROVISION PARA CUENTAS INCOBRABLES CUENTA CORRIENT</t>
  </si>
  <si>
    <t>INTERESES COBRADOS POR ANTICIPADO</t>
  </si>
  <si>
    <t xml:space="preserve">   Total DIFERIDO</t>
  </si>
  <si>
    <t xml:space="preserve">   FIJO</t>
  </si>
  <si>
    <t xml:space="preserve">   Total PASIVO</t>
  </si>
  <si>
    <t>MOBILIARIO Y EQUIPO DE OFICINA</t>
  </si>
  <si>
    <t>EQUIPO DE COMPUTO</t>
  </si>
  <si>
    <t>SUMA DEL PASIVO</t>
  </si>
  <si>
    <t>EQUIPO Y MOBILIARIO DE GIMNASIO</t>
  </si>
  <si>
    <t>EQUIPO Y MOBILIARIO DE COCINA</t>
  </si>
  <si>
    <t>C A P I T A L</t>
  </si>
  <si>
    <t>EQUIPO DE TRANSPORTE</t>
  </si>
  <si>
    <t>INMUEBLES HERMOSILLO</t>
  </si>
  <si>
    <t xml:space="preserve">   CAPITAL</t>
  </si>
  <si>
    <t>INMUEBLES CABORCA</t>
  </si>
  <si>
    <t>INMUEBLES NAVOJOA</t>
  </si>
  <si>
    <t>PATRIMONIO</t>
  </si>
  <si>
    <t>DEPRECIACION ACUMULADA DE EQUIPO DE TRANSPORTE</t>
  </si>
  <si>
    <t>RESULTADO EJERCICIO</t>
  </si>
  <si>
    <t>DEPRECIACION ACUMULADA DE EQUIPO DE OFICINA</t>
  </si>
  <si>
    <t>RESULTADO DE EJERCICIOS ANTERIORES</t>
  </si>
  <si>
    <t>DEPRECIACION ACUMULADA EQUIPO DE COMPUTO</t>
  </si>
  <si>
    <t>RESULTADO DEL EJERCICIO 2013</t>
  </si>
  <si>
    <t>DEPRECIACION EQUIPO DE COCINA</t>
  </si>
  <si>
    <t>RESULTADO DEL EJERCICIO 2014</t>
  </si>
  <si>
    <t>DEPRECIACION ACUMULADA EQUIPO DE GYM</t>
  </si>
  <si>
    <t>RESULTADO DEL EJERCICIO 2015</t>
  </si>
  <si>
    <t>RESULTADO DEL EJERCICIO 2016</t>
  </si>
  <si>
    <t xml:space="preserve">   Total FIJO</t>
  </si>
  <si>
    <t>RESULTADO DEL EJERCICIO 2017</t>
  </si>
  <si>
    <t xml:space="preserve">   Total CAPITAL</t>
  </si>
  <si>
    <t xml:space="preserve">   Total ACTIVO</t>
  </si>
  <si>
    <t>Utilidad o Pérdida del Ejercicio</t>
  </si>
  <si>
    <t>SUMA DEL CAPITAL</t>
  </si>
  <si>
    <t>SUMA DEL ACTIVO</t>
  </si>
  <si>
    <t>SUMA DEL PASIVO Y CAPITAL</t>
  </si>
  <si>
    <t>INVERSIONES TEMPORALES</t>
  </si>
  <si>
    <t xml:space="preserve">  I n g r e s o s</t>
  </si>
  <si>
    <t xml:space="preserve"> INGRESOS</t>
  </si>
  <si>
    <t>CUOTA ORDINARIA</t>
  </si>
  <si>
    <t>OTROS INGRESOS</t>
  </si>
  <si>
    <t>CLAUSULAS</t>
  </si>
  <si>
    <t>PRODUCTO FINANCIERO</t>
  </si>
  <si>
    <t>Total INGRESOS</t>
  </si>
  <si>
    <t xml:space="preserve">  Total Ingresos</t>
  </si>
  <si>
    <t xml:space="preserve">  E g r e s o s</t>
  </si>
  <si>
    <t xml:space="preserve"> GASTOS</t>
  </si>
  <si>
    <t xml:space="preserve">   CLAUSULAS</t>
  </si>
  <si>
    <t>SERVICIOS DEL LOCAL (211)</t>
  </si>
  <si>
    <t>GASTOS DE LOCAL (206)</t>
  </si>
  <si>
    <t>AYUDA PARA PROGRAMAS DEPORTIVOS Y CULTURALES (213)</t>
  </si>
  <si>
    <t>MANTENIMIENTO Y REFACCIONES DE VEHICULOS (203)</t>
  </si>
  <si>
    <t>AYUDA PARA FESTEJOS (204)</t>
  </si>
  <si>
    <t>MANTENIMIENTO DEL LOCAL SINDICAL Y SERVICIOS (209)</t>
  </si>
  <si>
    <t>APOYO A EVENTO ACADEMICO (208)</t>
  </si>
  <si>
    <t>BECAS HIJOS (164)</t>
  </si>
  <si>
    <t>SALARIO TRABAJADOR DE INTENDENCIA ( XLIX)</t>
  </si>
  <si>
    <t>Total CLAUSULAS</t>
  </si>
  <si>
    <t xml:space="preserve">   CUOTA ORDINARIA</t>
  </si>
  <si>
    <t>HERMOSILLO</t>
  </si>
  <si>
    <t>DELEGACIONES NAVOJOA</t>
  </si>
  <si>
    <t>Total CUOTA ORDINARIA</t>
  </si>
  <si>
    <t>GASTOS FINANCIEROS</t>
  </si>
  <si>
    <t xml:space="preserve">   FONDO MUTUALISTA</t>
  </si>
  <si>
    <t>Total FONDO MUTUALISTA</t>
  </si>
  <si>
    <t>Total GASTOS</t>
  </si>
  <si>
    <t xml:space="preserve">  Total Egresos</t>
  </si>
  <si>
    <t xml:space="preserve">  Utilidad (o Pérdida)</t>
  </si>
  <si>
    <t>GASTOS DE REPRESENTACION ( 207)</t>
  </si>
  <si>
    <t>INGRESOS PARA HUELGA</t>
  </si>
  <si>
    <t>ACTIVO</t>
  </si>
  <si>
    <t>CIRCULANTE</t>
  </si>
  <si>
    <t>BANORTE CTA.0653893769 (CTA. CORRIENTE)</t>
  </si>
  <si>
    <t>BANORTE CTA.0653893741 (FONDO MUTUALISTA)</t>
  </si>
  <si>
    <t>BANORTE CTA.0653893732 (PRESTAMO EXTREMA URGENCIA)</t>
  </si>
  <si>
    <t>BANORTE CTA.0653893750 (MANTENIMIENTO LOCAL SINDI)</t>
  </si>
  <si>
    <t>BANORTE CTA.0893169653 (APOYO A EVENTO ACADEMICO)</t>
  </si>
  <si>
    <t>MUÑOZ LASTRA LUIS ANGEL</t>
  </si>
  <si>
    <t>RENTERIA GUERRERO LUIS</t>
  </si>
  <si>
    <t>RUAN MAGAÑA SONIA</t>
  </si>
  <si>
    <t>SOTO ALCANTAR LUIS ALBERTO</t>
  </si>
  <si>
    <t>SALCIDO OROS REINA LILIA</t>
  </si>
  <si>
    <t>MEDINA DIAZ OSCAR</t>
  </si>
  <si>
    <t>ACUÑA GOMEZ OMAR</t>
  </si>
  <si>
    <t>ABRIL LOPEZ JOSE RODRIGO</t>
  </si>
  <si>
    <t>VARGAS ICEDO JOSE LUIS</t>
  </si>
  <si>
    <t>DIAZ DE LEON GUZMAN JESUS XICOTENCATL</t>
  </si>
  <si>
    <t>GOMEZ VASQUEZ MARTIN ARTURO</t>
  </si>
  <si>
    <t>VALENZUELA JACOBO LUIS ALBERTO</t>
  </si>
  <si>
    <t>RODRIGUEZ SOTO ALFREDO</t>
  </si>
  <si>
    <t>ARAUJO MORENO MINERVA ELIZABETH</t>
  </si>
  <si>
    <t>VALENZUELA MIRANDA GUADALUPE ALEIDA</t>
  </si>
  <si>
    <t>CUELLAR CORONA REGINA</t>
  </si>
  <si>
    <t>PEREZ VALENZUELA JESUS BENITO</t>
  </si>
  <si>
    <t>BRACAMONTE AGUIRRE LEONARDO ANTONIO</t>
  </si>
  <si>
    <t>PELLAT MOLINA LUIS RAMON</t>
  </si>
  <si>
    <t>TORRES RAMIREZ JOSUE</t>
  </si>
  <si>
    <t>MORAN MORENO JESUS FAUSTINO</t>
  </si>
  <si>
    <t>MOLINA DOMINGUEZ CESAR GUADALUPE</t>
  </si>
  <si>
    <t>SILVA ESPEJO ESTEBAN</t>
  </si>
  <si>
    <t>CRUZ ENCINAS IGNACIO</t>
  </si>
  <si>
    <t>GUTIERREZ LAGUNAS ANDRES</t>
  </si>
  <si>
    <t>QUINTANAR ESTRADA MARIA GILDA</t>
  </si>
  <si>
    <t>GONZALEZ SANCHEZ FEDERICO ALBERTO</t>
  </si>
  <si>
    <t>HERNANDEZ LOPEZ JOSE SAUL</t>
  </si>
  <si>
    <t>ESCALANTE CONTRERAS OMAR ULISES</t>
  </si>
  <si>
    <t>COTA SAAVEDRA JESUS</t>
  </si>
  <si>
    <t>FERNANDEZ REYNOSO MARTHA AMELIA</t>
  </si>
  <si>
    <t>MENDEZ VELARDE FELIPE ARTURO</t>
  </si>
  <si>
    <t>IBARRA SAGASTA PABLO</t>
  </si>
  <si>
    <t>DURAZO ARMENTA ARTURO</t>
  </si>
  <si>
    <t>JACOTT CAMPOY JOSE LUIS</t>
  </si>
  <si>
    <t>GALVAN MOROYOQUI JOSE MANUEL</t>
  </si>
  <si>
    <t>GARCIA ARRAYALES BARBARA</t>
  </si>
  <si>
    <t>JORQUERA LIMON RAMON ALBERTO</t>
  </si>
  <si>
    <t>WALTERS CARMELO RAMIRO</t>
  </si>
  <si>
    <t>GONZALEZ LOMELI MA. DEL CARMEN</t>
  </si>
  <si>
    <t>HERNANDEZ AGUIRRE DAVID</t>
  </si>
  <si>
    <t>AYALA MONTENEGRO ISIDRA TERESITA</t>
  </si>
  <si>
    <t>MOLINA VERDUGO CLARA</t>
  </si>
  <si>
    <t>SANCHEZ FUENTES SILVIA LETICIA</t>
  </si>
  <si>
    <t>MONTAÑO BERMUDEZ ROMUALDO</t>
  </si>
  <si>
    <t>ALEGRIA MURRIETA ANANI</t>
  </si>
  <si>
    <t>PARRA MIRANDA MARIA DEL ROSARIO</t>
  </si>
  <si>
    <t>JIMENEZ GARCIA CARLOS</t>
  </si>
  <si>
    <t>MENDOZA SANCHEZ MARIO ALBERTO</t>
  </si>
  <si>
    <t>QUIJADA LAVANDER ARIANA PATRICIA</t>
  </si>
  <si>
    <t>BAYLISS BERNAL DANIEL</t>
  </si>
  <si>
    <t>JUAREZ CARMELO PATRICIA</t>
  </si>
  <si>
    <t>ALMADA VALENZUELA GUADALUPE RAMON MARTIN</t>
  </si>
  <si>
    <t>FLORES FIGUEROA MARIA EUGENIA</t>
  </si>
  <si>
    <t>HAZAS IZQUIERDO RAUL GILBERTO</t>
  </si>
  <si>
    <t>ORTIZ AYALA RAUL ALFREDO</t>
  </si>
  <si>
    <t>PLACENCIA CAMACHO LUCIA</t>
  </si>
  <si>
    <t>JURAZ PEÑA NICOLAS GUADALUPE</t>
  </si>
  <si>
    <t>CORONADO ROMERO JOSE LUIS</t>
  </si>
  <si>
    <t>CLARK VALENZUELA ERNESTO</t>
  </si>
  <si>
    <t>BACA CARRASCO DAVID</t>
  </si>
  <si>
    <t>VEGA CERVANTES ALMA ZULEMA</t>
  </si>
  <si>
    <t>GONZALEZ VILLARREAL MARGA OLIVIA</t>
  </si>
  <si>
    <t>PASTRANA CORRAL SUSANA ANGELICA</t>
  </si>
  <si>
    <t>ZARAGOZA ORTEGA DANIEL</t>
  </si>
  <si>
    <t>MEDINA GUTIERREZ FRANCISCO JAVIER</t>
  </si>
  <si>
    <t>MARTINEZ VERDUGO JUAN CARLOS</t>
  </si>
  <si>
    <t>FOX SANCHEZ EPIFANIO</t>
  </si>
  <si>
    <t>AGUILAR TOBIN MONICA DEL CARMEN</t>
  </si>
  <si>
    <t>ROLON ARELLAN GUILLERMINA</t>
  </si>
  <si>
    <t>PALAFOX REYES JUAN JOSE</t>
  </si>
  <si>
    <t>RUIZ GASTELUM SILVIA DEL CARMEN</t>
  </si>
  <si>
    <t>LLAMAS ARECHIGA BEATRIZ</t>
  </si>
  <si>
    <t>FIGUEROA GAMEZ ROSA ALICIA</t>
  </si>
  <si>
    <t>GUTIERREZ VALDEZ ANA ERIKA</t>
  </si>
  <si>
    <t>GUTIERREZ RUIZ RAUL ISIDRO</t>
  </si>
  <si>
    <t>VERDUGO TAPIA MARIA LETICIA</t>
  </si>
  <si>
    <t>GARCIA HARO ALMA RUTH</t>
  </si>
  <si>
    <t>PALACIOS GURROLA MONICA FERNANDA</t>
  </si>
  <si>
    <t>SANDOVAL MURILLO PATRICIA</t>
  </si>
  <si>
    <t>ISLAS LOPEZ JAIME ESTEBAN</t>
  </si>
  <si>
    <t>RODRIGUEZ VARELA FRANCISCO</t>
  </si>
  <si>
    <t>MORALES JORGE LUIS</t>
  </si>
  <si>
    <t>PIÑUELAS LEON DORA AIDA</t>
  </si>
  <si>
    <t>BANORTE CTA. 0288687007 (BECAS HIJOS)</t>
  </si>
  <si>
    <t>FIJO</t>
  </si>
  <si>
    <t>PASIVO</t>
  </si>
  <si>
    <t>RETENCION DIA DE SALARIO</t>
  </si>
  <si>
    <t>IVA RETENIDO</t>
  </si>
  <si>
    <t>ISR RETENIDO</t>
  </si>
  <si>
    <t>DIFERIDO</t>
  </si>
  <si>
    <t>INGRESOS</t>
  </si>
  <si>
    <t>GASTOS DE REPRESENTACION</t>
  </si>
  <si>
    <t>GASTOS DE LOCAL</t>
  </si>
  <si>
    <t>AYUDA PARA ASISTIR A EVENTOS SINDICALES</t>
  </si>
  <si>
    <t>AYUDA PARA PROGRAMAS DEPORTIVOS Y CULTURALES</t>
  </si>
  <si>
    <t>VIATICOS PERSONAL DEL COMITE</t>
  </si>
  <si>
    <t>INTERESES GANADOS (INVERSIONES)</t>
  </si>
  <si>
    <t>GASTOS</t>
  </si>
  <si>
    <t>ENERGIA ELECTRICA</t>
  </si>
  <si>
    <t>TELEFONOS</t>
  </si>
  <si>
    <t>AGUA POTABLE</t>
  </si>
  <si>
    <t>CONSUMOS</t>
  </si>
  <si>
    <t>EVENTOS SINDICALES</t>
  </si>
  <si>
    <t>SERVICIO CELULARES</t>
  </si>
  <si>
    <t>GASOLINA</t>
  </si>
  <si>
    <t>TELEFONO, ENERGIA ELECTRICA Y AGUA</t>
  </si>
  <si>
    <t>MANTENIMIENTO DE LOCAL</t>
  </si>
  <si>
    <t>ASEO, LIMPIEZA Y JARDINERIA</t>
  </si>
  <si>
    <t>VIGILANCIA STAUS</t>
  </si>
  <si>
    <t>DELEGACIONES CABORCA</t>
  </si>
  <si>
    <t>DELEGACION SANTA ANA</t>
  </si>
  <si>
    <t>DELEGACION NOGALES</t>
  </si>
  <si>
    <t>DELEGACION CAJEME</t>
  </si>
  <si>
    <t>APOYO ACTIVIDADES DEPORTIVAS</t>
  </si>
  <si>
    <t>EQUIPO Y MATERIAL DE IMPRENTA</t>
  </si>
  <si>
    <t>HONORARIOS LEY DE TRANSPARENCIA</t>
  </si>
  <si>
    <t>CGR</t>
  </si>
  <si>
    <t>SERVICIO DE VIGILANCIA</t>
  </si>
  <si>
    <t>ASESORIA Y MANTENIMIENTO DE EQUIPO DE COMPUTO</t>
  </si>
  <si>
    <t>SERVICIO DE CONSUMIBLES</t>
  </si>
  <si>
    <t>EQUIPO DE COMPUTO MENOR</t>
  </si>
  <si>
    <t>SERVICIOS PAGINA WEB</t>
  </si>
  <si>
    <t>EVENTO SINDICAL (COMISION ELECTORAL)</t>
  </si>
  <si>
    <t>EVENTO SINDICAL (PROCESO ELECTORAL)</t>
  </si>
  <si>
    <t>MODALIDAD I</t>
  </si>
  <si>
    <t>MODALIDAD II</t>
  </si>
  <si>
    <t>MODALIDAD III</t>
  </si>
  <si>
    <t>MANTENIMIENTO DEL LOCAL</t>
  </si>
  <si>
    <t>TENENCIA, PREDIALES Y MULTAS</t>
  </si>
  <si>
    <t>BEATRIZ KARINA MAYBOCA MACIEL</t>
  </si>
  <si>
    <t>ROSA ELVIRA RAMIREZ OCEJO</t>
  </si>
  <si>
    <t>CELIA ISABEL SANCHEZ SOTO</t>
  </si>
  <si>
    <t>SECUNDARIA</t>
  </si>
  <si>
    <t>PROFESIONAL</t>
  </si>
  <si>
    <t>PRIMARIA</t>
  </si>
  <si>
    <t>NOMINA</t>
  </si>
  <si>
    <t>PRIMA VACACIONAL</t>
  </si>
  <si>
    <t>AGUINALDO</t>
  </si>
  <si>
    <t>AJUSTE 5 DIAS DE CALENDARIO</t>
  </si>
  <si>
    <t>AYUDA PARA ASISTIR A EVENTOS SINDICALES 1PARRAFO</t>
  </si>
  <si>
    <t>SERVS DE CONSUMIBLES DE EV SIND, CGD Y JUNTAS DIV</t>
  </si>
  <si>
    <t>MANTENIMIENTO DE LOCAL ASEO,LIMPIEZA,JARDINERIA)</t>
  </si>
  <si>
    <t>PAPELERIA, EQ. DE COPIADO Y TONER</t>
  </si>
  <si>
    <t>GASTOS FUNERARIOS</t>
  </si>
  <si>
    <t>DONATIVOS Y PATROCINIOS</t>
  </si>
  <si>
    <t>LOGISTICA Y OPERACION INTERNA</t>
  </si>
  <si>
    <t>CUOTAS, SUSCRIPCIONES Y PUBLICACIONES</t>
  </si>
  <si>
    <t>HONORARIOS</t>
  </si>
  <si>
    <t>PROPAGANDA</t>
  </si>
  <si>
    <t>COMISION REVISORA</t>
  </si>
  <si>
    <t>COMISION NEGOCIADORA</t>
  </si>
  <si>
    <t>COMISION VERIFICADORA</t>
  </si>
  <si>
    <t>COMISION ELECTORAL</t>
  </si>
  <si>
    <t>OTRAS COMISIONES</t>
  </si>
  <si>
    <t>GASTOS PRE HUELGA</t>
  </si>
  <si>
    <t>SEGUROS CARROS</t>
  </si>
  <si>
    <t>PREVISION SOCIAL</t>
  </si>
  <si>
    <t>FESTEJOS STAUS</t>
  </si>
  <si>
    <t>IMSS, INFONAVIT Y SEGUROS</t>
  </si>
  <si>
    <t>COMPLEMENTO TRABAJADORES STAUS</t>
  </si>
  <si>
    <t>VIATICOS PARA COMISIONADOS DE UNIDADES REGIONALES</t>
  </si>
  <si>
    <t>IMPUESTO SOBRE REMUNERACIONES AL SALARIO, AL ESTAD</t>
  </si>
  <si>
    <t>ISR</t>
  </si>
  <si>
    <t>INTERESES SOBRE PTMO CREDITO CARRO</t>
  </si>
  <si>
    <t>OTROS GASTOS</t>
  </si>
  <si>
    <t>KAREN YESENIA BELTRAN ACUÑA</t>
  </si>
  <si>
    <t>RESULTADO DEL EJERCICIO 2017 BIS</t>
  </si>
  <si>
    <t>PREPARATORIA</t>
  </si>
  <si>
    <t xml:space="preserve">ACUMULADO </t>
  </si>
  <si>
    <t>TOTAL</t>
  </si>
  <si>
    <t>TOTAL INGRESOS</t>
  </si>
  <si>
    <t>TOTAL FONDO MUTUALISTA</t>
  </si>
  <si>
    <t>TOTAL GASTOS FINANCIEROS</t>
  </si>
  <si>
    <t>TOTAL GASTOS CUOTA ORDINARIA</t>
  </si>
  <si>
    <t>TOTAL GASTOS</t>
  </si>
  <si>
    <t>SUPERAVIT (DEFICIT)</t>
  </si>
  <si>
    <t>GASTOS CUOTA ORDINARIA</t>
  </si>
  <si>
    <t>GASTOS CLAUSULAS</t>
  </si>
  <si>
    <t>206</t>
  </si>
  <si>
    <t>GASTOS DE LOCAL (ANUAL)</t>
  </si>
  <si>
    <t>207</t>
  </si>
  <si>
    <t>GASTOS DE REPRESENTACION (ANUAL)</t>
  </si>
  <si>
    <t xml:space="preserve">TOTAL </t>
  </si>
  <si>
    <t>EJERCIDO</t>
  </si>
  <si>
    <t>164</t>
  </si>
  <si>
    <t>NOVIEMBRE</t>
  </si>
  <si>
    <t>COMPROMISOS CONTRACTUALES</t>
  </si>
  <si>
    <t xml:space="preserve">MARZO </t>
  </si>
  <si>
    <t>PRESTAMO DE EXTREMA URGENCIA</t>
  </si>
  <si>
    <t>MANTENIMIENTO DE LOCAL SINDICAL</t>
  </si>
  <si>
    <t>GASTOS DELEGACIONALES</t>
  </si>
  <si>
    <t>FONDO DE RESISTENCIA</t>
  </si>
  <si>
    <t>HORAS EXTRAS</t>
  </si>
  <si>
    <t>INSTRUCTORES DE GIMNASIO (ANUAL)</t>
  </si>
  <si>
    <t>SALARIO TRABAJADORES DE INTENDENCIA (ANUAL)</t>
  </si>
  <si>
    <t>AYUDA PARA ASISTIR A EVENTOS SINDICALES (199) 2do PÁRRAFO</t>
  </si>
  <si>
    <t>AYUDA PARA PROGRAMAS DEPORTIVOS Y ACTIVIDADES CULTURALES (213)</t>
  </si>
  <si>
    <t>EQUIPO Y FACILIDADES DE IMPRENTA (202)</t>
  </si>
  <si>
    <t>VEHICULOS (203)</t>
  </si>
  <si>
    <t>MANTENIMIENTO DEL LOCAL SINDICAL (209)</t>
  </si>
  <si>
    <t>APOYO PARA EVENTOS ACADÉMICOS (208)</t>
  </si>
  <si>
    <t>SALARIO TRABAJADORES DE INTENDENCIA ( XLIX)</t>
  </si>
  <si>
    <t>INSTRUCTORES DEL GIMNASIO (CUADRAGESIMA PRIMERA)</t>
  </si>
  <si>
    <t>GASTOS DE REPRESENTACIÓN</t>
  </si>
  <si>
    <t>VIÁTICOS PERSONAL DEL COMITE</t>
  </si>
  <si>
    <t>PAGO DE LOS SERVICIOS DEL LOCAL (211)</t>
  </si>
  <si>
    <t>AYUDA PARA ASISTIR A EVENTOS SINDICALES  (199) 1er PÁRRAFO</t>
  </si>
  <si>
    <t>TOTAL GASTOS POR CLÁUSULA</t>
  </si>
  <si>
    <t xml:space="preserve">AYUDA PARA ASISTIR A EVENTOS SINDICALES UNIVERSITARIOS </t>
  </si>
  <si>
    <t xml:space="preserve">BIBLIOTECA SINDICAL </t>
  </si>
  <si>
    <t xml:space="preserve">EQUIPO Y FACILIDADES DE IMPRENTA </t>
  </si>
  <si>
    <t xml:space="preserve">VEHICULOS </t>
  </si>
  <si>
    <t>AYUDA PARA CELEBRACIONES DE DÍAS ESPECIALES</t>
  </si>
  <si>
    <t xml:space="preserve">CELEBRACIÓN DEL DÍA DEL MAESTRO </t>
  </si>
  <si>
    <t xml:space="preserve">APOYO PARA EVENTOS ACADÉMICOS </t>
  </si>
  <si>
    <t xml:space="preserve">MANTENIMIENTO DEL LOCAL SINDICAL </t>
  </si>
  <si>
    <t xml:space="preserve">AYUDA PARA PROGRAMAS DEPORTIVOS Y APOYO ACTIVIDADES CULTURALES </t>
  </si>
  <si>
    <t>SALARIO DE TRABAJADORES DE INTENDENCIA GIMNASIO</t>
  </si>
  <si>
    <t>HONORARIOS ABOGADO, CONTADOR, ASISTENTES</t>
  </si>
  <si>
    <t>EGRESOS VARIOS</t>
  </si>
  <si>
    <t>PAPELERIA Y ARTICULOS DE OFICINA</t>
  </si>
  <si>
    <t>FESTEJO DEL DIA DEL MAESTRO Y COMPRA DE REGALOS (205)</t>
  </si>
  <si>
    <t>COMITÉ DE HUELGA</t>
  </si>
  <si>
    <t>FESTEJO DIA DE LAS MADRES, MAESTROS Y POSADA</t>
  </si>
  <si>
    <t>SERVICIOS PROFESIONALES</t>
  </si>
  <si>
    <t>GRIJALVA HIDALGO ROSA MARIA</t>
  </si>
  <si>
    <t>HERNANDEZ MARIA VICTORIA</t>
  </si>
  <si>
    <t>MARQUEZ ULLOA ESTHER PAULINA</t>
  </si>
  <si>
    <t>BURRUEL BOJORQUEZ ROSA MARIA</t>
  </si>
  <si>
    <t>PAGO DE LOS SERVICIOS DEL LOCAL</t>
  </si>
  <si>
    <t>EQUIPO Y FACILIDAD DE IMPRENTA</t>
  </si>
  <si>
    <t>VEHICULOS</t>
  </si>
  <si>
    <t>AYUDA PARA CELEBRACIONES DE DIAS ESPECIALES</t>
  </si>
  <si>
    <t>APOYO PARA EVENTOS ACADEMICOS</t>
  </si>
  <si>
    <t>CELEBRACION DEL DIA DEL MAESTRO</t>
  </si>
  <si>
    <t>PRODUCTOS FINANCIEROS</t>
  </si>
  <si>
    <t xml:space="preserve">  INGRESOS</t>
  </si>
  <si>
    <t xml:space="preserve">  TOTAL  INGRESOS</t>
  </si>
  <si>
    <t>SUMA DE INGRESOS</t>
  </si>
  <si>
    <t xml:space="preserve">  TOTAL  GASTOS</t>
  </si>
  <si>
    <t>SUMA DE EGRESOS</t>
  </si>
  <si>
    <t xml:space="preserve">UTILIDAD O (PERDIDA) </t>
  </si>
  <si>
    <t>Periodo</t>
  </si>
  <si>
    <t>Acumulado</t>
  </si>
  <si>
    <t>1-0-00-0000</t>
  </si>
  <si>
    <t>1-1-00-0000</t>
  </si>
  <si>
    <t>1-1-02-0000</t>
  </si>
  <si>
    <t>1-1-02-0001</t>
  </si>
  <si>
    <t>1-1-02-0002</t>
  </si>
  <si>
    <t>1-1-02-0003</t>
  </si>
  <si>
    <t>1-1-02-0004</t>
  </si>
  <si>
    <t>1-1-02-0005</t>
  </si>
  <si>
    <t>1-1-02-0008</t>
  </si>
  <si>
    <t>1-1-04-0000</t>
  </si>
  <si>
    <t>1-1-04-0005</t>
  </si>
  <si>
    <t>1-1-04-0007</t>
  </si>
  <si>
    <t>1-1-04-0010</t>
  </si>
  <si>
    <t>1-1-04-0011</t>
  </si>
  <si>
    <t>1-1-04-0014</t>
  </si>
  <si>
    <t>1-1-04-0019</t>
  </si>
  <si>
    <t>1-1-04-0021</t>
  </si>
  <si>
    <t>1-1-04-0022</t>
  </si>
  <si>
    <t>1-1-04-0025</t>
  </si>
  <si>
    <t>1-1-04-0028</t>
  </si>
  <si>
    <t>1-1-04-0030</t>
  </si>
  <si>
    <t>1-1-04-0032</t>
  </si>
  <si>
    <t>1-1-04-0039</t>
  </si>
  <si>
    <t>1-1-04-0042</t>
  </si>
  <si>
    <t>1-1-04-0043</t>
  </si>
  <si>
    <t>1-1-04-0048</t>
  </si>
  <si>
    <t>1-1-04-0051</t>
  </si>
  <si>
    <t>1-1-04-0052</t>
  </si>
  <si>
    <t>1-1-04-0059</t>
  </si>
  <si>
    <t>1-1-04-0068</t>
  </si>
  <si>
    <t>1-1-04-0078</t>
  </si>
  <si>
    <t>1-1-04-0082</t>
  </si>
  <si>
    <t>1-1-04-0089</t>
  </si>
  <si>
    <t>1-1-04-0093</t>
  </si>
  <si>
    <t>1-1-04-0099</t>
  </si>
  <si>
    <t>1-1-04-0100</t>
  </si>
  <si>
    <t>1-1-04-0104</t>
  </si>
  <si>
    <t>1-1-04-0113</t>
  </si>
  <si>
    <t>1-1-04-0118</t>
  </si>
  <si>
    <t>1-1-04-0127</t>
  </si>
  <si>
    <t>1-1-04-0143</t>
  </si>
  <si>
    <t>1-1-04-0145</t>
  </si>
  <si>
    <t>1-1-04-0147</t>
  </si>
  <si>
    <t>1-1-04-0150</t>
  </si>
  <si>
    <t>1-1-04-0151</t>
  </si>
  <si>
    <t>1-1-04-0152</t>
  </si>
  <si>
    <t>1-1-04-0172</t>
  </si>
  <si>
    <t>1-1-04-0183</t>
  </si>
  <si>
    <t>1-1-04-0188</t>
  </si>
  <si>
    <t>1-1-04-0199</t>
  </si>
  <si>
    <t>1-1-04-0202</t>
  </si>
  <si>
    <t>1-1-04-0206</t>
  </si>
  <si>
    <t>1-1-04-0207</t>
  </si>
  <si>
    <t>1-1-04-0210</t>
  </si>
  <si>
    <t>1-1-04-0221</t>
  </si>
  <si>
    <t>1-1-04-0223</t>
  </si>
  <si>
    <t>1-1-04-0225</t>
  </si>
  <si>
    <t>1-1-04-0226</t>
  </si>
  <si>
    <t>1-1-04-0229</t>
  </si>
  <si>
    <t>1-1-04-0237</t>
  </si>
  <si>
    <t>1-1-04-0239</t>
  </si>
  <si>
    <t>1-1-04-0247</t>
  </si>
  <si>
    <t>1-1-04-0256</t>
  </si>
  <si>
    <t>1-1-04-0257</t>
  </si>
  <si>
    <t>1-1-04-0264</t>
  </si>
  <si>
    <t>1-1-04-0269</t>
  </si>
  <si>
    <t>1-1-04-0287</t>
  </si>
  <si>
    <t>1-1-04-0289</t>
  </si>
  <si>
    <t>1-1-04-0291</t>
  </si>
  <si>
    <t>1-1-04-0300</t>
  </si>
  <si>
    <t>1-1-04-0342</t>
  </si>
  <si>
    <t>1-1-04-0352</t>
  </si>
  <si>
    <t>1-1-04-0353</t>
  </si>
  <si>
    <t>1-1-04-0354</t>
  </si>
  <si>
    <t>1-1-04-0355</t>
  </si>
  <si>
    <t>1-1-04-0369</t>
  </si>
  <si>
    <t>1-1-04-0372</t>
  </si>
  <si>
    <t>1-1-04-0373</t>
  </si>
  <si>
    <t>1-1-04-0374</t>
  </si>
  <si>
    <t>1-1-04-0376</t>
  </si>
  <si>
    <t>1-1-04-0377</t>
  </si>
  <si>
    <t>1-1-04-0378</t>
  </si>
  <si>
    <t>1-1-04-0379</t>
  </si>
  <si>
    <t>1-1-04-0380</t>
  </si>
  <si>
    <t>1-1-04-0381</t>
  </si>
  <si>
    <t>1-1-04-0382</t>
  </si>
  <si>
    <t>1-1-04-0383</t>
  </si>
  <si>
    <t>1-1-04-0388</t>
  </si>
  <si>
    <t>1-1-04-0391</t>
  </si>
  <si>
    <t>1-1-04-0392</t>
  </si>
  <si>
    <t>1-1-04-0394</t>
  </si>
  <si>
    <t>PONCE MANJARREZ ERICK JOSE</t>
  </si>
  <si>
    <t>1-1-04-0396</t>
  </si>
  <si>
    <t>GONZALEZ LOPEZ JORGE ENRIQUE</t>
  </si>
  <si>
    <t>1-1-04-3760</t>
  </si>
  <si>
    <t>1-1-04-3761</t>
  </si>
  <si>
    <t>MONTAÑO VEJAR MARIA VIOLETA</t>
  </si>
  <si>
    <t>1-1-04-3762</t>
  </si>
  <si>
    <t>ACOSTA FELIX ANDRES</t>
  </si>
  <si>
    <t>1-1-04-3765</t>
  </si>
  <si>
    <t>RIOS REYES FRANCISCO JAVIER</t>
  </si>
  <si>
    <t>1-1-04-3766</t>
  </si>
  <si>
    <t>RAMIREZ ASTUDILLO WALDO RODRIGO</t>
  </si>
  <si>
    <t>1-1-05-0000</t>
  </si>
  <si>
    <t>1-1-05-0003</t>
  </si>
  <si>
    <t>1-1-05-0007</t>
  </si>
  <si>
    <t>1-1-10-0000</t>
  </si>
  <si>
    <t>1-1-10-0001</t>
  </si>
  <si>
    <t>GASTOS OPERATIVOS DEL LOCAL</t>
  </si>
  <si>
    <t>1-2-00-0000</t>
  </si>
  <si>
    <t>1-2-01-0000</t>
  </si>
  <si>
    <t>1-2-02-0000</t>
  </si>
  <si>
    <t>1-2-05-0000</t>
  </si>
  <si>
    <t>2-0-00-0000</t>
  </si>
  <si>
    <t>2-1-00-0000</t>
  </si>
  <si>
    <t>2-1-02-0000</t>
  </si>
  <si>
    <t>2-1-04-0000</t>
  </si>
  <si>
    <t>2-1-04-0001</t>
  </si>
  <si>
    <t>2-1-04-0002</t>
  </si>
  <si>
    <t>2-2-00-0000</t>
  </si>
  <si>
    <t>2-2-01-0000</t>
  </si>
  <si>
    <t>2-2-01-0008</t>
  </si>
  <si>
    <t>2-2-01-0039</t>
  </si>
  <si>
    <t>2-2-01-0050</t>
  </si>
  <si>
    <t>2-2-01-0051</t>
  </si>
  <si>
    <t>2-2-01-0055</t>
  </si>
  <si>
    <t>2-2-01-0059</t>
  </si>
  <si>
    <t>2-2-01-0125</t>
  </si>
  <si>
    <t>2-2-01-0129</t>
  </si>
  <si>
    <t>2-2-01-0148</t>
  </si>
  <si>
    <t>2-2-01-0173</t>
  </si>
  <si>
    <t>2-2-01-0189</t>
  </si>
  <si>
    <t>2-2-01-0240</t>
  </si>
  <si>
    <t>2-2-01-0303</t>
  </si>
  <si>
    <t>2-2-01-0331</t>
  </si>
  <si>
    <t>2-2-01-0353</t>
  </si>
  <si>
    <t>2-2-01-0368</t>
  </si>
  <si>
    <t>2-2-01-0422</t>
  </si>
  <si>
    <t>2-2-01-0438</t>
  </si>
  <si>
    <t>2-2-01-0439</t>
  </si>
  <si>
    <t>2-2-01-0450</t>
  </si>
  <si>
    <t>2-2-01-0459</t>
  </si>
  <si>
    <t>4-0-00-0000</t>
  </si>
  <si>
    <t>4-1-00-0000</t>
  </si>
  <si>
    <t>4-2-00-0000</t>
  </si>
  <si>
    <t>4-4-00-0000</t>
  </si>
  <si>
    <t>4-5-00-0000</t>
  </si>
  <si>
    <t>4-5-26-0000</t>
  </si>
  <si>
    <t>5-0-00-0000</t>
  </si>
  <si>
    <t>5-1-00-0000</t>
  </si>
  <si>
    <t>5-1-01-0000</t>
  </si>
  <si>
    <t>5-1-01-0001</t>
  </si>
  <si>
    <t>5-1-03-0000</t>
  </si>
  <si>
    <t>5-1-03-0002</t>
  </si>
  <si>
    <t>5-1-03-0005</t>
  </si>
  <si>
    <t>5-1-05-0000</t>
  </si>
  <si>
    <t>5-1-05-0001</t>
  </si>
  <si>
    <t>5-1-05-0002</t>
  </si>
  <si>
    <t>5-1-08-0000</t>
  </si>
  <si>
    <t>5-1-08-0001</t>
  </si>
  <si>
    <t>5-1-10-0000</t>
  </si>
  <si>
    <t>5-1-10-0004</t>
  </si>
  <si>
    <t>5-1-10-0005</t>
  </si>
  <si>
    <t>5-1-10-0008</t>
  </si>
  <si>
    <t>5-1-10-0009</t>
  </si>
  <si>
    <t>5-1-10-0010</t>
  </si>
  <si>
    <t>5-1-10-0011</t>
  </si>
  <si>
    <t>5-1-10-0020</t>
  </si>
  <si>
    <t>5-1-10-0021</t>
  </si>
  <si>
    <t>5-1-10-0023</t>
  </si>
  <si>
    <t>5-1-10-0024</t>
  </si>
  <si>
    <t>5-1-11-0000</t>
  </si>
  <si>
    <t>5-1-11-0001</t>
  </si>
  <si>
    <t>5-1-11-0002</t>
  </si>
  <si>
    <t>5-1-11-0003</t>
  </si>
  <si>
    <t>5-1-12-0000</t>
  </si>
  <si>
    <t>5-1-19-0000</t>
  </si>
  <si>
    <t>5-1-19-0001</t>
  </si>
  <si>
    <t>5-1-19-0002</t>
  </si>
  <si>
    <t>5-1-19-0003</t>
  </si>
  <si>
    <t>5-1-19-0004</t>
  </si>
  <si>
    <t>5-1-20-0000</t>
  </si>
  <si>
    <t>5-1-20-0001</t>
  </si>
  <si>
    <t>5-2-00-0000</t>
  </si>
  <si>
    <t>5-2-12-0000</t>
  </si>
  <si>
    <t>5-2-12-0005</t>
  </si>
  <si>
    <t>5-2-12-0006</t>
  </si>
  <si>
    <t>5-2-12-0008</t>
  </si>
  <si>
    <t>5-2-12-0010</t>
  </si>
  <si>
    <t>5-2-12-0011</t>
  </si>
  <si>
    <t>5-2-12-0012</t>
  </si>
  <si>
    <t>5-2-12-0013</t>
  </si>
  <si>
    <t>5-2-12-0014</t>
  </si>
  <si>
    <t>5-2-12-0017</t>
  </si>
  <si>
    <t>5-2-12-0019</t>
  </si>
  <si>
    <t>5-2-12-0026</t>
  </si>
  <si>
    <t>5-2-12-0027</t>
  </si>
  <si>
    <t>5-2-12-0041</t>
  </si>
  <si>
    <t>5-2-12-0047</t>
  </si>
  <si>
    <t>5-2-12-0048</t>
  </si>
  <si>
    <t>5-2-12-0052</t>
  </si>
  <si>
    <t>5-2-12-0071</t>
  </si>
  <si>
    <t>5-2-12-0072</t>
  </si>
  <si>
    <t>5-2-12-0074</t>
  </si>
  <si>
    <t>5-3-00-0000</t>
  </si>
  <si>
    <t>5-3-01-0000</t>
  </si>
  <si>
    <t>5-8-00-0000</t>
  </si>
  <si>
    <t>5-8-01-0000</t>
  </si>
  <si>
    <t>5-8-01-0011</t>
  </si>
  <si>
    <t>5-8-01-0012</t>
  </si>
  <si>
    <t>5-8-01-0013</t>
  </si>
  <si>
    <t>MENOS: NUESTROS CREDITOS NO CORRESPONDIDOS</t>
  </si>
  <si>
    <t>ADRIAN FRANCISCO BUSSANI</t>
  </si>
  <si>
    <t>FERNANDO AYALA MONTENEGRO</t>
  </si>
  <si>
    <t>PAPER PLUS SA DE CV</t>
  </si>
  <si>
    <t>MARIA LUISA PEREZ SALAZAR</t>
  </si>
  <si>
    <t xml:space="preserve">DIFERENCIA CHEQUE 1258 </t>
  </si>
  <si>
    <t>CHEQUE EXPEDIDO POR $18,397.60 Y COBRADO POR $18,397.60</t>
  </si>
  <si>
    <t>MIGUEL ANGEL LOPEZ</t>
  </si>
  <si>
    <t>EVELINA ARIAS LEON</t>
  </si>
  <si>
    <t>HIRAM FELIX ROSAS</t>
  </si>
  <si>
    <t>OLIVIA VALENZUELA ANTELO</t>
  </si>
  <si>
    <t>LUZ DEL CARMEN ROSAS ROSAS</t>
  </si>
  <si>
    <t>MARIA MERCEDES CHACARA MONTES</t>
  </si>
  <si>
    <t>GLORIA DEL ROSARIO PERALTA TORUA</t>
  </si>
  <si>
    <t>ALEJANDRO MONSERRAT GARCIA ALEGRIA</t>
  </si>
  <si>
    <t>LETICIA DEL CARMEN ENCINAS</t>
  </si>
  <si>
    <t>RAMIRO AVILA SORIA</t>
  </si>
  <si>
    <t>JESUS QUINTANA PACHECO</t>
  </si>
  <si>
    <t>GERARDO RAMIREZ URIBE</t>
  </si>
  <si>
    <t>JOSE REFUGIO SILVESTRE</t>
  </si>
  <si>
    <t>MARIA DEL CARMEN HERAS</t>
  </si>
  <si>
    <t>DORA AIDA PIÑUELAS LEON</t>
  </si>
  <si>
    <t>GRIJALVA HIDALGO ROSA</t>
  </si>
  <si>
    <t>NOMBRE</t>
  </si>
  <si>
    <t>SALDOS INICIALES</t>
  </si>
  <si>
    <t>SALDOS ACTUALES</t>
  </si>
  <si>
    <t>DEUDOR</t>
  </si>
  <si>
    <t>ACREEDOR</t>
  </si>
  <si>
    <t>CARGOS</t>
  </si>
  <si>
    <t>ABONOS</t>
  </si>
  <si>
    <t>DAVID HERNANDEZ AGUIRRE</t>
  </si>
  <si>
    <t>BEATRIZ LLAMAS ARECHIGA</t>
  </si>
  <si>
    <t>JAIME UBALDO VERDUGO RODRIGUEZ</t>
  </si>
  <si>
    <t>VANNIA DOMINGUEZ BORBON</t>
  </si>
  <si>
    <t>NORMA PATRICIA ADAN BUSTAMANTE</t>
  </si>
  <si>
    <t>MARTIN GARCIA FIMBRES</t>
  </si>
  <si>
    <t xml:space="preserve">  GASTOS</t>
  </si>
  <si>
    <t>EVENTO SINDICAL (COMISION REVISORA)</t>
  </si>
  <si>
    <t>FESTEJOS DIA DE LAS MADRES, MAESTROS Y POSADA</t>
  </si>
  <si>
    <t>VARIOS</t>
  </si>
  <si>
    <t>GASTOS DIVERSOS</t>
  </si>
  <si>
    <t>LIMPIEZA GIMNASIO STAUS</t>
  </si>
  <si>
    <t>TELEFONO, LUZ Y AGUA</t>
  </si>
  <si>
    <t>VIATICOS DELEGADOS FORANEOS</t>
  </si>
  <si>
    <t>POSGRADO</t>
  </si>
  <si>
    <t>1-1-04-0035</t>
  </si>
  <si>
    <t>1-1-04-0063</t>
  </si>
  <si>
    <t>RUBIO NIEBLAS VIRGILIO</t>
  </si>
  <si>
    <t>1-1-04-0238</t>
  </si>
  <si>
    <t>LEAL SOTO DALICIA ANGELES</t>
  </si>
  <si>
    <t>1-1-04-3763</t>
  </si>
  <si>
    <t>LEYVA PACHECOGONZALO</t>
  </si>
  <si>
    <t>1-1-04-3764</t>
  </si>
  <si>
    <t>GARCIA ALVAREZ RAMIRO ALBERTO</t>
  </si>
  <si>
    <t>2-2-01-0066</t>
  </si>
  <si>
    <t>2-2-01-4195</t>
  </si>
  <si>
    <t>LEYVA PACHECO GONZALO</t>
  </si>
  <si>
    <t>2-2-01-4196</t>
  </si>
  <si>
    <t>5-1-12-0002</t>
  </si>
  <si>
    <t>5-1-12-0005</t>
  </si>
  <si>
    <t>5-1-13-0000</t>
  </si>
  <si>
    <t>5-2-12-0060</t>
  </si>
  <si>
    <t>5-2-12-0070</t>
  </si>
  <si>
    <t>ILIANA GUADALUPE CORTEZ</t>
  </si>
  <si>
    <t>HUMBERTO CORRAL ROBLES</t>
  </si>
  <si>
    <t>PEDRO ARNOLDO AYALA</t>
  </si>
  <si>
    <t>23/10/2018</t>
  </si>
  <si>
    <t xml:space="preserve"> DANIEL ALEJANDRO HINOJOSA SAENZ</t>
  </si>
  <si>
    <t xml:space="preserve"> PAULINA MARTINEZ GUTIERREZ</t>
  </si>
  <si>
    <t>28/10/2018</t>
  </si>
  <si>
    <t xml:space="preserve"> EDUARDO VALENCIA VELDERRAIN</t>
  </si>
  <si>
    <t>1-1-04-0038</t>
  </si>
  <si>
    <t>LARIOS VELARDE LUIS FELIPE</t>
  </si>
  <si>
    <t>1-1-04-3769</t>
  </si>
  <si>
    <t>GARCIA CAÑEDO ALMA ILIANA</t>
  </si>
  <si>
    <t>1-1-04-3770</t>
  </si>
  <si>
    <t>RAMOS ENRIQUEZ JOSE ROGELIO</t>
  </si>
  <si>
    <t>2-2-01-4201</t>
  </si>
  <si>
    <t>5-2-12-0035</t>
  </si>
  <si>
    <t>SOCORRO HERRERA CARBAJAL</t>
  </si>
  <si>
    <t>5-1-12-0003</t>
  </si>
  <si>
    <t>5-1-12-0006</t>
  </si>
  <si>
    <t>5-1-19-0006</t>
  </si>
  <si>
    <t>5-2-12-0058</t>
  </si>
  <si>
    <t>04/Dic/2018</t>
  </si>
  <si>
    <t>IBARRA MORENO MARIA IVANOVA</t>
  </si>
  <si>
    <t>PICOS PEREZ ALEJANDRA</t>
  </si>
  <si>
    <t>06/Dic/2018</t>
  </si>
  <si>
    <t>RODRIGUEZ HURTADO JOSE MOISES</t>
  </si>
  <si>
    <t>DOMINGUEZ ACOSTA MARIA FERNANDA</t>
  </si>
  <si>
    <t>11/Dic/2018</t>
  </si>
  <si>
    <t>IBARRA MARTIN MARTHA ELIZABETH</t>
  </si>
  <si>
    <t>ROMERO MARTINEZ VERONICA YANETH</t>
  </si>
  <si>
    <t xml:space="preserve">                  SALDOS DE LAS CUENTAS DE BANCOS AL 31 DE MARZO DE 2019</t>
  </si>
  <si>
    <t>SALDOS EN  BANCOS AL 31 DE MARZO DE 2019</t>
  </si>
  <si>
    <t>DEL 01 DE ENERO DE 2019 AL 31 DE MARZO DE 2019</t>
  </si>
  <si>
    <t>2018 - 2019</t>
  </si>
  <si>
    <t>01 ENE 2019</t>
  </si>
  <si>
    <t>31 MAR 2019</t>
  </si>
  <si>
    <t>EVENTO SINDICAL (COMISION NEGOCIADORA)</t>
  </si>
  <si>
    <t>SEGUROS VARIOS</t>
  </si>
  <si>
    <t>VIATICOS PERSONAL DE COMITÉ</t>
  </si>
  <si>
    <t>GIMNASO STAUS</t>
  </si>
  <si>
    <t>ISR ACREDITABLE (INVERSION)</t>
  </si>
  <si>
    <t>1-1-04-3773</t>
  </si>
  <si>
    <t>PEREZ RAMIREZ SERGIO FRANCISCO</t>
  </si>
  <si>
    <t>1-1-04-3774</t>
  </si>
  <si>
    <t>JUAREZ PEÑA NICOLAS GUADALUPE</t>
  </si>
  <si>
    <t>1-1-05-0001</t>
  </si>
  <si>
    <t>BARRAZA RODRIGUEZ BEATRIZ</t>
  </si>
  <si>
    <t>5-1-10-0013</t>
  </si>
  <si>
    <t>5-3-02-0000</t>
  </si>
  <si>
    <t>AL 31 DE ENERO DE 2019</t>
  </si>
  <si>
    <t>SALDO SEGÚN BANCOS AL 31 DE ENERO DE 2019</t>
  </si>
  <si>
    <t>CONSUELO RODRIGUEZ CORTEZ</t>
  </si>
  <si>
    <t>ISRAEL TAKAKI LOPEZ</t>
  </si>
  <si>
    <t>IGUAL: SALDO EN BANCOS EN NUESTROS LIBROS AL 31 DE ENERO DE 2019</t>
  </si>
  <si>
    <t>SALDO EN BANCOS EN NUESTROS LIBROS AL 31 DE ENERO DE 2019</t>
  </si>
  <si>
    <t xml:space="preserve">JOSE SAUL HERNANDEZ </t>
  </si>
  <si>
    <t>CARLOS JIMENEZ GARCIA</t>
  </si>
  <si>
    <t>IGNACIO CRUZ ENCINAS</t>
  </si>
  <si>
    <t>DANIEL ZARAGOZA ORTEGA</t>
  </si>
  <si>
    <t>ALFREDO RODRIGUEZ SOTO</t>
  </si>
  <si>
    <t>GONZALO LEYVA PACHECO</t>
  </si>
  <si>
    <t>PATRICIA JUAREZ CARMELO</t>
  </si>
  <si>
    <t>AL 28 DE FEBRERO DE 2019</t>
  </si>
  <si>
    <t>SALDO SEGÚN BANCOS AL 28 DE FEBRERO DE 2019</t>
  </si>
  <si>
    <t xml:space="preserve">OMAR ALEJANDRO LOPEZ </t>
  </si>
  <si>
    <t>IGUAL: SALDO EN BANCOS EN NUESTROS LIBROS AL 28 DE FEBRERO DE 2019</t>
  </si>
  <si>
    <t>SALDO EN BANCOS EN NUESTROS LIBROS AL 28 DE FEBRERO DE 2019</t>
  </si>
  <si>
    <t xml:space="preserve">MONICA DEL CARMEN </t>
  </si>
  <si>
    <t>FEDERICO ALBERTO GONZALEZ</t>
  </si>
  <si>
    <t>CUAUHTEMOC MARTINEZ</t>
  </si>
  <si>
    <t>AL 31 DE MARZO DE 2019</t>
  </si>
  <si>
    <t>SALDO SEGÚN BANCOS AL 31 DE MARZO DE 2019</t>
  </si>
  <si>
    <t>GOBIERNO DEL ESTADO DE SONORA</t>
  </si>
  <si>
    <t>CESAR SAUL GOMEZ LAPIZCO</t>
  </si>
  <si>
    <t>CONSUELO RODRIGUEZ CORRAL</t>
  </si>
  <si>
    <t>IGUAL: SALDO EN BANCOS EN NUESTROS LIBROS AL 31 DE MARZO DE 2019</t>
  </si>
  <si>
    <t>AL 31 MARZO DE 2019</t>
  </si>
  <si>
    <t>SALDO EN BANCOS EN NUESTROS LIBROS AL 31 DE MARZO DE 2019</t>
  </si>
  <si>
    <t>LUIS FERNANDO CARVAJAL DAVILA</t>
  </si>
  <si>
    <t>RESULTADO DEL EJERCICIO 2018</t>
  </si>
  <si>
    <t>Estado de Resultados del  01/Feb/2019  al  28/Feb/2019</t>
  </si>
  <si>
    <t>1-1-04-0046</t>
  </si>
  <si>
    <t>GUERRERO FONSECA JOSE FAUSTO</t>
  </si>
  <si>
    <t>1-1-04-0186</t>
  </si>
  <si>
    <t>ACOSTA CAPERON GERARDO</t>
  </si>
  <si>
    <t>1-1-04-3777</t>
  </si>
  <si>
    <t>MARTINEZ SIRAITARE CUAUHTEMOC</t>
  </si>
  <si>
    <t>1-2-01-0991</t>
  </si>
  <si>
    <t>'2 COMPUTADORAS MONITOR BENQ PROC. INTEL 32 GB</t>
  </si>
  <si>
    <t>1-2-01-0992</t>
  </si>
  <si>
    <t>IMPRESORA DOCUCOLOR XEROX</t>
  </si>
  <si>
    <t>1-2-02-5903</t>
  </si>
  <si>
    <t>EQUIPO DE COMPUTO PARA SECRETARIA DE ORGANIZACION</t>
  </si>
  <si>
    <t>1-2-05-0010</t>
  </si>
  <si>
    <t>VERSA ADVANCE MT MOD 2019 HR6886372P</t>
  </si>
  <si>
    <t>1-2-05-0011</t>
  </si>
  <si>
    <t>IGNIS GL CVT MOD 2019 JS2FH81S4K6105101</t>
  </si>
  <si>
    <t>2-1-02-3000</t>
  </si>
  <si>
    <t>MANUEL ANGEL DURAZO RIOS</t>
  </si>
  <si>
    <t>2-2-01-0087</t>
  </si>
  <si>
    <t>2-2-01-0192</t>
  </si>
  <si>
    <t>2-2-01-0290</t>
  </si>
  <si>
    <t>2-2-01-4207</t>
  </si>
  <si>
    <t>5-1-10-0015</t>
  </si>
  <si>
    <t>1-1-05-0005</t>
  </si>
  <si>
    <t>PEREZ ALVAREZ MA. LOURDES</t>
  </si>
  <si>
    <t>1-1-05-0073</t>
  </si>
  <si>
    <t>GOMEZ LAPIZCO CESAR SAUL</t>
  </si>
  <si>
    <t>4-3-00-0000</t>
  </si>
  <si>
    <t>4-3-01-0000</t>
  </si>
  <si>
    <t>5-1-12-0004</t>
  </si>
  <si>
    <t>5-1-13-0001</t>
  </si>
  <si>
    <t>5-2-12-0020</t>
  </si>
  <si>
    <t>GIMNASIO STAUS</t>
  </si>
  <si>
    <t xml:space="preserve">MULTAS Y ACCESORIOS </t>
  </si>
  <si>
    <t>IMPUESTO AL ESTADO 2%</t>
  </si>
  <si>
    <t>IMSS, INFONAVIT Y RCV</t>
  </si>
  <si>
    <t>01 ABR 2018</t>
  </si>
  <si>
    <t>01 JUL 2018</t>
  </si>
  <si>
    <t>01 OCT 2018</t>
  </si>
  <si>
    <t>30 JUN 2018</t>
  </si>
  <si>
    <t>30 SEPT 2018</t>
  </si>
  <si>
    <t>31 DIC 2018</t>
  </si>
  <si>
    <t>01 ENE 2018</t>
  </si>
  <si>
    <t>31 MAR 2018</t>
  </si>
  <si>
    <t>(INVERSION: $45,934.98)</t>
  </si>
  <si>
    <t>E G R E S O S</t>
  </si>
  <si>
    <t>FACILIDADES DE IMPRENTA (202)</t>
  </si>
  <si>
    <t>ABRIL - DIC 2018</t>
  </si>
  <si>
    <t>ISR POR SALARIOS</t>
  </si>
  <si>
    <t>PLACAS Y TENENCIAS</t>
  </si>
  <si>
    <t>MANTENIMIENTO DE VEHICULOS</t>
  </si>
  <si>
    <t>IMPUESTO SOBRE REMUNERACIONES AL SALARIO, AL ESTADO</t>
  </si>
  <si>
    <t>ASEO, LIMPIEZA Y JARDIERIA</t>
  </si>
  <si>
    <t>FINIQUITO</t>
  </si>
  <si>
    <t>Posición Financiera, Balance General al 31/Ene/2019</t>
  </si>
  <si>
    <t>Estado de Resultados del  01/Ene/2019  al  31/Ene/2019</t>
  </si>
  <si>
    <t>Balanza de comprobación al 31/Ene/2019</t>
  </si>
  <si>
    <t>1-1-01-0000</t>
  </si>
  <si>
    <t>1-1-01-0004</t>
  </si>
  <si>
    <t>1-1-01-0005</t>
  </si>
  <si>
    <t>1-1-03-0000</t>
  </si>
  <si>
    <t>1-1-03-0002</t>
  </si>
  <si>
    <t>BANORTE CTA.065393741 (FONDO MUTUALISTA)</t>
  </si>
  <si>
    <t>1-1-03-0004</t>
  </si>
  <si>
    <t>BANORTE CTA.0653893750</t>
  </si>
  <si>
    <t>1-1-04-0002</t>
  </si>
  <si>
    <t>ROMERO LOPEZ JOSE</t>
  </si>
  <si>
    <t>1-1-04-0004</t>
  </si>
  <si>
    <t>COVARRUBIAS MARTINEZ RODOLFO</t>
  </si>
  <si>
    <t>1-1-04-0006</t>
  </si>
  <si>
    <t>MORENO SOTO ARMANDO</t>
  </si>
  <si>
    <t>1-1-04-0012</t>
  </si>
  <si>
    <t>CABRERA BORBOA MARGARITA ARACELI</t>
  </si>
  <si>
    <t>1-1-04-0016</t>
  </si>
  <si>
    <t>MORALES PERAL LINA</t>
  </si>
  <si>
    <t>1-1-04-0017</t>
  </si>
  <si>
    <t>CEBALLOS FERNANDEZ FRANCISCO</t>
  </si>
  <si>
    <t>1-1-04-0023</t>
  </si>
  <si>
    <t>FIGUEROA GONZALEZ LUIS FERNADO</t>
  </si>
  <si>
    <t>1-1-04-0024</t>
  </si>
  <si>
    <t>ROMERO PEREZ ENA MONSERRAT</t>
  </si>
  <si>
    <t>1-1-04-0026</t>
  </si>
  <si>
    <t>GONZALEZ IBARRA RUBEN</t>
  </si>
  <si>
    <t>1-1-04-0027</t>
  </si>
  <si>
    <t>FLORES BARRAZA EUCEBIO FRANCISCO</t>
  </si>
  <si>
    <t>1-1-04-0029</t>
  </si>
  <si>
    <t>MERCADO CASTRO JESUS ENRIQUE</t>
  </si>
  <si>
    <t>1-1-04-0034</t>
  </si>
  <si>
    <t>MONGE ESQUER HILDA LUZ</t>
  </si>
  <si>
    <t>1-1-04-0036</t>
  </si>
  <si>
    <t>ABRIL HOYOS JOSE JORGE</t>
  </si>
  <si>
    <t>1-1-04-0037</t>
  </si>
  <si>
    <t>CASTRO CASTRO JUAN</t>
  </si>
  <si>
    <t>1-1-04-0040</t>
  </si>
  <si>
    <t>RAMIREZ DUVENGER ALDO SANTIAGO</t>
  </si>
  <si>
    <t>1-1-04-0047</t>
  </si>
  <si>
    <t>CUEVAS ARAMBURO MARIO MANUEL</t>
  </si>
  <si>
    <t>1-1-04-0049</t>
  </si>
  <si>
    <t>VALENZUELA VALDEZ ARMANDO</t>
  </si>
  <si>
    <t>1-1-04-0053</t>
  </si>
  <si>
    <t>MENDOZA CORDOVA ABRAHAM</t>
  </si>
  <si>
    <t>1-1-04-0054</t>
  </si>
  <si>
    <t>BECERRA GUTIERREZ ARTURO</t>
  </si>
  <si>
    <t>1-1-04-0056</t>
  </si>
  <si>
    <t>DORAME AGUILAR MARCELINO</t>
  </si>
  <si>
    <t>1-1-04-0064</t>
  </si>
  <si>
    <t>ARAUJO MORENO DORA ELIA</t>
  </si>
  <si>
    <t>1-1-04-0066</t>
  </si>
  <si>
    <t>REYNA GAMEZ GUADALUPE</t>
  </si>
  <si>
    <t>1-1-04-0067</t>
  </si>
  <si>
    <t>SALDAÑA CORDOVA FERNANDO</t>
  </si>
  <si>
    <t>1-1-04-0074</t>
  </si>
  <si>
    <t>NAVARRO ALVARADO PATRICIA</t>
  </si>
  <si>
    <t>1-1-04-0075</t>
  </si>
  <si>
    <t>CORONADO LOPEZ ROSA DELIA</t>
  </si>
  <si>
    <t>1-1-04-0076</t>
  </si>
  <si>
    <t>MANZANO TORRES ISIDRO</t>
  </si>
  <si>
    <t>1-1-04-0084</t>
  </si>
  <si>
    <t>FIMBRES AMPARANO AIDA AMPARO</t>
  </si>
  <si>
    <t>1-1-04-0091</t>
  </si>
  <si>
    <t>RAMIREZ WONG BENJAMIN</t>
  </si>
  <si>
    <t>1-1-04-0094</t>
  </si>
  <si>
    <t>IBARRA CARMELO JESUS</t>
  </si>
  <si>
    <t>1-1-04-0097</t>
  </si>
  <si>
    <t>OROZCO GARCIA MARIA ESTHER</t>
  </si>
  <si>
    <t>1-1-04-0101</t>
  </si>
  <si>
    <t>ESPINOZA MELENDREZ JOSE ALFREDO</t>
  </si>
  <si>
    <t>1-1-04-0102</t>
  </si>
  <si>
    <t>CARRASCO GALLEGOS BRISA VIOLETA</t>
  </si>
  <si>
    <t>1-1-04-0114</t>
  </si>
  <si>
    <t>GONZALEZ HERBEY ARMANDO</t>
  </si>
  <si>
    <t>1-1-04-0119</t>
  </si>
  <si>
    <t>LOPEZ MIRANDA CLAUDIO ALFREDO</t>
  </si>
  <si>
    <t>1-1-04-0128</t>
  </si>
  <si>
    <t>VARGAS SERRANO FRANCISCO</t>
  </si>
  <si>
    <t>1-1-04-0129</t>
  </si>
  <si>
    <t>CERVANTES SANCHEZ BENITO ROBERTO</t>
  </si>
  <si>
    <t>1-1-04-0133</t>
  </si>
  <si>
    <t>MONTOYA BONILLA RUBEN</t>
  </si>
  <si>
    <t>1-1-04-0140</t>
  </si>
  <si>
    <t>ARIAS LEON EVELINA</t>
  </si>
  <si>
    <t>1-1-04-0144</t>
  </si>
  <si>
    <t>ESPINDOLA CRUZ PEDRO</t>
  </si>
  <si>
    <t>1-1-04-0154</t>
  </si>
  <si>
    <t>GODINEZ PEREZ MARIA ISABEL</t>
  </si>
  <si>
    <t>1-1-04-0155</t>
  </si>
  <si>
    <t>VILLEGAS LEYVA AROLDO</t>
  </si>
  <si>
    <t>1-1-04-0157</t>
  </si>
  <si>
    <t>SILVA MARIA ANTONIETA</t>
  </si>
  <si>
    <t>1-1-04-0161</t>
  </si>
  <si>
    <t>ARMENTA YOCUPICIO VICTOR</t>
  </si>
  <si>
    <t>1-1-04-0163</t>
  </si>
  <si>
    <t>GARCIA MENDEZ ANANIAS</t>
  </si>
  <si>
    <t>1-1-04-0166</t>
  </si>
  <si>
    <t>REYNOSA GLORIA ALICIA</t>
  </si>
  <si>
    <t>1-1-04-0167</t>
  </si>
  <si>
    <t>CASTRO BURBOA GEORGINA</t>
  </si>
  <si>
    <t>1-1-04-0170</t>
  </si>
  <si>
    <t>VALLE REDONDO GUADALUPE</t>
  </si>
  <si>
    <t>1-1-04-0171</t>
  </si>
  <si>
    <t>MINJAREZ CARLOS MANUEL</t>
  </si>
  <si>
    <t>1-1-04-0174</t>
  </si>
  <si>
    <t>1-1-04-0175</t>
  </si>
  <si>
    <t>MOLINA DOMINGUEZ CLAUDIA CELESTE</t>
  </si>
  <si>
    <t>1-1-04-0178</t>
  </si>
  <si>
    <t>RAMIREZ URIBE GERARDO</t>
  </si>
  <si>
    <t>1-1-04-0180</t>
  </si>
  <si>
    <t>ENRIQUEZ ELENES CARLOS</t>
  </si>
  <si>
    <t>1-1-04-0181</t>
  </si>
  <si>
    <t>LEYVA ALMA BRENDA</t>
  </si>
  <si>
    <t>1-1-04-0184</t>
  </si>
  <si>
    <t>MINQUIRRAY MONTIJO CARLOS ALEJANDRO</t>
  </si>
  <si>
    <t>1-1-04-0191</t>
  </si>
  <si>
    <t>PARTIDA CORONADO KARLA FABIOLA</t>
  </si>
  <si>
    <t>1-1-04-0198</t>
  </si>
  <si>
    <t>AYALA PARRA PEDRO</t>
  </si>
  <si>
    <t>1-1-04-0208</t>
  </si>
  <si>
    <t>MARCOR RAMIREZ EUGENIO ROBERTO</t>
  </si>
  <si>
    <t>1-1-04-0212</t>
  </si>
  <si>
    <t>LOPEZ ALVAREZ JESUS ALBERTO</t>
  </si>
  <si>
    <t>1-1-04-0213</t>
  </si>
  <si>
    <t>GRIJALVA OTERO ABELARDO</t>
  </si>
  <si>
    <t>1-1-04-0217</t>
  </si>
  <si>
    <t>1-1-04-0219</t>
  </si>
  <si>
    <t>RAMIREZ HIGUERA ANA LAURA</t>
  </si>
  <si>
    <t>1-1-04-0220</t>
  </si>
  <si>
    <t>PEDROZA MONTERO FRANCISCA</t>
  </si>
  <si>
    <t>1-1-04-0222</t>
  </si>
  <si>
    <t>GONZALEZ ANAYA JOSE ALBERTO</t>
  </si>
  <si>
    <t>1-1-04-0230</t>
  </si>
  <si>
    <t>ORANTE BARRON VICTOR RAMON</t>
  </si>
  <si>
    <t>1-1-04-0231</t>
  </si>
  <si>
    <t>SOTO FEDERICO MARIA DEL ROSARIO</t>
  </si>
  <si>
    <t>1-1-04-0232</t>
  </si>
  <si>
    <t>SOTO COTA CATALINA</t>
  </si>
  <si>
    <t>1-1-04-0235</t>
  </si>
  <si>
    <t>SANCHEZ GONZALEZ MABY DENIA</t>
  </si>
  <si>
    <t>1-1-04-0251</t>
  </si>
  <si>
    <t>CASTREJON LEMUS MARIA DEL ROSARIO</t>
  </si>
  <si>
    <t>1-1-04-0253</t>
  </si>
  <si>
    <t>ESQUIVEL VALENZUELA JOSE GUADALUPE</t>
  </si>
  <si>
    <t>1-1-04-0260</t>
  </si>
  <si>
    <t>VARELA GARCIA RICARDO ALBERTO</t>
  </si>
  <si>
    <t>1-1-04-0266</t>
  </si>
  <si>
    <t>VERDUGO MIRANDA RAFAEL</t>
  </si>
  <si>
    <t>1-1-04-0276</t>
  </si>
  <si>
    <t>DUARTE VERDUGO LUIS ENRIQUE</t>
  </si>
  <si>
    <t>1-1-04-0280</t>
  </si>
  <si>
    <t>MANCILLAS TREVIÑO FERNANDO ARTURO</t>
  </si>
  <si>
    <t>1-1-04-0285</t>
  </si>
  <si>
    <t>RUIZ QUINTERO JESUS ALFREDO</t>
  </si>
  <si>
    <t>1-1-04-0288</t>
  </si>
  <si>
    <t>ESTRELLA VALENZUELA MARIA BERTHA</t>
  </si>
  <si>
    <t>1-1-04-0293</t>
  </si>
  <si>
    <t>LUGO LOPEZ CHRIATH JEARIM</t>
  </si>
  <si>
    <t>1-1-04-0296</t>
  </si>
  <si>
    <t>SILVA VALENCIA CESAR OCTAVIO</t>
  </si>
  <si>
    <t>1-1-04-0297</t>
  </si>
  <si>
    <t>ENCINAS VALENZUELA MARCO ANTONIO</t>
  </si>
  <si>
    <t>1-1-04-0303</t>
  </si>
  <si>
    <t>HERNANDEZ SANCHEZ MIGUEL ANGEL</t>
  </si>
  <si>
    <t>1-1-04-0308</t>
  </si>
  <si>
    <t>MURGUIA MURGUIA HECTOR MANUEL</t>
  </si>
  <si>
    <t>1-1-04-0310</t>
  </si>
  <si>
    <t>BORJA CASTAÑEDA JORGE</t>
  </si>
  <si>
    <t>1-1-04-0314</t>
  </si>
  <si>
    <t>OZUNA HUERTA GUSTAVO JESUS</t>
  </si>
  <si>
    <t>1-1-04-0315</t>
  </si>
  <si>
    <t>NAVARRO LAGARDA JOSE</t>
  </si>
  <si>
    <t>1-1-04-0318</t>
  </si>
  <si>
    <t>MARTINEZ PINEDA ROSA MARIA</t>
  </si>
  <si>
    <t>1-1-04-0325</t>
  </si>
  <si>
    <t>DALICIA ANGELES LEAL SOTO</t>
  </si>
  <si>
    <t>1-1-04-0329</t>
  </si>
  <si>
    <t>JOAQUIN HUMBERTO LOPEZ BORBON</t>
  </si>
  <si>
    <t>1-1-04-0330</t>
  </si>
  <si>
    <t>PATRICIA GARCIA CANO</t>
  </si>
  <si>
    <t>1-1-04-0333</t>
  </si>
  <si>
    <t>1-1-04-0335</t>
  </si>
  <si>
    <t>BAUTISTA JACOBO ALEJANDRINA</t>
  </si>
  <si>
    <t>1-1-04-0336</t>
  </si>
  <si>
    <t>QUIJADA MAYORGA BERTHA ALICIA</t>
  </si>
  <si>
    <t>1-1-04-0337</t>
  </si>
  <si>
    <t>LIZARRAGA CAÑEZ MIGUEL</t>
  </si>
  <si>
    <t>1-1-04-0338</t>
  </si>
  <si>
    <t>MIRANDA SOLIS LUIS VICENTE</t>
  </si>
  <si>
    <t>1-1-04-0339</t>
  </si>
  <si>
    <t>GARCIA CANO PATRICIA</t>
  </si>
  <si>
    <t>1-1-04-0341</t>
  </si>
  <si>
    <t>LUCIA PLACENCIA CAMACHO</t>
  </si>
  <si>
    <t>1-1-04-0344</t>
  </si>
  <si>
    <t>LUIS FERNANDO FIGUEROA GONZALEZ</t>
  </si>
  <si>
    <t>1-1-04-0346</t>
  </si>
  <si>
    <t>SERGIO FRANCISCO PEREZ RAMIREZ</t>
  </si>
  <si>
    <t>1-1-04-0348</t>
  </si>
  <si>
    <t>VERDUGO RODRIGUEZ GILBERTO GUADALUPE</t>
  </si>
  <si>
    <t>1-1-04-0349</t>
  </si>
  <si>
    <t>GUTIERREZ VAZQUEZ IRENE</t>
  </si>
  <si>
    <t>1-1-04-0351</t>
  </si>
  <si>
    <t>GONZALEZ CAMACHO TARSILA</t>
  </si>
  <si>
    <t>1-1-04-0356</t>
  </si>
  <si>
    <t>HERNANDEZ RIOS OMAR ALEJANDRO</t>
  </si>
  <si>
    <t>1-1-04-0358</t>
  </si>
  <si>
    <t>ISASI SIQUEIROS LEONARDO FIDEL</t>
  </si>
  <si>
    <t>1-1-04-0359</t>
  </si>
  <si>
    <t>VALDEZ GUTIERREZ JOSEFINA</t>
  </si>
  <si>
    <t>1-1-04-0360</t>
  </si>
  <si>
    <t>IÑIGUEZ PALOMARES RAMON ALFONSO</t>
  </si>
  <si>
    <t>1-1-04-0361</t>
  </si>
  <si>
    <t>MARTINEZ DURAN ANA BERTHA</t>
  </si>
  <si>
    <t>1-1-04-0365</t>
  </si>
  <si>
    <t>PEREZ RODRIGUEZ ALAIN</t>
  </si>
  <si>
    <t>1-1-04-0366</t>
  </si>
  <si>
    <t>MOLINA MORENO FRANCISCO ANTONIO</t>
  </si>
  <si>
    <t>1-1-04-0368</t>
  </si>
  <si>
    <t>OROZCO DUEÑAS FRANCISCO ALBERTO</t>
  </si>
  <si>
    <t>1-1-04-0371</t>
  </si>
  <si>
    <t>ROCHA ROMERO GASTON</t>
  </si>
  <si>
    <t>1-1-04-0375</t>
  </si>
  <si>
    <t>LEON BAZAN MARIA JULIA</t>
  </si>
  <si>
    <t>1-1-04-0385</t>
  </si>
  <si>
    <t>FOX RUBIO JOSE KELVIN</t>
  </si>
  <si>
    <t>1-1-04-0386</t>
  </si>
  <si>
    <t>1-1-04-0389</t>
  </si>
  <si>
    <t>GARCIA OCHOA HECTOR OMAR</t>
  </si>
  <si>
    <t>1-1-04-0393</t>
  </si>
  <si>
    <t>MALDONADO GONZALEZ BLANCA IDALIA</t>
  </si>
  <si>
    <t>1-1-04-0395</t>
  </si>
  <si>
    <t>VELIZ REAL MODESTO ALFREDO</t>
  </si>
  <si>
    <t>1-1-04-0397</t>
  </si>
  <si>
    <t>ROSA ALICIA FIGUEROA GAMEZ</t>
  </si>
  <si>
    <t>1-1-04-0398</t>
  </si>
  <si>
    <t>ENCINAS OROZCO CECILIA</t>
  </si>
  <si>
    <t>1-1-04-3767</t>
  </si>
  <si>
    <t>ORTIZ ESTANDARTE ALFREDO</t>
  </si>
  <si>
    <t>1-1-04-3772</t>
  </si>
  <si>
    <t>VELARDE GARCIA RICARDO ALBERTO</t>
  </si>
  <si>
    <t>1-1-05-0002</t>
  </si>
  <si>
    <t>BARRAZA RODRIGUEZ RUTH IVONNE</t>
  </si>
  <si>
    <t>1-1-05-0004</t>
  </si>
  <si>
    <t>ORTIZ SALOMON CHRISTIAN GUADALUPE</t>
  </si>
  <si>
    <t>1-1-05-0006</t>
  </si>
  <si>
    <t>PEREZ SALAZAR MA. LUISA</t>
  </si>
  <si>
    <t>1-1-05-0009</t>
  </si>
  <si>
    <t>RODRIGUEZ CORTEZ CONSUELO</t>
  </si>
  <si>
    <t>1-1-05-0010</t>
  </si>
  <si>
    <t>TAPIA GUARAQUI MANUEL MAURICIO</t>
  </si>
  <si>
    <t>1-1-05-0011</t>
  </si>
  <si>
    <t>VILLEGAS ARMENDARIZ JOSE LUIS</t>
  </si>
  <si>
    <t>1-1-05-0013</t>
  </si>
  <si>
    <t>ESPINOZA MORALES RAMON</t>
  </si>
  <si>
    <t>1-1-05-0014</t>
  </si>
  <si>
    <t>1-1-05-0015</t>
  </si>
  <si>
    <t>LOPEZ ARMENDARIZ FRANCISCO</t>
  </si>
  <si>
    <t>1-1-05-0016</t>
  </si>
  <si>
    <t>CORONADO LOPEZ ROSA</t>
  </si>
  <si>
    <t>1-1-05-0017</t>
  </si>
  <si>
    <t>1-1-05-0018</t>
  </si>
  <si>
    <t>LAGARDA MUÑOZ JUAN BAUTISTA</t>
  </si>
  <si>
    <t>1-1-05-0019</t>
  </si>
  <si>
    <t>STEUS</t>
  </si>
  <si>
    <t>1-1-05-0020</t>
  </si>
  <si>
    <t>MONTOYA SANCHEZ JOSE</t>
  </si>
  <si>
    <t>1-1-05-0022</t>
  </si>
  <si>
    <t>CUT</t>
  </si>
  <si>
    <t>1-1-05-0023</t>
  </si>
  <si>
    <t>CORONADO ROMERO JOSE</t>
  </si>
  <si>
    <t>1-1-05-0024</t>
  </si>
  <si>
    <t>ROSALES DIAZ FLAVIO ALONSO</t>
  </si>
  <si>
    <t>1-1-05-0026</t>
  </si>
  <si>
    <t>LEON FELIX RENE ALEJANDRO</t>
  </si>
  <si>
    <t>1-1-05-0027</t>
  </si>
  <si>
    <t>GONZALEZ RODRIGUEZ JOSE ANTONIO</t>
  </si>
  <si>
    <t>1-1-05-0028</t>
  </si>
  <si>
    <t>VENEL MARIE DOMINIQUE</t>
  </si>
  <si>
    <t>1-1-05-0029</t>
  </si>
  <si>
    <t>GARCIA SALDATE ARTURO</t>
  </si>
  <si>
    <t>1-1-05-0030</t>
  </si>
  <si>
    <t>OGARRIO HUITRON ERNESTO</t>
  </si>
  <si>
    <t>1-1-05-0031</t>
  </si>
  <si>
    <t>VALDEZ LEYVA MANUEL</t>
  </si>
  <si>
    <t>1-1-05-0032</t>
  </si>
  <si>
    <t>1-1-05-0033</t>
  </si>
  <si>
    <t>ATONDO ENCINAS MARGARITA</t>
  </si>
  <si>
    <t>1-1-05-0037</t>
  </si>
  <si>
    <t>BANORTE CTA.0653893750 (CONSTRUCCION NUEVO LOCAL)</t>
  </si>
  <si>
    <t>1-1-05-0038</t>
  </si>
  <si>
    <t>MONTOYA HARO JOEL</t>
  </si>
  <si>
    <t>1-1-05-0045</t>
  </si>
  <si>
    <t>VALLE RIVAS HUGO EMMANUEL</t>
  </si>
  <si>
    <t>1-1-05-0046</t>
  </si>
  <si>
    <t>BANORTE CTA. 0653893769</t>
  </si>
  <si>
    <t>1-1-05-0047</t>
  </si>
  <si>
    <t>MORENO EGURROLA ABELARDO</t>
  </si>
  <si>
    <t>1-1-05-0057</t>
  </si>
  <si>
    <t>CARRERA VEGA ENRIQUE</t>
  </si>
  <si>
    <t>1-1-05-0058</t>
  </si>
  <si>
    <t>CORONADO VILLARES MARIA DE JESUS</t>
  </si>
  <si>
    <t>1-1-05-0061</t>
  </si>
  <si>
    <t>CANTUA SESTEAGA SERGIO</t>
  </si>
  <si>
    <t>1-1-05-0063</t>
  </si>
  <si>
    <t>1-1-05-0064</t>
  </si>
  <si>
    <t>VERDUGO RODRIGUEZ JAIME</t>
  </si>
  <si>
    <t>1-1-05-0070</t>
  </si>
  <si>
    <t>FEDERICO ALBERTO GONZALEZ SANCHEZ</t>
  </si>
  <si>
    <t>1-1-05-0079</t>
  </si>
  <si>
    <t>JESUS FRANCISCO ROFRIGUEZ HIGUERA</t>
  </si>
  <si>
    <t>1-1-05-0080</t>
  </si>
  <si>
    <t>OLIMPIA ALEJANDRA CORTES RIVERA</t>
  </si>
  <si>
    <t>1-1-05-0081</t>
  </si>
  <si>
    <t>OLIMPIA OFELIA CORTEZ RIVERA</t>
  </si>
  <si>
    <t>1-1-05-0082</t>
  </si>
  <si>
    <t>CLAUDIA CECILIA NORZAGARAY BENITEZ</t>
  </si>
  <si>
    <t>1-1-05-0083</t>
  </si>
  <si>
    <t>ASOCIACION ESTATAL DE SOFTBOL SONORA AC</t>
  </si>
  <si>
    <t>1-1-05-0084</t>
  </si>
  <si>
    <t>MELTON MARTINEZ ESTRADA</t>
  </si>
  <si>
    <t>1-1-05-0085</t>
  </si>
  <si>
    <t>PRESTAMOS ENTRE CUENTAS</t>
  </si>
  <si>
    <t>1-1-05-0086</t>
  </si>
  <si>
    <t>DIMONTE COMERCIALIZADORA SA DE CV</t>
  </si>
  <si>
    <t>1-1-09-0000</t>
  </si>
  <si>
    <t>1-1-09-0001</t>
  </si>
  <si>
    <t>SEGURO CARRO URVAN 2014</t>
  </si>
  <si>
    <t>1-1-10-0004</t>
  </si>
  <si>
    <t>1-1-10-0005</t>
  </si>
  <si>
    <t>CLAUDIA CECILIA NORZAGARAY</t>
  </si>
  <si>
    <t>1-1-14-0000</t>
  </si>
  <si>
    <t>1-1-15-0000</t>
  </si>
  <si>
    <t>1-1-16-0000</t>
  </si>
  <si>
    <t>1-2-01-0001</t>
  </si>
  <si>
    <t>TELEFONOS CELULARES</t>
  </si>
  <si>
    <t>1-2-01-0003</t>
  </si>
  <si>
    <t>MESAS MULTIUSOS</t>
  </si>
  <si>
    <t>1-2-01-0004</t>
  </si>
  <si>
    <t>SILLAS EJECUTIVAS NEGRAS</t>
  </si>
  <si>
    <t>1-2-01-0009</t>
  </si>
  <si>
    <t>PERSIANA DE COLOR</t>
  </si>
  <si>
    <t>1-2-01-0010</t>
  </si>
  <si>
    <t>TELEVISION SONY WGA TRIN</t>
  </si>
  <si>
    <t>1-2-01-0011</t>
  </si>
  <si>
    <t>GUILLOTINA CHALLEN</t>
  </si>
  <si>
    <t>1-2-01-0012</t>
  </si>
  <si>
    <t>MINISPLITS</t>
  </si>
  <si>
    <t>1-2-01-0016</t>
  </si>
  <si>
    <t>RISO MOD 3105 N/S</t>
  </si>
  <si>
    <t>1-2-01-0017</t>
  </si>
  <si>
    <t>COPIADORA MODELO 702</t>
  </si>
  <si>
    <t>1-2-01-0018</t>
  </si>
  <si>
    <t>SCANNER HP 2670</t>
  </si>
  <si>
    <t>1-2-01-0021</t>
  </si>
  <si>
    <t>APARATO PARA AGUA</t>
  </si>
  <si>
    <t>1-2-01-0024</t>
  </si>
  <si>
    <t>ARCHIVERO VERTICAL</t>
  </si>
  <si>
    <t>1-2-01-0025</t>
  </si>
  <si>
    <t>MICROFONO INALAMBRICO</t>
  </si>
  <si>
    <t>1-2-01-0026</t>
  </si>
  <si>
    <t>SALA DE DOS PIEZAS</t>
  </si>
  <si>
    <t>1-2-01-0027</t>
  </si>
  <si>
    <t>MESA DE CENTRO</t>
  </si>
  <si>
    <t>1-2-01-0028</t>
  </si>
  <si>
    <t>MESA ESQUINERA</t>
  </si>
  <si>
    <t>1-2-01-0033</t>
  </si>
  <si>
    <t>SUMADORA MARCA SHAI</t>
  </si>
  <si>
    <t>1-2-01-0034</t>
  </si>
  <si>
    <t>LAMINADORA XYRON</t>
  </si>
  <si>
    <t>1-2-01-0035</t>
  </si>
  <si>
    <t>EQUIPO OFF SET ADD/D</t>
  </si>
  <si>
    <t>1-2-01-0036</t>
  </si>
  <si>
    <t>MESA CIRCULAR</t>
  </si>
  <si>
    <t>1-2-01-0037</t>
  </si>
  <si>
    <t>CAMARA FOTOGRAFICA CANON</t>
  </si>
  <si>
    <t>1-2-01-0038</t>
  </si>
  <si>
    <t>CAMARA CANON EOS REBEL</t>
  </si>
  <si>
    <t>1-2-01-0039</t>
  </si>
  <si>
    <t>REPRODUCTOR SONY BLU-RAY</t>
  </si>
  <si>
    <t>1-2-01-0041</t>
  </si>
  <si>
    <t>CONSOLA DE AUDIO TASCAM</t>
  </si>
  <si>
    <t>1-2-01-0045</t>
  </si>
  <si>
    <t>BOCINAS GRANDES PAVY (2)</t>
  </si>
  <si>
    <t>1-2-01-0047</t>
  </si>
  <si>
    <t>IMPRESORA LASERJET 9050</t>
  </si>
  <si>
    <t>1-2-01-0050</t>
  </si>
  <si>
    <t>SILLA DE TRABAJO TRUE INNOVATIONS</t>
  </si>
  <si>
    <t>1-2-01-0057</t>
  </si>
  <si>
    <t>CONVERTIDOR DE VOLTAJE</t>
  </si>
  <si>
    <t>1-2-01-0059</t>
  </si>
  <si>
    <t>AIRE ACONDICIONADO</t>
  </si>
  <si>
    <t>1-2-01-0069</t>
  </si>
  <si>
    <t>CAF 121B ABSOLUT V1 TON. S/FRIO 22OV</t>
  </si>
  <si>
    <t>1-2-01-0080</t>
  </si>
  <si>
    <t>MINI SPLIT ABSOLUT</t>
  </si>
  <si>
    <t>1-2-01-0081</t>
  </si>
  <si>
    <t>BOCINAS ZUUM ZC-16BT</t>
  </si>
  <si>
    <t>1-2-01-0082</t>
  </si>
  <si>
    <t>DISPENSADOR DE AGUA</t>
  </si>
  <si>
    <t>1-2-01-0083</t>
  </si>
  <si>
    <t>RELOJ BIOMETRICO Y SOFTWARE RINOTIME 2000</t>
  </si>
  <si>
    <t>1-2-01-0084</t>
  </si>
  <si>
    <t>MICROFONO INALAMBRICO VHF DE ALTA FIDELIDAD (HI-F)</t>
  </si>
  <si>
    <t>1-2-01-0085</t>
  </si>
  <si>
    <t>PLANETARIUM UNISON</t>
  </si>
  <si>
    <t>1-2-01-0086</t>
  </si>
  <si>
    <t>DOS PUERTAS HERRAMIENTAS, REPISAS, ESTANTE 6 REPIS</t>
  </si>
  <si>
    <t>1-2-01-0087</t>
  </si>
  <si>
    <t>SOFA 7 PIEZAS (LUCAS ESMERALD HOME)</t>
  </si>
  <si>
    <t>1-2-01-0088</t>
  </si>
  <si>
    <t>SILLA</t>
  </si>
  <si>
    <t>1-2-01-0089</t>
  </si>
  <si>
    <t>ESCRITORIO</t>
  </si>
  <si>
    <t>1-2-01-0090</t>
  </si>
  <si>
    <t>1-2-01-0091</t>
  </si>
  <si>
    <t>SILLAS SECRETARIALES COLOR VINO MARCA ALBAR</t>
  </si>
  <si>
    <t>1-2-01-0092</t>
  </si>
  <si>
    <t>MODULO RECEPCIONAL</t>
  </si>
  <si>
    <t>1-2-01-0093</t>
  </si>
  <si>
    <t>MESA TRAPEZOIDAL</t>
  </si>
  <si>
    <t>1-2-01-0094</t>
  </si>
  <si>
    <t>LIBRERO DE PISO</t>
  </si>
  <si>
    <t>1-2-01-0095</t>
  </si>
  <si>
    <t>MESA PARA JUNTAS BASE EN CRUZ</t>
  </si>
  <si>
    <t>1-2-01-0096</t>
  </si>
  <si>
    <t>MESA DE CONSEJO CORTE DIAMANTE</t>
  </si>
  <si>
    <t>1-2-01-0097</t>
  </si>
  <si>
    <t>SILLONES EJECUTIVOS RESP. ALTO EN MALLA NEGRO/CROM</t>
  </si>
  <si>
    <t>1-2-01-0099</t>
  </si>
  <si>
    <t>MESA PLEGABLE</t>
  </si>
  <si>
    <t>1-2-01-0100</t>
  </si>
  <si>
    <t>ESTRUCTURA METALICA FRONTIER</t>
  </si>
  <si>
    <t>1-2-01-0101</t>
  </si>
  <si>
    <t>CONJUNTO EJECUTIVO DE 2.00x2.55X85H S/LIB 3/CAJ</t>
  </si>
  <si>
    <t>1-2-01-0102</t>
  </si>
  <si>
    <t>MESA DE CONSEJO DE 3.60x1.20 SEMIOVALADA SECC/BASE</t>
  </si>
  <si>
    <t>1-2-01-0103</t>
  </si>
  <si>
    <t>'3 VENTILADORES DE PEDESTAL</t>
  </si>
  <si>
    <t>1-2-01-0105</t>
  </si>
  <si>
    <t>ABANICOS</t>
  </si>
  <si>
    <t>1-2-01-0106</t>
  </si>
  <si>
    <t>ENFRIADORES DE DOS TOMAS F Y C</t>
  </si>
  <si>
    <t>1-2-01-0109</t>
  </si>
  <si>
    <t>ABANICOS DE PEDESTAL</t>
  </si>
  <si>
    <t>1-2-01-0110</t>
  </si>
  <si>
    <t>TELEFONO INALAMBRICO PANASONIC (SRIA. GENERAL)</t>
  </si>
  <si>
    <t>1-2-01-0120</t>
  </si>
  <si>
    <t>'2 MESAS PLEGABLE</t>
  </si>
  <si>
    <t>1-2-01-0121</t>
  </si>
  <si>
    <t>MARCOS  Y CUADROS</t>
  </si>
  <si>
    <t>1-2-01-0122</t>
  </si>
  <si>
    <t>SILLA DE TRABAJO MILFORD (PENSIONES Y JUBILADOS)</t>
  </si>
  <si>
    <t>1-2-01-0124</t>
  </si>
  <si>
    <t>AIRE ACONDICIONADOS (PENSIONADOS Y JUBILADOS)</t>
  </si>
  <si>
    <t>1-2-01-0125</t>
  </si>
  <si>
    <t>FRIGOBAR (FINANZAS)</t>
  </si>
  <si>
    <t>1-2-01-0126</t>
  </si>
  <si>
    <t>MICROFONO INALAMBRICO SHURE (SEC COMUNICACION)</t>
  </si>
  <si>
    <t>1-2-01-0127</t>
  </si>
  <si>
    <t>DVR DAHUA 8 CANALES</t>
  </si>
  <si>
    <t>1-2-01-0128</t>
  </si>
  <si>
    <t>DISCO DURO DE 4TB</t>
  </si>
  <si>
    <t>1-2-01-0129</t>
  </si>
  <si>
    <t>CAMARA DAHUA PTZ</t>
  </si>
  <si>
    <t>1-2-01-0130</t>
  </si>
  <si>
    <t>CAMARA DOMO INT</t>
  </si>
  <si>
    <t>1-2-01-0131</t>
  </si>
  <si>
    <t>CAMARA DAHUA DOMO ANTIBANDALICA EXTERIOR</t>
  </si>
  <si>
    <t>1-2-01-0132</t>
  </si>
  <si>
    <t>MUEBLES</t>
  </si>
  <si>
    <t>1-2-01-0133</t>
  </si>
  <si>
    <t>ASPIRADORA MANUAL</t>
  </si>
  <si>
    <t>1-2-01-0134</t>
  </si>
  <si>
    <t>CAFETERA NEGRA 12 TAZAS</t>
  </si>
  <si>
    <t>1-2-01-0135</t>
  </si>
  <si>
    <t>INVERSOR DE CORRIENTE AUTOMOTRIZ DE 15OO W (12 VCC</t>
  </si>
  <si>
    <t>1-2-01-0136</t>
  </si>
  <si>
    <t>'5 VENTILADOR LK 18</t>
  </si>
  <si>
    <t>1-2-01-0137</t>
  </si>
  <si>
    <t>COMPUTADORA ACER AIO AC22</t>
  </si>
  <si>
    <t>1-2-01-0990</t>
  </si>
  <si>
    <t>'30 SILLONES MODELO PABLO BAJO PIEL NEGRO</t>
  </si>
  <si>
    <t>1-2-01-8800</t>
  </si>
  <si>
    <t>'4 SALAS $12,499.00 C/U</t>
  </si>
  <si>
    <t>1-2-02-0013</t>
  </si>
  <si>
    <t>COMPUTADORA LANIX BRAIN 3140</t>
  </si>
  <si>
    <t>1-2-02-0029</t>
  </si>
  <si>
    <t>IPAD2 WI-FI 32 GB B</t>
  </si>
  <si>
    <t>1-2-02-0030</t>
  </si>
  <si>
    <t>IPAD2 WI-FI 16 GB N</t>
  </si>
  <si>
    <t>1-2-02-0031</t>
  </si>
  <si>
    <t>COMPUTADORA COMPAQ CO1-1406La</t>
  </si>
  <si>
    <t>1-2-02-0038</t>
  </si>
  <si>
    <t>HP LASERJET PRO CP1025</t>
  </si>
  <si>
    <t>1-2-02-0039</t>
  </si>
  <si>
    <t>COMPUTADORA SRIA. DE PRENSA</t>
  </si>
  <si>
    <t>1-2-02-0045</t>
  </si>
  <si>
    <t>IMPRESORA XEROX 3010</t>
  </si>
  <si>
    <t>1-2-02-0046</t>
  </si>
  <si>
    <t>COMPUTADORA ARMADA</t>
  </si>
  <si>
    <t>1-2-02-0047</t>
  </si>
  <si>
    <t>HP20 66GB 20"</t>
  </si>
  <si>
    <t>1-2-02-0048</t>
  </si>
  <si>
    <t>LAPTOP TOSHIBA, MEMORIA RAM 26B DD. 320 PANT.14"</t>
  </si>
  <si>
    <t>1-2-02-0049</t>
  </si>
  <si>
    <t>COMPUTADORA LENOVO (SRIA. PREVISION SOCIAL)</t>
  </si>
  <si>
    <t>1-2-02-0050</t>
  </si>
  <si>
    <t>LENOVO IDEACENTRE C345-9600 (PREVISION SOCIAL)</t>
  </si>
  <si>
    <t>1-2-02-0051</t>
  </si>
  <si>
    <t>REGULADOR (AIDA)</t>
  </si>
  <si>
    <t>1-2-02-0052</t>
  </si>
  <si>
    <t>DISCO DURO 3TB SEAGATE</t>
  </si>
  <si>
    <t>1-2-02-0053</t>
  </si>
  <si>
    <t>COMPUTADORA HP 20-DO1</t>
  </si>
  <si>
    <t>1-2-02-0054</t>
  </si>
  <si>
    <t>LAPTOP HP SPLINT (SRIA. GENERAL)</t>
  </si>
  <si>
    <t>1-2-02-0055</t>
  </si>
  <si>
    <t>TABLET 7.85 IB INFINIT (SRIA. DE TRABAJO Y CONFLI)</t>
  </si>
  <si>
    <t>1-2-02-0056</t>
  </si>
  <si>
    <t>LAPTOP TOSHIBA 17 8 RAM DISCO 1TB</t>
  </si>
  <si>
    <t>1-2-02-0057</t>
  </si>
  <si>
    <t>CAM ACCESS, CAMCORDER, SDQUA 16GB N300 USB MF BAG</t>
  </si>
  <si>
    <t>1-2-02-0058</t>
  </si>
  <si>
    <t>TECLADO INALAMBRICO</t>
  </si>
  <si>
    <t>1-2-02-0059</t>
  </si>
  <si>
    <t>LAPTOP LENOVO G405S</t>
  </si>
  <si>
    <t>1-2-02-0060</t>
  </si>
  <si>
    <t>TABLET GALAXY PRO16 GB</t>
  </si>
  <si>
    <t>1-2-02-0061</t>
  </si>
  <si>
    <t>MULTIFUNCIONAL SAMSUNG SL-M207OW</t>
  </si>
  <si>
    <t>1-2-02-0062</t>
  </si>
  <si>
    <t>DISCO DURO PORTATIL 2TB Y EXTENSION NO BREAK KOBLE</t>
  </si>
  <si>
    <t>1-2-02-0063</t>
  </si>
  <si>
    <t>IMPRESORA (PRENSA)</t>
  </si>
  <si>
    <t>1-2-02-0064</t>
  </si>
  <si>
    <t>IMPRESORA HP LASER MODELO P1102</t>
  </si>
  <si>
    <t>1-2-02-0065</t>
  </si>
  <si>
    <t>IMPRESORA LASER MONOCROMATICA SAMSUNG XPRESS SL-M2</t>
  </si>
  <si>
    <t>1-2-02-0066</t>
  </si>
  <si>
    <t>PROYECTOR INFOCUS MODELO IN 112X</t>
  </si>
  <si>
    <t>1-2-02-0067</t>
  </si>
  <si>
    <t>IMPRESORA LASER SAMSUNG (FINANZAS)</t>
  </si>
  <si>
    <t>1-2-02-0070</t>
  </si>
  <si>
    <t>LAP TOP HP 240 G4 8GB</t>
  </si>
  <si>
    <t>1-2-02-0071</t>
  </si>
  <si>
    <t>LAP TOP HP 240 64 4 GB</t>
  </si>
  <si>
    <t>1-2-02-0072</t>
  </si>
  <si>
    <t>IMPRESORA LASER SAMSUNG M2020 (PREVISION SOCIAL)</t>
  </si>
  <si>
    <t>1-2-02-0073</t>
  </si>
  <si>
    <t>ALL in one Acer Mod az1-601-mw53 (JUBILADOS Y PENS</t>
  </si>
  <si>
    <t>1-2-02-0074</t>
  </si>
  <si>
    <t>MULTIFUNCIONAL CANON (JUBILADOS Y PENSIONADOS)</t>
  </si>
  <si>
    <t>1-2-02-0075</t>
  </si>
  <si>
    <t>APPLE IMAC 27" (COMUNICACION)</t>
  </si>
  <si>
    <t>1-2-02-0076</t>
  </si>
  <si>
    <t>iMac Apple 21" 1.6 GHz 8GB RAM 1TB, (COMUNICACION)</t>
  </si>
  <si>
    <t>1-2-02-0077</t>
  </si>
  <si>
    <t>SERVIDOR HEWLWTL (SEC FINANZAS)</t>
  </si>
  <si>
    <t>1-2-02-0078</t>
  </si>
  <si>
    <t>LAPTOP HP 14-BS002LA</t>
  </si>
  <si>
    <t>1-2-02-0079</t>
  </si>
  <si>
    <t>COMPUTADORA LENOVO AIO 310-20IAP (SEC ACTAS)</t>
  </si>
  <si>
    <t>1-2-02-0080</t>
  </si>
  <si>
    <t>COMPUTADORA LENOVO AIO 310-20IAP (SEC EDUCACION)</t>
  </si>
  <si>
    <t>1-2-02-0081</t>
  </si>
  <si>
    <t>MULTIFUNCIONAL (CAJEME)</t>
  </si>
  <si>
    <t>1-2-02-0082</t>
  </si>
  <si>
    <t>CAMARA WEB C922 LOGITECH HD PRO</t>
  </si>
  <si>
    <t>1-2-02-0083</t>
  </si>
  <si>
    <t>IPAD PRO 10.5" (SECRETARIA DE COMUNICACION)</t>
  </si>
  <si>
    <t>1-2-02-0084</t>
  </si>
  <si>
    <t>COMPUTADORA HP PAVILLION 23.8" (SEC. TRABAJO Y CON</t>
  </si>
  <si>
    <t>1-2-02-0085</t>
  </si>
  <si>
    <t>LAPTOP HP 15-BS011LA (SECRETARIA DE TRABAJO Y CON)</t>
  </si>
  <si>
    <t>1-2-02-0086</t>
  </si>
  <si>
    <t>LAPTOP HP 15-BS011LA (SERETARIA GENERAL)</t>
  </si>
  <si>
    <t>1-2-02-0087</t>
  </si>
  <si>
    <t>LAPTOP HP 15-BS011LA (SECRETARIA DE FINANZAS)</t>
  </si>
  <si>
    <t>1-2-02-5900</t>
  </si>
  <si>
    <t>CAMARA WEB HD LOGITECH</t>
  </si>
  <si>
    <t>1-2-02-5901</t>
  </si>
  <si>
    <t>LAPTOP HP SECRETARIA DE FINANZAS</t>
  </si>
  <si>
    <t>1-2-03-0000</t>
  </si>
  <si>
    <t>1-2-03-0001</t>
  </si>
  <si>
    <t>APARATO DE EJERCICIO</t>
  </si>
  <si>
    <t>1-2-03-0002</t>
  </si>
  <si>
    <t>BICICLETA FIJA</t>
  </si>
  <si>
    <t>1-2-03-0003</t>
  </si>
  <si>
    <t>CAMINADORA ELECTRICA</t>
  </si>
  <si>
    <t>1-2-03-0004</t>
  </si>
  <si>
    <t>MANCUERNAS DE METAL</t>
  </si>
  <si>
    <t>1-2-03-0005</t>
  </si>
  <si>
    <t>'6 BARRAS DE METAL</t>
  </si>
  <si>
    <t>1-2-03-0006</t>
  </si>
  <si>
    <t>ESTANTE DE METAL (1)</t>
  </si>
  <si>
    <t>1-2-03-0007</t>
  </si>
  <si>
    <t>BASCULA MANUAL</t>
  </si>
  <si>
    <t>1-2-03-0008</t>
  </si>
  <si>
    <t>CANCEL DE MADERA (2)</t>
  </si>
  <si>
    <t>1-2-03-0009</t>
  </si>
  <si>
    <t>BANCOS DE MADERA</t>
  </si>
  <si>
    <t>1-2-03-0010</t>
  </si>
  <si>
    <t>TINACO 1.100 LITROS</t>
  </si>
  <si>
    <t>1-2-03-0011</t>
  </si>
  <si>
    <t>AEROCOOLER</t>
  </si>
  <si>
    <t>1-2-03-0013</t>
  </si>
  <si>
    <t>ESPEJO 2.05 x 1 METRO</t>
  </si>
  <si>
    <t>1-2-03-0014</t>
  </si>
  <si>
    <t>ENFRIADOR DE AGUA</t>
  </si>
  <si>
    <t>1-2-03-0015</t>
  </si>
  <si>
    <t>CALENTADOR ELECTRICO</t>
  </si>
  <si>
    <t>1-2-03-0016</t>
  </si>
  <si>
    <t>1-2-04-0000</t>
  </si>
  <si>
    <t>1-2-04-0004</t>
  </si>
  <si>
    <t>HORNO DE MICROONDAS</t>
  </si>
  <si>
    <t>1-2-04-0005</t>
  </si>
  <si>
    <t>CAFETERA MR. COFFE</t>
  </si>
  <si>
    <t>1-2-04-0007</t>
  </si>
  <si>
    <t>CAFETERA 4 TAZAS</t>
  </si>
  <si>
    <t>1-2-05-0001</t>
  </si>
  <si>
    <t>COURIER 2005 (SANTA ANA)</t>
  </si>
  <si>
    <t>1-2-05-0002</t>
  </si>
  <si>
    <t>VOYAGER 2006</t>
  </si>
  <si>
    <t>1-2-05-0003</t>
  </si>
  <si>
    <t>FRONTIER</t>
  </si>
  <si>
    <t>1-2-05-0004</t>
  </si>
  <si>
    <t>TIIDA 2007</t>
  </si>
  <si>
    <t>1-2-05-0007</t>
  </si>
  <si>
    <t>NISSAN URVAN MOD. 2014</t>
  </si>
  <si>
    <t>1-2-05-0008</t>
  </si>
  <si>
    <t>POINTER MOD 2008</t>
  </si>
  <si>
    <t>1-2-05-0009</t>
  </si>
  <si>
    <t>OPTRA 2007 (NOVOJOA)</t>
  </si>
  <si>
    <t>1-2-06-0000</t>
  </si>
  <si>
    <t>1-2-06-0001</t>
  </si>
  <si>
    <t>TERRENO YAÑEZ 98</t>
  </si>
  <si>
    <t>1-2-06-0002</t>
  </si>
  <si>
    <t>CONSTRUCCIONES YAÑEZ 98</t>
  </si>
  <si>
    <t>1-2-06-0003</t>
  </si>
  <si>
    <t>TERRENO TERCERA AMPLIACION</t>
  </si>
  <si>
    <t>1-2-06-0004</t>
  </si>
  <si>
    <t>NIÑOS HEROES 101-103-105</t>
  </si>
  <si>
    <t>1-2-06-0005</t>
  </si>
  <si>
    <t>OBRA EN CONSTRUCCION</t>
  </si>
  <si>
    <t>1-2-07-0000</t>
  </si>
  <si>
    <t>1-2-07-0001</t>
  </si>
  <si>
    <t>TERRENO</t>
  </si>
  <si>
    <t>1-2-07-0002</t>
  </si>
  <si>
    <t>CONSTRUCCIONES</t>
  </si>
  <si>
    <t>1-2-08-0000</t>
  </si>
  <si>
    <t>1-2-08-0001</t>
  </si>
  <si>
    <t>1-2-08-0002</t>
  </si>
  <si>
    <t>1-2-09-0000</t>
  </si>
  <si>
    <t>1-2-10-0000</t>
  </si>
  <si>
    <t>1-2-11-0000</t>
  </si>
  <si>
    <t>1-2-12-0000</t>
  </si>
  <si>
    <t>1-2-13-0000</t>
  </si>
  <si>
    <t>2-1-02-0001</t>
  </si>
  <si>
    <t>BANORTE CTA. 0653893750</t>
  </si>
  <si>
    <t>2-1-02-0007</t>
  </si>
  <si>
    <t>HERMENE MARTINEZ VDA. DE MORIN</t>
  </si>
  <si>
    <t>2-1-02-0008</t>
  </si>
  <si>
    <t>ACREEDORES DIVERSOS (EXTREMA URGENCIA)</t>
  </si>
  <si>
    <t>2-1-02-0009</t>
  </si>
  <si>
    <t>BANORTE CTA.0653893741</t>
  </si>
  <si>
    <t>2-1-02-0012</t>
  </si>
  <si>
    <t>LOPEZ QUINTERO HORTENCIA</t>
  </si>
  <si>
    <t>2-1-02-0013</t>
  </si>
  <si>
    <t>2-1-02-0014</t>
  </si>
  <si>
    <t>BANORTE CTA.0653893769</t>
  </si>
  <si>
    <t>2-1-02-0018</t>
  </si>
  <si>
    <t>BANORTE S.A.</t>
  </si>
  <si>
    <t>2-1-02-0022</t>
  </si>
  <si>
    <t>OMAR ALEJANDRO RUIZ SANCHEZ</t>
  </si>
  <si>
    <t>2-1-02-0026</t>
  </si>
  <si>
    <t>2-1-02-0152</t>
  </si>
  <si>
    <t>PRESTAMO ENTRE CUENTAS</t>
  </si>
  <si>
    <t>2-1-02-2800</t>
  </si>
  <si>
    <t>2-1-04-0003</t>
  </si>
  <si>
    <t>IMSS E INFONAVIT</t>
  </si>
  <si>
    <t>2-1-04-0004</t>
  </si>
  <si>
    <t>CMIC</t>
  </si>
  <si>
    <t>2-1-04-0005</t>
  </si>
  <si>
    <t>'1% SEGURIDAD Y VIGILANCIA</t>
  </si>
  <si>
    <t>2-1-04-0006</t>
  </si>
  <si>
    <t>2% UNISON</t>
  </si>
  <si>
    <t>2-1-04-0007</t>
  </si>
  <si>
    <t>3% CECOP</t>
  </si>
  <si>
    <t>2-1-04-0008</t>
  </si>
  <si>
    <t>PREDIALES</t>
  </si>
  <si>
    <t>2-2-01-0002</t>
  </si>
  <si>
    <t>2-2-01-0017</t>
  </si>
  <si>
    <t>2-2-01-0018</t>
  </si>
  <si>
    <t>2-2-01-0024</t>
  </si>
  <si>
    <t>2-2-01-0028</t>
  </si>
  <si>
    <t>2-2-01-0030</t>
  </si>
  <si>
    <t>2-2-01-0032</t>
  </si>
  <si>
    <t>2-2-01-0033</t>
  </si>
  <si>
    <t>2-2-01-0043</t>
  </si>
  <si>
    <t>2-2-01-0053</t>
  </si>
  <si>
    <t>ALVAREZ NAJERA RAMON ARMANDO</t>
  </si>
  <si>
    <t>2-2-01-0054</t>
  </si>
  <si>
    <t>2-2-01-0067</t>
  </si>
  <si>
    <t>2-2-01-0068</t>
  </si>
  <si>
    <t>2-2-01-0070</t>
  </si>
  <si>
    <t>2-2-01-0072</t>
  </si>
  <si>
    <t>2-2-01-0079</t>
  </si>
  <si>
    <t>2-2-01-0080</t>
  </si>
  <si>
    <t>2-2-01-0081</t>
  </si>
  <si>
    <t>2-2-01-0088</t>
  </si>
  <si>
    <t>2-2-01-0091</t>
  </si>
  <si>
    <t>2-2-01-0092</t>
  </si>
  <si>
    <t>ZAVALA NAVARRO FEDERICO</t>
  </si>
  <si>
    <t>2-2-01-0096</t>
  </si>
  <si>
    <t>BRACAMONTE AGUIRRE LEONARDO</t>
  </si>
  <si>
    <t>2-2-01-0097</t>
  </si>
  <si>
    <t>2-2-01-0102</t>
  </si>
  <si>
    <t>2-2-01-0109</t>
  </si>
  <si>
    <t>2-2-01-0113</t>
  </si>
  <si>
    <t>2-2-01-0120</t>
  </si>
  <si>
    <t>2-2-01-0122</t>
  </si>
  <si>
    <t>2-2-01-0133</t>
  </si>
  <si>
    <t>2-2-01-0154</t>
  </si>
  <si>
    <t>2-2-01-0156</t>
  </si>
  <si>
    <t>2-2-01-0162</t>
  </si>
  <si>
    <t>MORAGA RIOS OSCAR DAVID</t>
  </si>
  <si>
    <t>2-2-01-0163</t>
  </si>
  <si>
    <t>2-2-01-0179</t>
  </si>
  <si>
    <t>2-2-01-0187</t>
  </si>
  <si>
    <t>2-2-01-0205</t>
  </si>
  <si>
    <t>2-2-01-0207</t>
  </si>
  <si>
    <t>2-2-01-0212</t>
  </si>
  <si>
    <t>2-2-01-0222</t>
  </si>
  <si>
    <t>VALENZUELA VALENZUELA ALEJANDRO</t>
  </si>
  <si>
    <t>2-2-01-0245</t>
  </si>
  <si>
    <t>2-2-01-0246</t>
  </si>
  <si>
    <t>2-2-01-0247</t>
  </si>
  <si>
    <t>2-2-01-0248</t>
  </si>
  <si>
    <t>2-2-01-0249</t>
  </si>
  <si>
    <t>2-2-01-0254</t>
  </si>
  <si>
    <t>2-2-01-0256</t>
  </si>
  <si>
    <t>2-2-01-0267</t>
  </si>
  <si>
    <t>2-2-01-0276</t>
  </si>
  <si>
    <t>2-2-01-0279</t>
  </si>
  <si>
    <t>2-2-01-0282</t>
  </si>
  <si>
    <t>2-2-01-0283</t>
  </si>
  <si>
    <t>2-2-01-0287</t>
  </si>
  <si>
    <t>2-2-01-0292</t>
  </si>
  <si>
    <t>2-2-01-0301</t>
  </si>
  <si>
    <t>2-2-01-0308</t>
  </si>
  <si>
    <t>AYALA MONTEBEGRO ISIDRA TERESITA</t>
  </si>
  <si>
    <t>2-2-01-0309</t>
  </si>
  <si>
    <t>2-2-01-0312</t>
  </si>
  <si>
    <t>2-2-01-0314</t>
  </si>
  <si>
    <t>2-2-01-0318</t>
  </si>
  <si>
    <t>2-2-01-0321</t>
  </si>
  <si>
    <t>2-2-01-0322</t>
  </si>
  <si>
    <t>2-2-01-0323</t>
  </si>
  <si>
    <t>2-2-01-0326</t>
  </si>
  <si>
    <t>2-2-01-0329</t>
  </si>
  <si>
    <t>2-2-01-0333</t>
  </si>
  <si>
    <t>ALMADA VALENZUELA GUADALUPE RAMON MARTIN *NO USAR*</t>
  </si>
  <si>
    <t>2-2-01-0338</t>
  </si>
  <si>
    <t>2-2-01-0341</t>
  </si>
  <si>
    <t>2-2-01-0343</t>
  </si>
  <si>
    <t>2-2-01-0345</t>
  </si>
  <si>
    <t>2-2-01-0350</t>
  </si>
  <si>
    <t>2-2-01-0360</t>
  </si>
  <si>
    <t>2-2-01-0375</t>
  </si>
  <si>
    <t>2-2-01-0377</t>
  </si>
  <si>
    <t>2-2-01-0386</t>
  </si>
  <si>
    <t>2-2-01-0390</t>
  </si>
  <si>
    <t>2-2-01-0394</t>
  </si>
  <si>
    <t>2-2-01-0400</t>
  </si>
  <si>
    <t>2-2-01-0415</t>
  </si>
  <si>
    <t>2-2-01-0416</t>
  </si>
  <si>
    <t>2-2-01-0419</t>
  </si>
  <si>
    <t>2-2-01-0421</t>
  </si>
  <si>
    <t>2-2-01-0423</t>
  </si>
  <si>
    <t>2-2-01-0424</t>
  </si>
  <si>
    <t>2-2-01-0425</t>
  </si>
  <si>
    <t>2-2-01-0426</t>
  </si>
  <si>
    <t>2-2-01-0427</t>
  </si>
  <si>
    <t>2-2-01-0428</t>
  </si>
  <si>
    <t>2-2-01-0429</t>
  </si>
  <si>
    <t>2-2-01-0431</t>
  </si>
  <si>
    <t>LOPEZ CEBALLOS PAULINA DANAE</t>
  </si>
  <si>
    <t>2-2-01-0432</t>
  </si>
  <si>
    <t>2-2-01-0433</t>
  </si>
  <si>
    <t>2-2-01-0434</t>
  </si>
  <si>
    <t>2-2-01-0435</t>
  </si>
  <si>
    <t>2-2-01-0436</t>
  </si>
  <si>
    <t>VALLES GROSSO MARCO ANTONIO</t>
  </si>
  <si>
    <t>2-2-01-0437</t>
  </si>
  <si>
    <t>2-2-01-0443</t>
  </si>
  <si>
    <t>2-2-01-0444</t>
  </si>
  <si>
    <t>2-2-01-0445</t>
  </si>
  <si>
    <t>2-2-01-0446</t>
  </si>
  <si>
    <t>2-2-01-0447</t>
  </si>
  <si>
    <t>2-2-01-0448</t>
  </si>
  <si>
    <t>2-2-01-0449</t>
  </si>
  <si>
    <t>2-2-01-0451</t>
  </si>
  <si>
    <t>2-2-01-0453</t>
  </si>
  <si>
    <t>2-2-01-0456</t>
  </si>
  <si>
    <t>2-2-01-0457</t>
  </si>
  <si>
    <t>2-2-01-0460</t>
  </si>
  <si>
    <t>2-2-01-0461</t>
  </si>
  <si>
    <t>2-2-01-0462</t>
  </si>
  <si>
    <t>2-2-01-0463</t>
  </si>
  <si>
    <t>2-2-01-0464</t>
  </si>
  <si>
    <t>2-2-01-0465</t>
  </si>
  <si>
    <t>2-2-01-4193</t>
  </si>
  <si>
    <t>2-2-01-4194</t>
  </si>
  <si>
    <t>2-2-01-4197</t>
  </si>
  <si>
    <t>2-2-01-4198</t>
  </si>
  <si>
    <t>2-2-01-4199</t>
  </si>
  <si>
    <t>3-0-00-0000</t>
  </si>
  <si>
    <t>CAPITAL</t>
  </si>
  <si>
    <t>3-1-00-0000</t>
  </si>
  <si>
    <t>3-1-01-0000</t>
  </si>
  <si>
    <t>3-2-00-0000</t>
  </si>
  <si>
    <t>3-3-00-0000</t>
  </si>
  <si>
    <t>3-4-00-0000</t>
  </si>
  <si>
    <t>3-5-00-0000</t>
  </si>
  <si>
    <t>3-6-00-0000</t>
  </si>
  <si>
    <t>3-7-00-0000</t>
  </si>
  <si>
    <t>3-8-00-0000</t>
  </si>
  <si>
    <t>3-9-00-0000</t>
  </si>
  <si>
    <t>4-6-00-0000</t>
  </si>
  <si>
    <t>4-6-02-0000</t>
  </si>
  <si>
    <t>Posición Financiera, Balance General al 28/Feb/2019</t>
  </si>
  <si>
    <t>Balanza de comprobación al 28/Feb/2019</t>
  </si>
  <si>
    <t>5-1-03-0001</t>
  </si>
  <si>
    <t>Posición Financiera, Balance General al 31/Mar/2019</t>
  </si>
  <si>
    <t>Estado de Resultados del  01/Mar/2019  al  31/Mar/2019</t>
  </si>
  <si>
    <t>Balanza de comprobación al 31/Mar/2019</t>
  </si>
  <si>
    <t>5-1-07-0000</t>
  </si>
  <si>
    <t>5-1-07-0001</t>
  </si>
  <si>
    <t>5-1-10-0026</t>
  </si>
  <si>
    <t>5-1-10-0030</t>
  </si>
  <si>
    <t>5-1-10-0031</t>
  </si>
  <si>
    <t>Estado de Resultados del 01/Ene/2019 al 31/Mar/2019</t>
  </si>
  <si>
    <t>Enero</t>
  </si>
  <si>
    <t>Febrero</t>
  </si>
  <si>
    <t>Marzo</t>
  </si>
  <si>
    <t>Total</t>
  </si>
  <si>
    <t>I N G R E S O S</t>
  </si>
  <si>
    <t>IMPORTANTE: Los importes del detalle están impresos sin decimales y redondeados.</t>
  </si>
  <si>
    <t>1-1-02-0009</t>
  </si>
  <si>
    <t>BANORTE CTA.1032777658 (CUOTAS)</t>
  </si>
  <si>
    <t>1-1-04-3786</t>
  </si>
  <si>
    <t>RIVAS UNZUETA CLICERIO</t>
  </si>
  <si>
    <t>2-2-01-4216</t>
  </si>
  <si>
    <t xml:space="preserve">SUMAS IGUALES: </t>
  </si>
  <si>
    <t>CUENTA CORRIENTE BANORTE 1032777658</t>
  </si>
  <si>
    <t>IGUAL: SALDO EN BANCOS EN NUESTROS LIBROS AL 31 DE DICIEMBRE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</si>
</sst>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.00\ &quot;€&quot;_-;\-* #,##0.00\ &quot;€&quot;_-;_-* &quot;-&quot;??\ &quot;€&quot;_-;_-@_-"/>
    <numFmt numFmtId="165" formatCode="_-* #,##0.00\ _€_-;\-* #,##0.00\ _€_-;_-* &quot;-&quot;??\ _€_-;_-@_-"/>
    <numFmt numFmtId="166" formatCode="00000"/>
    <numFmt numFmtId="167" formatCode="_-[$$-80A]* #,##0.00_-;\-[$$-80A]* #,##0.00_-;_-[$$-80A]* &quot;-&quot;??_-;_-@_-"/>
    <numFmt numFmtId="168" formatCode="_(* #,##0.00_);_(* \(#,##0.00\);_(* &quot;-&quot;??_);_(@_)"/>
    <numFmt numFmtId="169" formatCode="[$$-80A]#,##0.00;\-[$$-80A]#,##0.00"/>
    <numFmt numFmtId="170" formatCode="_-* #,##0\ _€_-;\-* #,##0\ _€_-;_-* &quot;-&quot;??\ _€_-;_-@_-"/>
  </numFmts>
  <fonts count="4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6"/>
      <name val="Arial"/>
      <family val="2"/>
    </font>
    <font>
      <sz val="8"/>
      <color theme="0"/>
      <name val="Arial"/>
      <family val="2"/>
    </font>
    <font>
      <b/>
      <sz val="8"/>
      <color theme="1"/>
      <name val="Arial"/>
      <family val="2"/>
    </font>
    <font>
      <sz val="11"/>
      <color theme="1"/>
      <name val="Arial"/>
      <family val="2"/>
    </font>
    <font>
      <b/>
      <sz val="7"/>
      <name val="Arial"/>
      <family val="2"/>
    </font>
    <font>
      <sz val="7"/>
      <color theme="1"/>
      <name val="Arial"/>
      <family val="2"/>
    </font>
    <font>
      <sz val="7"/>
      <name val="Arial"/>
      <family val="2"/>
    </font>
    <font>
      <sz val="7"/>
      <color theme="1"/>
      <name val="Calibri"/>
      <family val="2"/>
      <scheme val="minor"/>
    </font>
    <font>
      <b/>
      <sz val="7"/>
      <color theme="1"/>
      <name val="Arial"/>
      <family val="2"/>
    </font>
    <font>
      <b/>
      <sz val="7"/>
      <color theme="1"/>
      <name val="Calibri"/>
      <family val="2"/>
      <scheme val="minor"/>
    </font>
    <font>
      <b/>
      <sz val="7"/>
      <color indexed="8"/>
      <name val="Arial"/>
      <family val="2"/>
    </font>
    <font>
      <sz val="7"/>
      <color indexed="8"/>
      <name val="Arial"/>
      <family val="2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color indexed="8"/>
      <name val="Arial"/>
      <family val="2"/>
    </font>
    <font>
      <i/>
      <sz val="7"/>
      <color indexed="8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6"/>
      <color indexed="8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2"/>
      <color indexed="8"/>
      <name val="Arial"/>
      <family val="2"/>
    </font>
    <font>
      <sz val="10"/>
      <color indexed="8"/>
      <name val="Arial"/>
      <family val="2"/>
    </font>
    <font>
      <b/>
      <i/>
      <sz val="10"/>
      <color indexed="8"/>
      <name val="Arial"/>
      <family val="2"/>
    </font>
    <font>
      <i/>
      <sz val="10"/>
      <color indexed="8"/>
      <name val="Arial"/>
      <family val="2"/>
    </font>
    <font>
      <sz val="10"/>
      <color indexed="10"/>
      <name val="Arial"/>
      <family val="2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2"/>
      <color indexed="8"/>
      <name val="Arial"/>
      <family val="2"/>
    </font>
    <font>
      <sz val="36"/>
      <color theme="1"/>
      <name val="Calibri"/>
      <family val="2"/>
      <scheme val="minor"/>
    </font>
    <font>
      <sz val="10"/>
      <color indexed="12"/>
      <name val="Arial"/>
      <family val="2"/>
    </font>
    <font>
      <b/>
      <sz val="7"/>
      <color rgb="FFFF0000"/>
      <name val="Arial"/>
      <family val="2"/>
    </font>
    <font>
      <sz val="8"/>
      <color indexed="8"/>
      <name val="Arial"/>
      <family val="2"/>
    </font>
    <font>
      <b/>
      <i/>
      <sz val="8"/>
      <color indexed="8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theme="0" tint="-0.249977111117893"/>
        <bgColor indexed="64"/>
      </patternFill>
    </fill>
  </fills>
  <borders count="30">
    <border>
      <left/>
      <right/>
      <top/>
      <bottom/>
      <diagonal/>
    </border>
    <border>
      <left/>
      <right/>
      <top style="thin">
        <color auto="1"/>
      </top>
      <bottom style="double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theme="0" tint="-0.14996795556505021"/>
      </left>
      <right style="medium">
        <color theme="0" tint="-0.14996795556505021"/>
      </right>
      <top style="medium">
        <color theme="0" tint="-0.14996795556505021"/>
      </top>
      <bottom style="medium">
        <color theme="0" tint="-0.14996795556505021"/>
      </bottom>
      <diagonal/>
    </border>
    <border>
      <left/>
      <right/>
      <top/>
      <bottom style="double">
        <color indexed="64"/>
      </bottom>
      <diagonal/>
    </border>
    <border>
      <left style="medium">
        <color theme="0" tint="-0.14993743705557422"/>
      </left>
      <right style="medium">
        <color theme="0" tint="-0.14993743705557422"/>
      </right>
      <top style="medium">
        <color theme="0" tint="-0.14993743705557422"/>
      </top>
      <bottom style="medium">
        <color theme="0" tint="-0.149937437055574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7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41">
    <xf numFmtId="0" fontId="0" fillId="0" borderId="0" xfId="0"/>
    <xf numFmtId="0" fontId="4" fillId="0" borderId="0" xfId="0" applyFont="1" applyBorder="1"/>
    <xf numFmtId="0" fontId="3" fillId="0" borderId="0" xfId="0" applyFont="1" applyFill="1" applyBorder="1"/>
    <xf numFmtId="0" fontId="4" fillId="0" borderId="0" xfId="0" applyFont="1" applyFill="1" applyBorder="1"/>
    <xf numFmtId="166" fontId="4" fillId="0" borderId="0" xfId="2" applyNumberFormat="1" applyFont="1" applyFill="1" applyBorder="1"/>
    <xf numFmtId="167" fontId="3" fillId="0" borderId="0" xfId="0" applyNumberFormat="1" applyFont="1" applyFill="1" applyBorder="1"/>
    <xf numFmtId="44" fontId="3" fillId="0" borderId="0" xfId="3" applyNumberFormat="1" applyFont="1" applyFill="1" applyBorder="1" applyAlignment="1">
      <alignment horizontal="right"/>
    </xf>
    <xf numFmtId="0" fontId="2" fillId="0" borderId="0" xfId="0" applyFont="1" applyBorder="1" applyAlignment="1">
      <alignment horizontal="center"/>
    </xf>
    <xf numFmtId="14" fontId="2" fillId="0" borderId="0" xfId="0" applyNumberFormat="1" applyFont="1" applyBorder="1"/>
    <xf numFmtId="0" fontId="2" fillId="0" borderId="0" xfId="0" applyFont="1" applyBorder="1"/>
    <xf numFmtId="167" fontId="2" fillId="0" borderId="0" xfId="0" applyNumberFormat="1" applyFont="1" applyBorder="1"/>
    <xf numFmtId="167" fontId="4" fillId="0" borderId="0" xfId="0" applyNumberFormat="1" applyFont="1" applyBorder="1"/>
    <xf numFmtId="0" fontId="5" fillId="0" borderId="0" xfId="0" applyFont="1" applyFill="1" applyBorder="1"/>
    <xf numFmtId="14" fontId="4" fillId="0" borderId="0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left"/>
    </xf>
    <xf numFmtId="166" fontId="4" fillId="0" borderId="0" xfId="2" applyNumberFormat="1" applyFont="1" applyFill="1" applyBorder="1" applyAlignment="1">
      <alignment horizontal="center"/>
    </xf>
    <xf numFmtId="168" fontId="4" fillId="0" borderId="0" xfId="2" applyNumberFormat="1" applyFont="1" applyFill="1" applyBorder="1"/>
    <xf numFmtId="168" fontId="6" fillId="0" borderId="0" xfId="2" applyNumberFormat="1" applyFont="1" applyFill="1" applyBorder="1"/>
    <xf numFmtId="0" fontId="2" fillId="0" borderId="0" xfId="0" applyFont="1" applyFill="1" applyBorder="1"/>
    <xf numFmtId="0" fontId="7" fillId="0" borderId="0" xfId="0" applyFont="1" applyBorder="1" applyAlignment="1">
      <alignment horizontal="center"/>
    </xf>
    <xf numFmtId="0" fontId="7" fillId="0" borderId="0" xfId="0" applyFont="1" applyBorder="1"/>
    <xf numFmtId="167" fontId="7" fillId="0" borderId="0" xfId="0" applyNumberFormat="1" applyFont="1" applyBorder="1"/>
    <xf numFmtId="14" fontId="2" fillId="0" borderId="0" xfId="0" applyNumberFormat="1" applyFont="1" applyFill="1" applyBorder="1"/>
    <xf numFmtId="0" fontId="2" fillId="0" borderId="0" xfId="0" applyFont="1" applyFill="1" applyBorder="1" applyAlignment="1">
      <alignment horizontal="center"/>
    </xf>
    <xf numFmtId="165" fontId="2" fillId="0" borderId="0" xfId="2" applyFont="1" applyBorder="1"/>
    <xf numFmtId="165" fontId="6" fillId="0" borderId="0" xfId="2" applyFont="1" applyFill="1" applyBorder="1"/>
    <xf numFmtId="167" fontId="3" fillId="0" borderId="1" xfId="0" applyNumberFormat="1" applyFont="1" applyFill="1" applyBorder="1"/>
    <xf numFmtId="0" fontId="11" fillId="0" borderId="0" xfId="0" applyFont="1" applyBorder="1"/>
    <xf numFmtId="0" fontId="9" fillId="0" borderId="0" xfId="0" applyFont="1" applyBorder="1"/>
    <xf numFmtId="166" fontId="9" fillId="0" borderId="0" xfId="2" applyNumberFormat="1" applyFont="1" applyBorder="1"/>
    <xf numFmtId="0" fontId="9" fillId="0" borderId="0" xfId="0" applyFont="1" applyFill="1" applyBorder="1"/>
    <xf numFmtId="0" fontId="11" fillId="0" borderId="0" xfId="0" applyFont="1" applyFill="1" applyBorder="1"/>
    <xf numFmtId="166" fontId="11" fillId="0" borderId="0" xfId="2" applyNumberFormat="1" applyFont="1" applyFill="1" applyBorder="1"/>
    <xf numFmtId="167" fontId="9" fillId="0" borderId="0" xfId="0" applyNumberFormat="1" applyFont="1" applyFill="1" applyBorder="1"/>
    <xf numFmtId="44" fontId="9" fillId="0" borderId="0" xfId="3" applyNumberFormat="1" applyFont="1" applyFill="1" applyBorder="1" applyAlignment="1">
      <alignment horizontal="right"/>
    </xf>
    <xf numFmtId="167" fontId="11" fillId="0" borderId="0" xfId="0" applyNumberFormat="1" applyFont="1" applyBorder="1"/>
    <xf numFmtId="14" fontId="11" fillId="0" borderId="0" xfId="0" applyNumberFormat="1" applyFont="1" applyBorder="1"/>
    <xf numFmtId="166" fontId="11" fillId="0" borderId="0" xfId="2" applyNumberFormat="1" applyFont="1" applyBorder="1"/>
    <xf numFmtId="0" fontId="5" fillId="0" borderId="0" xfId="0" applyFont="1" applyBorder="1"/>
    <xf numFmtId="0" fontId="9" fillId="0" borderId="0" xfId="0" applyFont="1" applyFill="1" applyBorder="1" applyAlignment="1">
      <alignment horizontal="center"/>
    </xf>
    <xf numFmtId="44" fontId="9" fillId="0" borderId="1" xfId="3" applyNumberFormat="1" applyFont="1" applyFill="1" applyBorder="1" applyAlignment="1">
      <alignment horizontal="right"/>
    </xf>
    <xf numFmtId="166" fontId="3" fillId="0" borderId="0" xfId="2" applyNumberFormat="1" applyFont="1" applyFill="1" applyBorder="1"/>
    <xf numFmtId="167" fontId="4" fillId="0" borderId="0" xfId="0" applyNumberFormat="1" applyFont="1" applyFill="1" applyBorder="1"/>
    <xf numFmtId="14" fontId="4" fillId="0" borderId="0" xfId="0" applyNumberFormat="1" applyFont="1" applyFill="1" applyBorder="1"/>
    <xf numFmtId="165" fontId="4" fillId="0" borderId="0" xfId="2" applyFont="1" applyFill="1" applyBorder="1"/>
    <xf numFmtId="165" fontId="4" fillId="0" borderId="0" xfId="0" applyNumberFormat="1" applyFont="1" applyBorder="1"/>
    <xf numFmtId="14" fontId="4" fillId="0" borderId="0" xfId="0" applyNumberFormat="1" applyFont="1" applyFill="1" applyBorder="1" applyAlignment="1">
      <alignment horizontal="right"/>
    </xf>
    <xf numFmtId="165" fontId="9" fillId="0" borderId="0" xfId="2" applyFont="1" applyFill="1" applyBorder="1"/>
    <xf numFmtId="0" fontId="13" fillId="0" borderId="2" xfId="0" applyFont="1" applyFill="1" applyBorder="1"/>
    <xf numFmtId="0" fontId="13" fillId="0" borderId="3" xfId="0" applyFont="1" applyFill="1" applyBorder="1"/>
    <xf numFmtId="165" fontId="13" fillId="0" borderId="4" xfId="2" applyFont="1" applyFill="1" applyBorder="1"/>
    <xf numFmtId="165" fontId="13" fillId="0" borderId="3" xfId="2" applyFont="1" applyFill="1" applyBorder="1" applyAlignment="1">
      <alignment horizontal="center" wrapText="1"/>
    </xf>
    <xf numFmtId="49" fontId="15" fillId="0" borderId="5" xfId="0" applyNumberFormat="1" applyFont="1" applyFill="1" applyBorder="1" applyAlignment="1">
      <alignment horizontal="center" vertical="top"/>
    </xf>
    <xf numFmtId="49" fontId="15" fillId="0" borderId="6" xfId="0" applyNumberFormat="1" applyFont="1" applyFill="1" applyBorder="1" applyAlignment="1">
      <alignment horizontal="center" vertical="top"/>
    </xf>
    <xf numFmtId="165" fontId="15" fillId="0" borderId="0" xfId="2" applyFont="1" applyFill="1" applyBorder="1" applyAlignment="1">
      <alignment horizontal="center" vertical="top"/>
    </xf>
    <xf numFmtId="15" fontId="13" fillId="0" borderId="6" xfId="2" applyNumberFormat="1" applyFont="1" applyFill="1" applyBorder="1" applyAlignment="1">
      <alignment horizontal="center"/>
    </xf>
    <xf numFmtId="0" fontId="9" fillId="0" borderId="5" xfId="0" applyFont="1" applyFill="1" applyBorder="1"/>
    <xf numFmtId="0" fontId="9" fillId="0" borderId="6" xfId="0" applyFont="1" applyFill="1" applyBorder="1"/>
    <xf numFmtId="165" fontId="13" fillId="0" borderId="6" xfId="2" applyFont="1" applyFill="1" applyBorder="1" applyAlignment="1">
      <alignment horizontal="center"/>
    </xf>
    <xf numFmtId="49" fontId="15" fillId="0" borderId="7" xfId="0" applyNumberFormat="1" applyFont="1" applyFill="1" applyBorder="1" applyAlignment="1">
      <alignment horizontal="left" vertical="top"/>
    </xf>
    <xf numFmtId="49" fontId="15" fillId="0" borderId="8" xfId="0" applyNumberFormat="1" applyFont="1" applyFill="1" applyBorder="1" applyAlignment="1">
      <alignment horizontal="left" vertical="top"/>
    </xf>
    <xf numFmtId="15" fontId="13" fillId="0" borderId="8" xfId="2" applyNumberFormat="1" applyFont="1" applyFill="1" applyBorder="1" applyAlignment="1">
      <alignment horizontal="center"/>
    </xf>
    <xf numFmtId="49" fontId="15" fillId="0" borderId="0" xfId="0" applyNumberFormat="1" applyFont="1" applyFill="1" applyBorder="1" applyAlignment="1">
      <alignment horizontal="center" vertical="top"/>
    </xf>
    <xf numFmtId="0" fontId="12" fillId="0" borderId="0" xfId="0" applyFont="1" applyFill="1" applyBorder="1"/>
    <xf numFmtId="165" fontId="12" fillId="0" borderId="0" xfId="1" applyFont="1" applyFill="1"/>
    <xf numFmtId="0" fontId="12" fillId="0" borderId="0" xfId="0" applyFont="1" applyFill="1"/>
    <xf numFmtId="0" fontId="18" fillId="0" borderId="2" xfId="4" applyFont="1" applyFill="1" applyBorder="1"/>
    <xf numFmtId="0" fontId="18" fillId="0" borderId="4" xfId="4" applyFont="1" applyFill="1" applyBorder="1"/>
    <xf numFmtId="165" fontId="18" fillId="0" borderId="4" xfId="2" applyFont="1" applyFill="1" applyBorder="1"/>
    <xf numFmtId="0" fontId="18" fillId="0" borderId="13" xfId="4" applyFont="1" applyFill="1" applyBorder="1"/>
    <xf numFmtId="0" fontId="18" fillId="0" borderId="2" xfId="4" applyFont="1" applyFill="1" applyBorder="1" applyAlignment="1">
      <alignment horizontal="center"/>
    </xf>
    <xf numFmtId="0" fontId="18" fillId="0" borderId="3" xfId="4" applyFont="1" applyFill="1" applyBorder="1" applyAlignment="1">
      <alignment horizontal="center"/>
    </xf>
    <xf numFmtId="0" fontId="18" fillId="0" borderId="4" xfId="4" applyFont="1" applyFill="1" applyBorder="1" applyAlignment="1">
      <alignment horizontal="center"/>
    </xf>
    <xf numFmtId="165" fontId="18" fillId="0" borderId="3" xfId="2" applyFont="1" applyFill="1" applyBorder="1" applyAlignment="1">
      <alignment horizontal="center"/>
    </xf>
    <xf numFmtId="0" fontId="18" fillId="0" borderId="13" xfId="4" applyFont="1" applyFill="1" applyBorder="1" applyAlignment="1">
      <alignment horizontal="center"/>
    </xf>
    <xf numFmtId="0" fontId="18" fillId="0" borderId="7" xfId="4" applyFont="1" applyFill="1" applyBorder="1" applyAlignment="1">
      <alignment horizontal="center"/>
    </xf>
    <xf numFmtId="0" fontId="18" fillId="0" borderId="8" xfId="4" applyFont="1" applyFill="1" applyBorder="1" applyAlignment="1">
      <alignment horizontal="center"/>
    </xf>
    <xf numFmtId="0" fontId="18" fillId="0" borderId="9" xfId="4" applyFont="1" applyFill="1" applyBorder="1" applyAlignment="1">
      <alignment horizontal="center"/>
    </xf>
    <xf numFmtId="165" fontId="18" fillId="0" borderId="8" xfId="2" applyFont="1" applyFill="1" applyBorder="1" applyAlignment="1">
      <alignment horizontal="center"/>
    </xf>
    <xf numFmtId="0" fontId="18" fillId="0" borderId="14" xfId="4" applyFont="1" applyFill="1" applyBorder="1" applyAlignment="1">
      <alignment horizontal="center"/>
    </xf>
    <xf numFmtId="169" fontId="19" fillId="0" borderId="3" xfId="2" applyNumberFormat="1" applyFont="1" applyFill="1" applyBorder="1"/>
    <xf numFmtId="0" fontId="19" fillId="0" borderId="7" xfId="4" applyFont="1" applyFill="1" applyBorder="1" applyAlignment="1">
      <alignment horizontal="center"/>
    </xf>
    <xf numFmtId="0" fontId="19" fillId="0" borderId="8" xfId="4" applyFont="1" applyFill="1" applyBorder="1" applyAlignment="1">
      <alignment horizontal="left"/>
    </xf>
    <xf numFmtId="0" fontId="0" fillId="0" borderId="0" xfId="0" applyFill="1"/>
    <xf numFmtId="0" fontId="0" fillId="0" borderId="0" xfId="0" applyBorder="1"/>
    <xf numFmtId="0" fontId="19" fillId="0" borderId="0" xfId="4" applyFont="1" applyFill="1" applyBorder="1" applyAlignment="1">
      <alignment horizontal="center"/>
    </xf>
    <xf numFmtId="0" fontId="0" fillId="0" borderId="0" xfId="0" applyFill="1" applyBorder="1"/>
    <xf numFmtId="0" fontId="19" fillId="0" borderId="5" xfId="4" applyFont="1" applyFill="1" applyBorder="1" applyAlignment="1">
      <alignment horizontal="center"/>
    </xf>
    <xf numFmtId="0" fontId="19" fillId="0" borderId="12" xfId="4" applyFont="1" applyFill="1" applyBorder="1" applyAlignment="1">
      <alignment horizontal="center"/>
    </xf>
    <xf numFmtId="0" fontId="19" fillId="0" borderId="9" xfId="4" applyFont="1" applyFill="1" applyBorder="1" applyAlignment="1">
      <alignment horizontal="center"/>
    </xf>
    <xf numFmtId="0" fontId="19" fillId="0" borderId="14" xfId="4" applyFont="1" applyFill="1" applyBorder="1" applyAlignment="1">
      <alignment horizontal="center"/>
    </xf>
    <xf numFmtId="0" fontId="19" fillId="0" borderId="2" xfId="4" applyFont="1" applyFill="1" applyBorder="1" applyAlignment="1">
      <alignment horizontal="center"/>
    </xf>
    <xf numFmtId="0" fontId="19" fillId="0" borderId="4" xfId="4" applyFont="1" applyFill="1" applyBorder="1" applyAlignment="1">
      <alignment horizontal="center"/>
    </xf>
    <xf numFmtId="0" fontId="19" fillId="0" borderId="13" xfId="4" applyFont="1" applyFill="1" applyBorder="1" applyAlignment="1">
      <alignment horizontal="center"/>
    </xf>
    <xf numFmtId="0" fontId="19" fillId="0" borderId="6" xfId="4" applyFont="1" applyFill="1" applyBorder="1" applyAlignment="1">
      <alignment horizontal="left"/>
    </xf>
    <xf numFmtId="0" fontId="19" fillId="0" borderId="3" xfId="4" applyFont="1" applyFill="1" applyBorder="1" applyAlignment="1">
      <alignment horizontal="left"/>
    </xf>
    <xf numFmtId="169" fontId="19" fillId="0" borderId="8" xfId="2" applyNumberFormat="1" applyFont="1" applyFill="1" applyBorder="1"/>
    <xf numFmtId="165" fontId="19" fillId="0" borderId="6" xfId="2" applyFont="1" applyFill="1" applyBorder="1"/>
    <xf numFmtId="165" fontId="19" fillId="0" borderId="8" xfId="2" applyFont="1" applyFill="1" applyBorder="1"/>
    <xf numFmtId="0" fontId="4" fillId="0" borderId="0" xfId="0" applyFont="1" applyFill="1" applyBorder="1" applyAlignment="1">
      <alignment horizontal="left" wrapText="1"/>
    </xf>
    <xf numFmtId="0" fontId="15" fillId="0" borderId="8" xfId="0" applyNumberFormat="1" applyFont="1" applyFill="1" applyBorder="1" applyAlignment="1">
      <alignment horizontal="center" vertical="top"/>
    </xf>
    <xf numFmtId="49" fontId="15" fillId="0" borderId="9" xfId="0" applyNumberFormat="1" applyFont="1" applyFill="1" applyBorder="1" applyAlignment="1">
      <alignment horizontal="left" vertical="top"/>
    </xf>
    <xf numFmtId="165" fontId="15" fillId="0" borderId="8" xfId="2" applyFont="1" applyFill="1" applyBorder="1" applyAlignment="1">
      <alignment horizontal="right" vertical="top"/>
    </xf>
    <xf numFmtId="165" fontId="13" fillId="0" borderId="10" xfId="1" applyFont="1" applyFill="1" applyBorder="1"/>
    <xf numFmtId="165" fontId="14" fillId="0" borderId="11" xfId="0" applyNumberFormat="1" applyFont="1" applyFill="1" applyBorder="1"/>
    <xf numFmtId="49" fontId="15" fillId="0" borderId="9" xfId="0" applyNumberFormat="1" applyFont="1" applyFill="1" applyBorder="1" applyAlignment="1">
      <alignment horizontal="left" vertical="top" wrapText="1"/>
    </xf>
    <xf numFmtId="49" fontId="15" fillId="0" borderId="8" xfId="0" applyNumberFormat="1" applyFont="1" applyFill="1" applyBorder="1" applyAlignment="1">
      <alignment horizontal="center" vertical="top"/>
    </xf>
    <xf numFmtId="0" fontId="16" fillId="0" borderId="6" xfId="0" applyNumberFormat="1" applyFont="1" applyFill="1" applyBorder="1" applyAlignment="1">
      <alignment horizontal="center" vertical="top"/>
    </xf>
    <xf numFmtId="49" fontId="16" fillId="0" borderId="8" xfId="0" applyNumberFormat="1" applyFont="1" applyFill="1" applyBorder="1" applyAlignment="1">
      <alignment horizontal="center" vertical="top"/>
    </xf>
    <xf numFmtId="165" fontId="11" fillId="0" borderId="16" xfId="1" applyFont="1" applyFill="1" applyBorder="1" applyAlignment="1">
      <alignment wrapText="1"/>
    </xf>
    <xf numFmtId="165" fontId="9" fillId="0" borderId="17" xfId="1" applyFont="1" applyFill="1" applyBorder="1" applyAlignment="1">
      <alignment horizontal="center" wrapText="1"/>
    </xf>
    <xf numFmtId="165" fontId="9" fillId="0" borderId="15" xfId="1" applyFont="1" applyFill="1" applyBorder="1" applyAlignment="1">
      <alignment horizontal="center"/>
    </xf>
    <xf numFmtId="165" fontId="9" fillId="0" borderId="17" xfId="1" applyFont="1" applyFill="1" applyBorder="1" applyAlignment="1">
      <alignment horizontal="center"/>
    </xf>
    <xf numFmtId="165" fontId="9" fillId="0" borderId="18" xfId="1" applyFont="1" applyFill="1" applyBorder="1" applyAlignment="1">
      <alignment wrapText="1"/>
    </xf>
    <xf numFmtId="165" fontId="9" fillId="0" borderId="19" xfId="1" applyFont="1" applyFill="1" applyBorder="1" applyAlignment="1">
      <alignment horizontal="center" wrapText="1"/>
    </xf>
    <xf numFmtId="165" fontId="9" fillId="0" borderId="20" xfId="1" applyFont="1" applyFill="1" applyBorder="1" applyAlignment="1">
      <alignment horizontal="center"/>
    </xf>
    <xf numFmtId="165" fontId="9" fillId="0" borderId="20" xfId="1" applyFont="1" applyFill="1" applyBorder="1" applyAlignment="1">
      <alignment horizontal="center" wrapText="1"/>
    </xf>
    <xf numFmtId="165" fontId="9" fillId="0" borderId="19" xfId="1" applyFont="1" applyFill="1" applyBorder="1" applyAlignment="1">
      <alignment horizontal="center"/>
    </xf>
    <xf numFmtId="165" fontId="9" fillId="0" borderId="21" xfId="1" applyFont="1" applyFill="1" applyBorder="1"/>
    <xf numFmtId="165" fontId="10" fillId="0" borderId="0" xfId="1" applyFont="1" applyFill="1" applyBorder="1"/>
    <xf numFmtId="165" fontId="16" fillId="0" borderId="21" xfId="1" applyFont="1" applyFill="1" applyBorder="1" applyAlignment="1">
      <alignment horizontal="left" vertical="top"/>
    </xf>
    <xf numFmtId="165" fontId="16" fillId="0" borderId="21" xfId="1" applyFont="1" applyFill="1" applyBorder="1" applyAlignment="1">
      <alignment horizontal="right" vertical="top"/>
    </xf>
    <xf numFmtId="165" fontId="10" fillId="0" borderId="21" xfId="1" applyFont="1" applyFill="1" applyBorder="1"/>
    <xf numFmtId="165" fontId="15" fillId="0" borderId="21" xfId="1" applyFont="1" applyFill="1" applyBorder="1" applyAlignment="1">
      <alignment horizontal="left" vertical="top"/>
    </xf>
    <xf numFmtId="165" fontId="15" fillId="0" borderId="21" xfId="1" applyFont="1" applyFill="1" applyBorder="1" applyAlignment="1">
      <alignment horizontal="right" vertical="top"/>
    </xf>
    <xf numFmtId="165" fontId="13" fillId="0" borderId="21" xfId="1" applyFont="1" applyFill="1" applyBorder="1"/>
    <xf numFmtId="165" fontId="13" fillId="0" borderId="0" xfId="1" applyFont="1" applyFill="1" applyBorder="1"/>
    <xf numFmtId="165" fontId="16" fillId="0" borderId="0" xfId="1" applyFont="1" applyFill="1" applyBorder="1" applyAlignment="1">
      <alignment horizontal="left" vertical="top"/>
    </xf>
    <xf numFmtId="165" fontId="16" fillId="0" borderId="0" xfId="1" applyFont="1" applyFill="1" applyBorder="1" applyAlignment="1">
      <alignment horizontal="right" vertical="top"/>
    </xf>
    <xf numFmtId="165" fontId="15" fillId="0" borderId="21" xfId="1" applyFont="1" applyFill="1" applyBorder="1" applyAlignment="1">
      <alignment horizontal="left" vertical="top" wrapText="1"/>
    </xf>
    <xf numFmtId="165" fontId="16" fillId="0" borderId="21" xfId="1" applyFont="1" applyFill="1" applyBorder="1" applyAlignment="1">
      <alignment horizontal="left" vertical="top" wrapText="1"/>
    </xf>
    <xf numFmtId="49" fontId="21" fillId="0" borderId="0" xfId="0" applyNumberFormat="1" applyFont="1" applyFill="1" applyBorder="1" applyAlignment="1">
      <alignment horizontal="left" vertical="top" wrapText="1"/>
    </xf>
    <xf numFmtId="165" fontId="21" fillId="0" borderId="6" xfId="2" applyFont="1" applyFill="1" applyBorder="1" applyAlignment="1">
      <alignment horizontal="right" vertical="top"/>
    </xf>
    <xf numFmtId="165" fontId="12" fillId="0" borderId="6" xfId="0" applyNumberFormat="1" applyFont="1" applyFill="1" applyBorder="1"/>
    <xf numFmtId="49" fontId="21" fillId="0" borderId="9" xfId="0" applyNumberFormat="1" applyFont="1" applyFill="1" applyBorder="1" applyAlignment="1">
      <alignment horizontal="left" vertical="top"/>
    </xf>
    <xf numFmtId="165" fontId="21" fillId="0" borderId="8" xfId="2" applyFont="1" applyFill="1" applyBorder="1" applyAlignment="1">
      <alignment horizontal="right" vertical="top"/>
    </xf>
    <xf numFmtId="165" fontId="12" fillId="0" borderId="8" xfId="0" applyNumberFormat="1" applyFont="1" applyFill="1" applyBorder="1"/>
    <xf numFmtId="165" fontId="0" fillId="0" borderId="0" xfId="0" applyNumberFormat="1" applyFill="1"/>
    <xf numFmtId="165" fontId="13" fillId="0" borderId="0" xfId="2" applyFont="1" applyFill="1" applyBorder="1" applyAlignment="1">
      <alignment horizontal="center" wrapText="1"/>
    </xf>
    <xf numFmtId="15" fontId="13" fillId="0" borderId="0" xfId="2" applyNumberFormat="1" applyFont="1" applyFill="1" applyBorder="1" applyAlignment="1">
      <alignment horizontal="center"/>
    </xf>
    <xf numFmtId="17" fontId="15" fillId="0" borderId="0" xfId="2" applyNumberFormat="1" applyFont="1" applyFill="1" applyBorder="1" applyAlignment="1">
      <alignment horizontal="center" vertical="top"/>
    </xf>
    <xf numFmtId="165" fontId="13" fillId="0" borderId="0" xfId="2" applyFont="1" applyFill="1" applyBorder="1" applyAlignment="1">
      <alignment horizontal="center"/>
    </xf>
    <xf numFmtId="0" fontId="9" fillId="0" borderId="9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14" fontId="13" fillId="0" borderId="0" xfId="2" applyNumberFormat="1" applyFont="1" applyFill="1" applyBorder="1" applyAlignment="1">
      <alignment horizontal="center"/>
    </xf>
    <xf numFmtId="165" fontId="14" fillId="0" borderId="0" xfId="0" applyNumberFormat="1" applyFont="1" applyFill="1" applyBorder="1"/>
    <xf numFmtId="165" fontId="9" fillId="0" borderId="0" xfId="2" applyFont="1" applyFill="1" applyBorder="1" applyAlignment="1">
      <alignment horizontal="left"/>
    </xf>
    <xf numFmtId="0" fontId="9" fillId="0" borderId="8" xfId="0" applyFont="1" applyFill="1" applyBorder="1" applyAlignment="1">
      <alignment horizontal="center"/>
    </xf>
    <xf numFmtId="165" fontId="13" fillId="0" borderId="13" xfId="2" applyFont="1" applyFill="1" applyBorder="1" applyAlignment="1">
      <alignment horizontal="center" wrapText="1"/>
    </xf>
    <xf numFmtId="15" fontId="13" fillId="0" borderId="12" xfId="2" applyNumberFormat="1" applyFont="1" applyFill="1" applyBorder="1" applyAlignment="1">
      <alignment horizontal="center"/>
    </xf>
    <xf numFmtId="165" fontId="13" fillId="0" borderId="12" xfId="2" applyFont="1" applyFill="1" applyBorder="1" applyAlignment="1">
      <alignment horizontal="center"/>
    </xf>
    <xf numFmtId="0" fontId="8" fillId="0" borderId="0" xfId="0" applyFont="1" applyBorder="1"/>
    <xf numFmtId="0" fontId="22" fillId="0" borderId="2" xfId="4" applyFont="1" applyFill="1" applyBorder="1" applyAlignment="1">
      <alignment horizontal="center"/>
    </xf>
    <xf numFmtId="0" fontId="22" fillId="0" borderId="3" xfId="4" applyFont="1" applyFill="1" applyBorder="1" applyAlignment="1">
      <alignment horizontal="center"/>
    </xf>
    <xf numFmtId="0" fontId="22" fillId="0" borderId="4" xfId="4" applyFont="1" applyFill="1" applyBorder="1" applyAlignment="1">
      <alignment horizontal="center"/>
    </xf>
    <xf numFmtId="165" fontId="22" fillId="0" borderId="3" xfId="2" applyFont="1" applyFill="1" applyBorder="1" applyAlignment="1">
      <alignment horizontal="center"/>
    </xf>
    <xf numFmtId="0" fontId="22" fillId="0" borderId="13" xfId="4" applyFont="1" applyFill="1" applyBorder="1" applyAlignment="1">
      <alignment horizontal="center"/>
    </xf>
    <xf numFmtId="0" fontId="22" fillId="0" borderId="7" xfId="4" applyFont="1" applyFill="1" applyBorder="1" applyAlignment="1">
      <alignment horizontal="center"/>
    </xf>
    <xf numFmtId="0" fontId="22" fillId="0" borderId="8" xfId="4" applyFont="1" applyFill="1" applyBorder="1" applyAlignment="1">
      <alignment horizontal="center"/>
    </xf>
    <xf numFmtId="0" fontId="22" fillId="0" borderId="9" xfId="4" applyFont="1" applyFill="1" applyBorder="1" applyAlignment="1">
      <alignment horizontal="center"/>
    </xf>
    <xf numFmtId="165" fontId="22" fillId="0" borderId="8" xfId="2" applyFont="1" applyFill="1" applyBorder="1" applyAlignment="1">
      <alignment horizontal="center"/>
    </xf>
    <xf numFmtId="0" fontId="22" fillId="0" borderId="14" xfId="4" applyFont="1" applyFill="1" applyBorder="1" applyAlignment="1">
      <alignment horizontal="center"/>
    </xf>
    <xf numFmtId="0" fontId="23" fillId="0" borderId="2" xfId="4" applyFont="1" applyFill="1" applyBorder="1" applyAlignment="1">
      <alignment horizontal="center"/>
    </xf>
    <xf numFmtId="0" fontId="23" fillId="0" borderId="3" xfId="4" applyFont="1" applyFill="1" applyBorder="1" applyAlignment="1">
      <alignment horizontal="left"/>
    </xf>
    <xf numFmtId="0" fontId="23" fillId="0" borderId="4" xfId="4" applyFont="1" applyFill="1" applyBorder="1" applyAlignment="1">
      <alignment horizontal="center"/>
    </xf>
    <xf numFmtId="169" fontId="23" fillId="0" borderId="3" xfId="2" applyNumberFormat="1" applyFont="1" applyFill="1" applyBorder="1"/>
    <xf numFmtId="0" fontId="23" fillId="0" borderId="13" xfId="4" applyFont="1" applyFill="1" applyBorder="1" applyAlignment="1">
      <alignment horizontal="center"/>
    </xf>
    <xf numFmtId="0" fontId="23" fillId="0" borderId="5" xfId="4" applyFont="1" applyFill="1" applyBorder="1" applyAlignment="1">
      <alignment horizontal="center"/>
    </xf>
    <xf numFmtId="0" fontId="23" fillId="0" borderId="6" xfId="4" applyFont="1" applyFill="1" applyBorder="1" applyAlignment="1">
      <alignment horizontal="left"/>
    </xf>
    <xf numFmtId="0" fontId="23" fillId="0" borderId="0" xfId="4" applyFont="1" applyFill="1" applyBorder="1" applyAlignment="1">
      <alignment horizontal="center"/>
    </xf>
    <xf numFmtId="0" fontId="23" fillId="0" borderId="12" xfId="4" applyFont="1" applyFill="1" applyBorder="1" applyAlignment="1">
      <alignment horizontal="center"/>
    </xf>
    <xf numFmtId="0" fontId="23" fillId="0" borderId="7" xfId="4" applyFont="1" applyFill="1" applyBorder="1" applyAlignment="1">
      <alignment horizontal="center"/>
    </xf>
    <xf numFmtId="0" fontId="23" fillId="0" borderId="8" xfId="4" applyFont="1" applyFill="1" applyBorder="1" applyAlignment="1">
      <alignment horizontal="left"/>
    </xf>
    <xf numFmtId="0" fontId="23" fillId="0" borderId="9" xfId="4" applyFont="1" applyFill="1" applyBorder="1" applyAlignment="1">
      <alignment horizontal="center"/>
    </xf>
    <xf numFmtId="0" fontId="23" fillId="0" borderId="14" xfId="4" applyFont="1" applyFill="1" applyBorder="1" applyAlignment="1">
      <alignment horizontal="center"/>
    </xf>
    <xf numFmtId="0" fontId="23" fillId="0" borderId="6" xfId="4" applyFont="1" applyFill="1" applyBorder="1" applyAlignment="1">
      <alignment horizontal="left" wrapText="1"/>
    </xf>
    <xf numFmtId="0" fontId="8" fillId="0" borderId="7" xfId="0" applyFont="1" applyFill="1" applyBorder="1"/>
    <xf numFmtId="0" fontId="8" fillId="0" borderId="8" xfId="0" applyFont="1" applyFill="1" applyBorder="1"/>
    <xf numFmtId="0" fontId="8" fillId="0" borderId="9" xfId="0" applyFont="1" applyFill="1" applyBorder="1"/>
    <xf numFmtId="0" fontId="8" fillId="0" borderId="14" xfId="0" applyFont="1" applyFill="1" applyBorder="1"/>
    <xf numFmtId="0" fontId="8" fillId="0" borderId="0" xfId="0" applyFont="1" applyFill="1" applyBorder="1"/>
    <xf numFmtId="170" fontId="13" fillId="0" borderId="0" xfId="1" applyNumberFormat="1" applyFont="1" applyFill="1" applyBorder="1"/>
    <xf numFmtId="165" fontId="11" fillId="0" borderId="21" xfId="1" applyFont="1" applyFill="1" applyBorder="1" applyAlignment="1">
      <alignment horizontal="left" vertical="top"/>
    </xf>
    <xf numFmtId="165" fontId="24" fillId="0" borderId="21" xfId="1" applyFont="1" applyFill="1" applyBorder="1" applyAlignment="1">
      <alignment horizontal="left" vertical="top"/>
    </xf>
    <xf numFmtId="165" fontId="9" fillId="0" borderId="21" xfId="1" applyFont="1" applyFill="1" applyBorder="1" applyAlignment="1">
      <alignment horizontal="right" vertical="top"/>
    </xf>
    <xf numFmtId="165" fontId="13" fillId="0" borderId="4" xfId="2" applyFont="1" applyFill="1" applyBorder="1" applyAlignment="1">
      <alignment vertical="center"/>
    </xf>
    <xf numFmtId="165" fontId="13" fillId="0" borderId="3" xfId="2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/>
    </xf>
    <xf numFmtId="165" fontId="15" fillId="0" borderId="0" xfId="2" applyFont="1" applyFill="1" applyBorder="1" applyAlignment="1">
      <alignment horizontal="center" vertical="center"/>
    </xf>
    <xf numFmtId="49" fontId="13" fillId="0" borderId="6" xfId="2" applyNumberFormat="1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/>
    </xf>
    <xf numFmtId="165" fontId="13" fillId="0" borderId="6" xfId="2" applyFont="1" applyFill="1" applyBorder="1" applyAlignment="1">
      <alignment horizontal="center" vertical="center"/>
    </xf>
    <xf numFmtId="0" fontId="9" fillId="0" borderId="9" xfId="0" applyFont="1" applyFill="1" applyBorder="1" applyAlignment="1">
      <alignment vertical="center"/>
    </xf>
    <xf numFmtId="49" fontId="13" fillId="0" borderId="8" xfId="2" applyNumberFormat="1" applyFont="1" applyFill="1" applyBorder="1" applyAlignment="1">
      <alignment horizontal="center" vertical="center"/>
    </xf>
    <xf numFmtId="0" fontId="14" fillId="0" borderId="8" xfId="0" applyFont="1" applyFill="1" applyBorder="1" applyAlignment="1">
      <alignment horizontal="center" vertical="center"/>
    </xf>
    <xf numFmtId="165" fontId="12" fillId="0" borderId="0" xfId="0" applyNumberFormat="1" applyFont="1" applyFill="1" applyBorder="1"/>
    <xf numFmtId="165" fontId="10" fillId="2" borderId="5" xfId="1" applyFont="1" applyFill="1" applyBorder="1"/>
    <xf numFmtId="165" fontId="10" fillId="2" borderId="7" xfId="1" applyFont="1" applyFill="1" applyBorder="1"/>
    <xf numFmtId="2" fontId="4" fillId="0" borderId="0" xfId="0" applyNumberFormat="1" applyFont="1" applyFill="1" applyBorder="1"/>
    <xf numFmtId="165" fontId="4" fillId="0" borderId="0" xfId="0" applyNumberFormat="1" applyFont="1" applyFill="1" applyBorder="1"/>
    <xf numFmtId="168" fontId="11" fillId="0" borderId="0" xfId="0" applyNumberFormat="1" applyFont="1" applyBorder="1"/>
    <xf numFmtId="44" fontId="3" fillId="0" borderId="25" xfId="3" applyNumberFormat="1" applyFont="1" applyFill="1" applyBorder="1" applyAlignment="1">
      <alignment horizontal="right"/>
    </xf>
    <xf numFmtId="165" fontId="3" fillId="0" borderId="0" xfId="2" applyFont="1" applyFill="1" applyBorder="1"/>
    <xf numFmtId="44" fontId="15" fillId="0" borderId="21" xfId="5" applyFont="1" applyFill="1" applyBorder="1" applyAlignment="1">
      <alignment horizontal="right" vertical="top"/>
    </xf>
    <xf numFmtId="0" fontId="0" fillId="2" borderId="0" xfId="0" applyFill="1" applyBorder="1"/>
    <xf numFmtId="0" fontId="0" fillId="2" borderId="0" xfId="0" applyFill="1" applyBorder="1" applyAlignment="1"/>
    <xf numFmtId="49" fontId="29" fillId="2" borderId="0" xfId="0" applyNumberFormat="1" applyFont="1" applyFill="1" applyBorder="1" applyAlignment="1">
      <alignment horizontal="center" vertical="top"/>
    </xf>
    <xf numFmtId="49" fontId="29" fillId="2" borderId="0" xfId="0" applyNumberFormat="1" applyFont="1" applyFill="1" applyBorder="1" applyAlignment="1">
      <alignment horizontal="left" vertical="top"/>
    </xf>
    <xf numFmtId="49" fontId="30" fillId="2" borderId="0" xfId="0" applyNumberFormat="1" applyFont="1" applyFill="1" applyBorder="1" applyAlignment="1">
      <alignment horizontal="left" vertical="top"/>
    </xf>
    <xf numFmtId="43" fontId="0" fillId="2" borderId="0" xfId="6" applyFont="1" applyFill="1" applyBorder="1" applyAlignment="1"/>
    <xf numFmtId="43" fontId="31" fillId="2" borderId="0" xfId="6" applyFont="1" applyFill="1" applyBorder="1" applyAlignment="1">
      <alignment horizontal="right" vertical="top"/>
    </xf>
    <xf numFmtId="43" fontId="0" fillId="2" borderId="0" xfId="6" applyFont="1" applyFill="1" applyBorder="1"/>
    <xf numFmtId="49" fontId="37" fillId="2" borderId="0" xfId="0" applyNumberFormat="1" applyFont="1" applyFill="1" applyBorder="1" applyAlignment="1">
      <alignment horizontal="left" vertical="top"/>
    </xf>
    <xf numFmtId="43" fontId="37" fillId="2" borderId="0" xfId="6" applyFont="1" applyFill="1" applyBorder="1" applyAlignment="1">
      <alignment horizontal="left" vertical="top"/>
    </xf>
    <xf numFmtId="49" fontId="32" fillId="2" borderId="0" xfId="0" applyNumberFormat="1" applyFont="1" applyFill="1" applyBorder="1" applyAlignment="1">
      <alignment horizontal="right" vertical="top"/>
    </xf>
    <xf numFmtId="43" fontId="32" fillId="2" borderId="0" xfId="6" applyFont="1" applyFill="1" applyBorder="1" applyAlignment="1">
      <alignment horizontal="right" vertical="top"/>
    </xf>
    <xf numFmtId="4" fontId="31" fillId="2" borderId="0" xfId="0" applyNumberFormat="1" applyFont="1" applyFill="1" applyBorder="1" applyAlignment="1">
      <alignment horizontal="right" vertical="top"/>
    </xf>
    <xf numFmtId="49" fontId="31" fillId="2" borderId="0" xfId="0" applyNumberFormat="1" applyFont="1" applyFill="1" applyBorder="1" applyAlignment="1">
      <alignment horizontal="left" vertical="top"/>
    </xf>
    <xf numFmtId="44" fontId="3" fillId="0" borderId="15" xfId="3" applyNumberFormat="1" applyFont="1" applyFill="1" applyBorder="1" applyAlignment="1">
      <alignment horizontal="right"/>
    </xf>
    <xf numFmtId="43" fontId="2" fillId="0" borderId="0" xfId="6" applyFont="1" applyBorder="1"/>
    <xf numFmtId="43" fontId="0" fillId="0" borderId="0" xfId="0" applyNumberFormat="1"/>
    <xf numFmtId="14" fontId="4" fillId="0" borderId="0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43" fontId="28" fillId="2" borderId="0" xfId="6" applyFont="1" applyFill="1" applyBorder="1" applyAlignment="1">
      <alignment horizontal="left" vertical="top"/>
    </xf>
    <xf numFmtId="49" fontId="28" fillId="2" borderId="0" xfId="0" applyNumberFormat="1" applyFont="1" applyFill="1" applyBorder="1" applyAlignment="1">
      <alignment horizontal="right" vertical="top"/>
    </xf>
    <xf numFmtId="49" fontId="28" fillId="2" borderId="0" xfId="0" applyNumberFormat="1" applyFont="1" applyFill="1" applyBorder="1" applyAlignment="1">
      <alignment horizontal="left" vertical="top"/>
    </xf>
    <xf numFmtId="43" fontId="28" fillId="2" borderId="0" xfId="6" applyFont="1" applyFill="1" applyBorder="1" applyAlignment="1">
      <alignment horizontal="right" vertical="top"/>
    </xf>
    <xf numFmtId="4" fontId="28" fillId="2" borderId="0" xfId="0" applyNumberFormat="1" applyFont="1" applyFill="1" applyBorder="1" applyAlignment="1">
      <alignment horizontal="right" vertical="top"/>
    </xf>
    <xf numFmtId="43" fontId="28" fillId="4" borderId="10" xfId="6" applyFont="1" applyFill="1" applyBorder="1" applyAlignment="1">
      <alignment horizontal="left" vertical="center"/>
    </xf>
    <xf numFmtId="43" fontId="28" fillId="2" borderId="26" xfId="6" applyFont="1" applyFill="1" applyBorder="1" applyAlignment="1">
      <alignment horizontal="right" vertical="top"/>
    </xf>
    <xf numFmtId="44" fontId="3" fillId="0" borderId="0" xfId="3" applyNumberFormat="1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horizontal="left" vertical="center" wrapText="1"/>
    </xf>
    <xf numFmtId="166" fontId="4" fillId="0" borderId="0" xfId="2" applyNumberFormat="1" applyFont="1" applyFill="1" applyBorder="1" applyAlignment="1">
      <alignment horizontal="center" vertical="center" wrapText="1"/>
    </xf>
    <xf numFmtId="168" fontId="4" fillId="0" borderId="0" xfId="2" applyNumberFormat="1" applyFont="1" applyFill="1" applyBorder="1" applyAlignment="1">
      <alignment vertical="center" wrapText="1"/>
    </xf>
    <xf numFmtId="168" fontId="4" fillId="0" borderId="0" xfId="0" applyNumberFormat="1" applyFont="1" applyFill="1" applyBorder="1" applyAlignment="1">
      <alignment vertical="center" wrapText="1"/>
    </xf>
    <xf numFmtId="168" fontId="0" fillId="0" borderId="0" xfId="0" applyNumberFormat="1" applyAlignment="1">
      <alignment vertical="center" wrapText="1"/>
    </xf>
    <xf numFmtId="44" fontId="3" fillId="0" borderId="1" xfId="3" applyNumberFormat="1" applyFont="1" applyFill="1" applyBorder="1" applyAlignment="1">
      <alignment horizontal="right"/>
    </xf>
    <xf numFmtId="43" fontId="28" fillId="2" borderId="28" xfId="6" applyFont="1" applyFill="1" applyBorder="1" applyAlignment="1">
      <alignment horizontal="right" vertical="top"/>
    </xf>
    <xf numFmtId="4" fontId="28" fillId="3" borderId="24" xfId="0" applyNumberFormat="1" applyFont="1" applyFill="1" applyBorder="1" applyAlignment="1">
      <alignment horizontal="right" vertical="top"/>
    </xf>
    <xf numFmtId="4" fontId="0" fillId="0" borderId="0" xfId="0" applyNumberFormat="1"/>
    <xf numFmtId="43" fontId="4" fillId="0" borderId="0" xfId="6" applyFont="1" applyFill="1" applyBorder="1"/>
    <xf numFmtId="166" fontId="4" fillId="0" borderId="0" xfId="2" applyNumberFormat="1" applyFont="1" applyFill="1" applyBorder="1" applyAlignment="1">
      <alignment horizontal="right"/>
    </xf>
    <xf numFmtId="44" fontId="4" fillId="0" borderId="0" xfId="5" applyFont="1" applyFill="1" applyBorder="1"/>
    <xf numFmtId="165" fontId="10" fillId="0" borderId="5" xfId="1" applyFont="1" applyFill="1" applyBorder="1"/>
    <xf numFmtId="165" fontId="10" fillId="0" borderId="7" xfId="1" applyFont="1" applyFill="1" applyBorder="1"/>
    <xf numFmtId="165" fontId="38" fillId="0" borderId="21" xfId="1" applyFont="1" applyFill="1" applyBorder="1"/>
    <xf numFmtId="44" fontId="3" fillId="0" borderId="0" xfId="3" applyNumberFormat="1" applyFont="1" applyFill="1" applyBorder="1" applyAlignment="1">
      <alignment horizontal="right" wrapText="1"/>
    </xf>
    <xf numFmtId="0" fontId="4" fillId="0" borderId="0" xfId="0" applyFont="1" applyFill="1" applyBorder="1" applyAlignment="1">
      <alignment wrapText="1"/>
    </xf>
    <xf numFmtId="166" fontId="4" fillId="0" borderId="0" xfId="2" applyNumberFormat="1" applyFont="1" applyFill="1" applyBorder="1" applyAlignment="1">
      <alignment wrapText="1"/>
    </xf>
    <xf numFmtId="14" fontId="4" fillId="0" borderId="0" xfId="0" applyNumberFormat="1" applyFont="1" applyFill="1" applyBorder="1" applyAlignment="1">
      <alignment horizontal="center" wrapText="1"/>
    </xf>
    <xf numFmtId="166" fontId="4" fillId="0" borderId="0" xfId="2" applyNumberFormat="1" applyFont="1" applyFill="1" applyBorder="1" applyAlignment="1">
      <alignment horizontal="center" wrapText="1"/>
    </xf>
    <xf numFmtId="168" fontId="4" fillId="0" borderId="0" xfId="2" applyNumberFormat="1" applyFont="1" applyFill="1" applyBorder="1" applyAlignment="1">
      <alignment wrapText="1"/>
    </xf>
    <xf numFmtId="168" fontId="4" fillId="0" borderId="0" xfId="0" applyNumberFormat="1" applyFont="1" applyFill="1" applyBorder="1" applyAlignment="1">
      <alignment wrapText="1"/>
    </xf>
    <xf numFmtId="0" fontId="0" fillId="0" borderId="0" xfId="0" applyAlignment="1">
      <alignment wrapText="1"/>
    </xf>
    <xf numFmtId="168" fontId="0" fillId="0" borderId="0" xfId="0" applyNumberFormat="1" applyAlignment="1">
      <alignment wrapText="1"/>
    </xf>
    <xf numFmtId="44" fontId="3" fillId="0" borderId="27" xfId="3" applyNumberFormat="1" applyFont="1" applyFill="1" applyBorder="1" applyAlignment="1">
      <alignment horizontal="right"/>
    </xf>
    <xf numFmtId="0" fontId="0" fillId="2" borderId="0" xfId="0" applyFill="1"/>
    <xf numFmtId="44" fontId="3" fillId="2" borderId="0" xfId="3" applyNumberFormat="1" applyFont="1" applyFill="1" applyBorder="1" applyAlignment="1">
      <alignment horizontal="right" vertical="center" wrapText="1"/>
    </xf>
    <xf numFmtId="14" fontId="4" fillId="2" borderId="0" xfId="0" applyNumberFormat="1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left" vertical="center" wrapText="1"/>
    </xf>
    <xf numFmtId="166" fontId="4" fillId="2" borderId="0" xfId="2" applyNumberFormat="1" applyFont="1" applyFill="1" applyBorder="1" applyAlignment="1">
      <alignment horizontal="center" vertical="center" wrapText="1"/>
    </xf>
    <xf numFmtId="168" fontId="4" fillId="2" borderId="0" xfId="2" applyNumberFormat="1" applyFont="1" applyFill="1" applyBorder="1" applyAlignment="1">
      <alignment vertical="center" wrapText="1"/>
    </xf>
    <xf numFmtId="168" fontId="4" fillId="2" borderId="0" xfId="0" applyNumberFormat="1" applyFont="1" applyFill="1" applyBorder="1" applyAlignment="1">
      <alignment vertical="center" wrapText="1"/>
    </xf>
    <xf numFmtId="168" fontId="0" fillId="2" borderId="0" xfId="0" applyNumberFormat="1" applyFill="1" applyAlignment="1">
      <alignment vertical="center" wrapText="1"/>
    </xf>
    <xf numFmtId="0" fontId="15" fillId="0" borderId="6" xfId="0" applyNumberFormat="1" applyFont="1" applyFill="1" applyBorder="1" applyAlignment="1">
      <alignment horizontal="center" vertical="top"/>
    </xf>
    <xf numFmtId="49" fontId="15" fillId="0" borderId="0" xfId="0" applyNumberFormat="1" applyFont="1" applyFill="1" applyBorder="1" applyAlignment="1">
      <alignment horizontal="left" vertical="top" wrapText="1"/>
    </xf>
    <xf numFmtId="165" fontId="15" fillId="0" borderId="6" xfId="2" applyFont="1" applyFill="1" applyBorder="1" applyAlignment="1">
      <alignment horizontal="right" vertical="top"/>
    </xf>
    <xf numFmtId="165" fontId="14" fillId="0" borderId="6" xfId="0" applyNumberFormat="1" applyFont="1" applyFill="1" applyBorder="1"/>
    <xf numFmtId="165" fontId="13" fillId="2" borderId="10" xfId="1" applyFont="1" applyFill="1" applyBorder="1"/>
    <xf numFmtId="165" fontId="13" fillId="2" borderId="2" xfId="1" applyFont="1" applyFill="1" applyBorder="1"/>
    <xf numFmtId="169" fontId="19" fillId="2" borderId="8" xfId="2" applyNumberFormat="1" applyFont="1" applyFill="1" applyBorder="1" applyAlignment="1">
      <alignment horizontal="right"/>
    </xf>
    <xf numFmtId="165" fontId="23" fillId="0" borderId="6" xfId="2" applyFont="1" applyFill="1" applyBorder="1" applyAlignment="1">
      <alignment horizontal="right"/>
    </xf>
    <xf numFmtId="165" fontId="23" fillId="0" borderId="8" xfId="2" applyFont="1" applyFill="1" applyBorder="1" applyAlignment="1">
      <alignment horizontal="right"/>
    </xf>
    <xf numFmtId="169" fontId="23" fillId="0" borderId="3" xfId="2" applyNumberFormat="1" applyFont="1" applyFill="1" applyBorder="1" applyAlignment="1">
      <alignment horizontal="right"/>
    </xf>
    <xf numFmtId="169" fontId="23" fillId="0" borderId="8" xfId="2" applyNumberFormat="1" applyFont="1" applyFill="1" applyBorder="1" applyAlignment="1">
      <alignment horizontal="right"/>
    </xf>
    <xf numFmtId="165" fontId="16" fillId="2" borderId="21" xfId="1" applyFont="1" applyFill="1" applyBorder="1" applyAlignment="1">
      <alignment horizontal="right" vertical="top"/>
    </xf>
    <xf numFmtId="49" fontId="35" fillId="2" borderId="0" xfId="0" applyNumberFormat="1" applyFont="1" applyFill="1" applyBorder="1" applyAlignment="1">
      <alignment horizontal="center" vertical="top"/>
    </xf>
    <xf numFmtId="49" fontId="27" fillId="2" borderId="0" xfId="0" applyNumberFormat="1" applyFont="1" applyFill="1" applyBorder="1" applyAlignment="1">
      <alignment horizontal="center" vertical="top"/>
    </xf>
    <xf numFmtId="43" fontId="33" fillId="4" borderId="10" xfId="6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43" fontId="28" fillId="2" borderId="20" xfId="6" applyFont="1" applyFill="1" applyBorder="1" applyAlignment="1">
      <alignment horizontal="right" vertical="top"/>
    </xf>
    <xf numFmtId="43" fontId="33" fillId="2" borderId="0" xfId="6" applyFont="1" applyFill="1" applyBorder="1" applyAlignment="1">
      <alignment horizontal="right" vertical="top"/>
    </xf>
    <xf numFmtId="43" fontId="31" fillId="2" borderId="20" xfId="6" applyFont="1" applyFill="1" applyBorder="1" applyAlignment="1">
      <alignment horizontal="right" vertical="top"/>
    </xf>
    <xf numFmtId="44" fontId="33" fillId="2" borderId="25" xfId="5" applyFont="1" applyFill="1" applyBorder="1" applyAlignment="1">
      <alignment horizontal="right" vertical="top"/>
    </xf>
    <xf numFmtId="44" fontId="34" fillId="2" borderId="25" xfId="5" applyFont="1" applyFill="1" applyBorder="1" applyAlignment="1">
      <alignment horizontal="right" vertical="top"/>
    </xf>
    <xf numFmtId="49" fontId="28" fillId="2" borderId="19" xfId="0" applyNumberFormat="1" applyFont="1" applyFill="1" applyBorder="1" applyAlignment="1">
      <alignment horizontal="left" vertical="top"/>
    </xf>
    <xf numFmtId="43" fontId="28" fillId="2" borderId="19" xfId="6" applyFont="1" applyFill="1" applyBorder="1" applyAlignment="1">
      <alignment horizontal="right" vertical="top"/>
    </xf>
    <xf numFmtId="43" fontId="28" fillId="2" borderId="19" xfId="6" applyFont="1" applyFill="1" applyBorder="1" applyAlignment="1">
      <alignment horizontal="left" vertical="top"/>
    </xf>
    <xf numFmtId="49" fontId="28" fillId="2" borderId="29" xfId="0" applyNumberFormat="1" applyFont="1" applyFill="1" applyBorder="1" applyAlignment="1">
      <alignment horizontal="left" vertical="top"/>
    </xf>
    <xf numFmtId="43" fontId="28" fillId="2" borderId="29" xfId="6" applyFont="1" applyFill="1" applyBorder="1" applyAlignment="1">
      <alignment horizontal="right" vertical="top"/>
    </xf>
    <xf numFmtId="43" fontId="28" fillId="2" borderId="29" xfId="6" applyFont="1" applyFill="1" applyBorder="1" applyAlignment="1">
      <alignment horizontal="left" vertical="top"/>
    </xf>
    <xf numFmtId="49" fontId="33" fillId="2" borderId="29" xfId="0" applyNumberFormat="1" applyFont="1" applyFill="1" applyBorder="1" applyAlignment="1">
      <alignment horizontal="left" vertical="top"/>
    </xf>
    <xf numFmtId="43" fontId="33" fillId="2" borderId="29" xfId="6" applyFont="1" applyFill="1" applyBorder="1" applyAlignment="1">
      <alignment horizontal="right" vertical="top"/>
    </xf>
    <xf numFmtId="43" fontId="33" fillId="2" borderId="29" xfId="6" applyFont="1" applyFill="1" applyBorder="1" applyAlignment="1">
      <alignment horizontal="left" vertical="top"/>
    </xf>
    <xf numFmtId="43" fontId="31" fillId="2" borderId="29" xfId="6" applyFont="1" applyFill="1" applyBorder="1" applyAlignment="1">
      <alignment horizontal="right" vertical="top"/>
    </xf>
    <xf numFmtId="43" fontId="34" fillId="2" borderId="29" xfId="6" applyFont="1" applyFill="1" applyBorder="1" applyAlignment="1">
      <alignment horizontal="right" vertical="top"/>
    </xf>
    <xf numFmtId="44" fontId="3" fillId="0" borderId="25" xfId="3" applyNumberFormat="1" applyFont="1" applyFill="1" applyBorder="1" applyAlignment="1">
      <alignment horizontal="right" wrapText="1"/>
    </xf>
    <xf numFmtId="167" fontId="3" fillId="0" borderId="25" xfId="0" applyNumberFormat="1" applyFont="1" applyFill="1" applyBorder="1"/>
    <xf numFmtId="44" fontId="9" fillId="0" borderId="25" xfId="3" applyNumberFormat="1" applyFont="1" applyFill="1" applyBorder="1" applyAlignment="1">
      <alignment horizontal="right"/>
    </xf>
    <xf numFmtId="165" fontId="0" fillId="2" borderId="0" xfId="1" applyFont="1" applyFill="1" applyBorder="1"/>
    <xf numFmtId="165" fontId="0" fillId="2" borderId="0" xfId="1" applyFont="1" applyFill="1" applyBorder="1" applyAlignment="1"/>
    <xf numFmtId="49" fontId="20" fillId="2" borderId="0" xfId="0" applyNumberFormat="1" applyFont="1" applyFill="1" applyBorder="1" applyAlignment="1">
      <alignment horizontal="left" vertical="top"/>
    </xf>
    <xf numFmtId="165" fontId="20" fillId="2" borderId="0" xfId="1" applyFont="1" applyFill="1" applyBorder="1" applyAlignment="1">
      <alignment horizontal="center" vertical="top"/>
    </xf>
    <xf numFmtId="49" fontId="40" fillId="2" borderId="0" xfId="0" applyNumberFormat="1" applyFont="1" applyFill="1" applyBorder="1" applyAlignment="1">
      <alignment horizontal="left" vertical="top"/>
    </xf>
    <xf numFmtId="49" fontId="39" fillId="2" borderId="0" xfId="0" applyNumberFormat="1" applyFont="1" applyFill="1" applyBorder="1" applyAlignment="1">
      <alignment horizontal="left" vertical="top"/>
    </xf>
    <xf numFmtId="165" fontId="28" fillId="2" borderId="0" xfId="1" applyFont="1" applyFill="1" applyBorder="1" applyAlignment="1">
      <alignment horizontal="left" vertical="top"/>
    </xf>
    <xf numFmtId="165" fontId="39" fillId="2" borderId="0" xfId="1" applyFont="1" applyFill="1" applyBorder="1" applyAlignment="1">
      <alignment horizontal="right" vertical="top"/>
    </xf>
    <xf numFmtId="165" fontId="39" fillId="2" borderId="20" xfId="1" applyFont="1" applyFill="1" applyBorder="1" applyAlignment="1">
      <alignment horizontal="right" vertical="top"/>
    </xf>
    <xf numFmtId="165" fontId="20" fillId="2" borderId="0" xfId="1" applyFont="1" applyFill="1" applyBorder="1" applyAlignment="1">
      <alignment horizontal="right" vertical="top"/>
    </xf>
    <xf numFmtId="165" fontId="41" fillId="2" borderId="0" xfId="1" applyFont="1" applyFill="1" applyBorder="1"/>
    <xf numFmtId="165" fontId="41" fillId="2" borderId="0" xfId="1" applyFont="1" applyFill="1" applyBorder="1" applyAlignment="1"/>
    <xf numFmtId="49" fontId="40" fillId="2" borderId="0" xfId="0" applyNumberFormat="1" applyFont="1" applyFill="1" applyBorder="1" applyAlignment="1">
      <alignment horizontal="center" vertical="top"/>
    </xf>
    <xf numFmtId="165" fontId="20" fillId="2" borderId="25" xfId="1" applyFont="1" applyFill="1" applyBorder="1" applyAlignment="1">
      <alignment horizontal="right" vertical="top"/>
    </xf>
    <xf numFmtId="44" fontId="33" fillId="2" borderId="0" xfId="5" applyFont="1" applyFill="1" applyBorder="1" applyAlignment="1">
      <alignment horizontal="right" vertical="top"/>
    </xf>
    <xf numFmtId="0" fontId="3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166" fontId="4" fillId="0" borderId="0" xfId="2" applyNumberFormat="1" applyFont="1" applyFill="1" applyBorder="1" applyAlignment="1">
      <alignment vertical="center" wrapText="1"/>
    </xf>
    <xf numFmtId="44" fontId="3" fillId="0" borderId="25" xfId="3" applyNumberFormat="1" applyFont="1" applyFill="1" applyBorder="1" applyAlignment="1">
      <alignment horizontal="right" vertical="center" wrapText="1"/>
    </xf>
    <xf numFmtId="4" fontId="28" fillId="2" borderId="20" xfId="0" applyNumberFormat="1" applyFont="1" applyFill="1" applyBorder="1" applyAlignment="1">
      <alignment horizontal="right" vertical="top"/>
    </xf>
    <xf numFmtId="4" fontId="33" fillId="2" borderId="0" xfId="0" applyNumberFormat="1" applyFont="1" applyFill="1" applyBorder="1" applyAlignment="1">
      <alignment horizontal="right" vertical="top"/>
    </xf>
    <xf numFmtId="0" fontId="41" fillId="2" borderId="0" xfId="0" applyFont="1" applyFill="1" applyBorder="1" applyAlignment="1"/>
    <xf numFmtId="44" fontId="33" fillId="2" borderId="0" xfId="5" applyFont="1" applyFill="1" applyBorder="1" applyAlignment="1">
      <alignment horizontal="left" vertical="top"/>
    </xf>
    <xf numFmtId="44" fontId="3" fillId="0" borderId="1" xfId="3" applyNumberFormat="1" applyFont="1" applyFill="1" applyBorder="1" applyAlignment="1">
      <alignment horizontal="right" vertical="center" wrapText="1"/>
    </xf>
    <xf numFmtId="0" fontId="22" fillId="0" borderId="22" xfId="4" applyFont="1" applyFill="1" applyBorder="1" applyAlignment="1">
      <alignment horizontal="center"/>
    </xf>
    <xf numFmtId="0" fontId="22" fillId="0" borderId="23" xfId="4" applyFont="1" applyFill="1" applyBorder="1" applyAlignment="1">
      <alignment horizontal="center"/>
    </xf>
    <xf numFmtId="0" fontId="22" fillId="0" borderId="11" xfId="4" applyFont="1" applyFill="1" applyBorder="1" applyAlignment="1">
      <alignment horizontal="center"/>
    </xf>
    <xf numFmtId="49" fontId="35" fillId="2" borderId="0" xfId="0" applyNumberFormat="1" applyFont="1" applyFill="1" applyBorder="1" applyAlignment="1">
      <alignment horizontal="center" vertical="top"/>
    </xf>
    <xf numFmtId="49" fontId="27" fillId="2" borderId="0" xfId="0" applyNumberFormat="1" applyFont="1" applyFill="1" applyBorder="1" applyAlignment="1">
      <alignment horizontal="center" vertical="top"/>
    </xf>
    <xf numFmtId="0" fontId="36" fillId="0" borderId="0" xfId="0" applyFont="1" applyAlignment="1">
      <alignment horizontal="center" vertical="center" wrapText="1"/>
    </xf>
    <xf numFmtId="49" fontId="33" fillId="4" borderId="10" xfId="0" applyNumberFormat="1" applyFont="1" applyFill="1" applyBorder="1" applyAlignment="1">
      <alignment horizontal="center" vertical="center"/>
    </xf>
    <xf numFmtId="43" fontId="33" fillId="4" borderId="10" xfId="6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left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3" fillId="0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left" vertical="center" wrapText="1"/>
    </xf>
  </cellXfs>
  <cellStyles count="7">
    <cellStyle name="Millares" xfId="1" builtinId="3"/>
    <cellStyle name="Millares 2" xfId="2" xr:uid="{00000000-0005-0000-0000-000001000000}"/>
    <cellStyle name="Millares 3" xfId="6" xr:uid="{00000000-0005-0000-0000-000002000000}"/>
    <cellStyle name="Moneda" xfId="5" builtinId="4"/>
    <cellStyle name="Moneda 2" xfId="3" xr:uid="{00000000-0005-0000-0000-000004000000}"/>
    <cellStyle name="Normal" xfId="0" builtinId="0"/>
    <cellStyle name="Normal 2" xfId="4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238125</xdr:colOff>
      <xdr:row>8</xdr:row>
      <xdr:rowOff>74110</xdr:rowOff>
    </xdr:from>
    <xdr:ext cx="6534150" cy="1970732"/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238125" y="1598110"/>
          <a:ext cx="6534150" cy="1970732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4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SALDOS DE LAS CUENTAS </a:t>
          </a:r>
        </a:p>
        <a:p>
          <a:pPr algn="ctr"/>
          <a:r>
            <a:rPr lang="es-ES" sz="4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DE BANCOS AL 31</a:t>
          </a:r>
          <a:r>
            <a:rPr lang="es-ES" sz="40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</a:t>
          </a:r>
          <a:r>
            <a:rPr lang="es-ES" sz="4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DE MARZO DE 2019</a:t>
          </a:r>
        </a:p>
      </xdr:txBody>
    </xdr:sp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19050</xdr:colOff>
      <xdr:row>18</xdr:row>
      <xdr:rowOff>64584</xdr:rowOff>
    </xdr:from>
    <xdr:ext cx="5295899" cy="3021515"/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F24DAB44-B4AB-4B27-BC02-624751290BC4}"/>
            </a:ext>
          </a:extLst>
        </xdr:cNvPr>
        <xdr:cNvSpPr/>
      </xdr:nvSpPr>
      <xdr:spPr>
        <a:xfrm>
          <a:off x="19050" y="3493584"/>
          <a:ext cx="5295899" cy="302151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s-ES" sz="4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CONCILIACIONES</a:t>
          </a:r>
          <a:br>
            <a:rPr lang="es-ES" sz="4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</a:br>
          <a:r>
            <a:rPr lang="es-ES" sz="4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BANCARIAS</a:t>
          </a:r>
          <a:br>
            <a:rPr lang="es-ES" sz="4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</a:br>
          <a:r>
            <a:rPr lang="es-ES" sz="4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ENERO 2019</a:t>
          </a:r>
        </a:p>
      </xdr:txBody>
    </xdr:sp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19050</xdr:colOff>
      <xdr:row>18</xdr:row>
      <xdr:rowOff>64584</xdr:rowOff>
    </xdr:from>
    <xdr:ext cx="5295899" cy="3021515"/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67FA28C6-D59D-456B-9B84-E993AE5FCF49}"/>
            </a:ext>
          </a:extLst>
        </xdr:cNvPr>
        <xdr:cNvSpPr/>
      </xdr:nvSpPr>
      <xdr:spPr>
        <a:xfrm>
          <a:off x="19050" y="3493584"/>
          <a:ext cx="5295899" cy="302151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s-ES" sz="4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INFORME</a:t>
          </a:r>
          <a:br>
            <a:rPr lang="es-ES" sz="4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</a:br>
          <a:r>
            <a:rPr lang="es-ES" sz="4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FINANCIERO</a:t>
          </a:r>
          <a:br>
            <a:rPr lang="es-ES" sz="4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</a:br>
          <a:r>
            <a:rPr lang="es-ES" sz="4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FEBRERO 2019</a:t>
          </a:r>
        </a:p>
      </xdr:txBody>
    </xdr:sp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19050</xdr:colOff>
      <xdr:row>18</xdr:row>
      <xdr:rowOff>64584</xdr:rowOff>
    </xdr:from>
    <xdr:ext cx="5295899" cy="3021515"/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81846A90-985D-4C4C-B60E-8F71EC518E7C}"/>
            </a:ext>
          </a:extLst>
        </xdr:cNvPr>
        <xdr:cNvSpPr/>
      </xdr:nvSpPr>
      <xdr:spPr>
        <a:xfrm>
          <a:off x="19050" y="3493584"/>
          <a:ext cx="5295899" cy="302151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s-ES" sz="4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BALANCE</a:t>
          </a:r>
          <a:br>
            <a:rPr lang="es-ES" sz="4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</a:br>
          <a:r>
            <a:rPr lang="es-ES" sz="4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GENERAL</a:t>
          </a:r>
          <a:br>
            <a:rPr lang="es-ES" sz="4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</a:br>
          <a:r>
            <a:rPr lang="es-ES" sz="4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FEBRERO 2019</a:t>
          </a:r>
        </a:p>
      </xdr:txBody>
    </xdr:sp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19050</xdr:colOff>
      <xdr:row>18</xdr:row>
      <xdr:rowOff>64584</xdr:rowOff>
    </xdr:from>
    <xdr:ext cx="5295899" cy="3021515"/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CEC86B83-4BAC-41CB-B4F4-AD470DC50E24}"/>
            </a:ext>
          </a:extLst>
        </xdr:cNvPr>
        <xdr:cNvSpPr/>
      </xdr:nvSpPr>
      <xdr:spPr>
        <a:xfrm>
          <a:off x="19050" y="3493584"/>
          <a:ext cx="5295899" cy="302151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s-ES" sz="4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ESTADO </a:t>
          </a:r>
          <a:br>
            <a:rPr lang="es-ES" sz="4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</a:br>
          <a:r>
            <a:rPr lang="es-ES" sz="4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DE</a:t>
          </a:r>
          <a:br>
            <a:rPr lang="es-ES" sz="4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</a:br>
          <a:r>
            <a:rPr lang="es-ES" sz="4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RESULTADOS</a:t>
          </a:r>
          <a:br>
            <a:rPr lang="es-ES" sz="4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</a:br>
          <a:r>
            <a:rPr lang="es-ES" sz="4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FEBRERO</a:t>
          </a:r>
          <a:r>
            <a:rPr lang="es-ES" sz="40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2019</a:t>
          </a:r>
          <a:endParaRPr lang="es-ES" sz="40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19050</xdr:colOff>
      <xdr:row>18</xdr:row>
      <xdr:rowOff>64584</xdr:rowOff>
    </xdr:from>
    <xdr:ext cx="5295899" cy="3021515"/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62A46CF0-4084-4FD0-AF96-EF23F9005D12}"/>
            </a:ext>
          </a:extLst>
        </xdr:cNvPr>
        <xdr:cNvSpPr/>
      </xdr:nvSpPr>
      <xdr:spPr>
        <a:xfrm>
          <a:off x="19050" y="3493584"/>
          <a:ext cx="5295899" cy="302151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s-ES" sz="4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BALANZA </a:t>
          </a:r>
          <a:br>
            <a:rPr lang="es-ES" sz="4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</a:br>
          <a:r>
            <a:rPr lang="es-ES" sz="4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DE </a:t>
          </a:r>
          <a:br>
            <a:rPr lang="es-ES" sz="4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</a:br>
          <a:r>
            <a:rPr lang="es-ES" sz="4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COMPROBACION</a:t>
          </a:r>
          <a:br>
            <a:rPr lang="es-ES" sz="4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</a:br>
          <a:r>
            <a:rPr lang="es-ES" sz="4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FEBRERO 2019</a:t>
          </a:r>
        </a:p>
      </xdr:txBody>
    </xdr:sp>
    <xdr:clientData/>
  </xdr:oneCellAnchor>
</xdr:wsDr>
</file>

<file path=xl/drawings/drawing1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19050</xdr:colOff>
      <xdr:row>18</xdr:row>
      <xdr:rowOff>64584</xdr:rowOff>
    </xdr:from>
    <xdr:ext cx="5295899" cy="3021515"/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65F6CB0C-8D86-4A47-9F7E-8C69B5A62BBD}"/>
            </a:ext>
          </a:extLst>
        </xdr:cNvPr>
        <xdr:cNvSpPr/>
      </xdr:nvSpPr>
      <xdr:spPr>
        <a:xfrm>
          <a:off x="19050" y="3493584"/>
          <a:ext cx="5295899" cy="302151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s-ES" sz="4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CONCILIACIONES</a:t>
          </a:r>
          <a:br>
            <a:rPr lang="es-ES" sz="4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</a:br>
          <a:r>
            <a:rPr lang="es-ES" sz="4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BANCARIAS</a:t>
          </a:r>
          <a:br>
            <a:rPr lang="es-ES" sz="4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</a:br>
          <a:r>
            <a:rPr lang="es-ES" sz="4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FEBRERO 2019</a:t>
          </a:r>
        </a:p>
      </xdr:txBody>
    </xdr:sp>
    <xdr:clientData/>
  </xdr:oneCellAnchor>
</xdr:wsDr>
</file>

<file path=xl/drawings/drawing1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19050</xdr:colOff>
      <xdr:row>18</xdr:row>
      <xdr:rowOff>64584</xdr:rowOff>
    </xdr:from>
    <xdr:ext cx="5295899" cy="3021515"/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D93873B3-56BE-4190-949E-EB9CD0C4F529}"/>
            </a:ext>
          </a:extLst>
        </xdr:cNvPr>
        <xdr:cNvSpPr/>
      </xdr:nvSpPr>
      <xdr:spPr>
        <a:xfrm>
          <a:off x="19050" y="3493584"/>
          <a:ext cx="5295899" cy="302151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s-ES" sz="4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INFORME</a:t>
          </a:r>
          <a:br>
            <a:rPr lang="es-ES" sz="4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</a:br>
          <a:r>
            <a:rPr lang="es-ES" sz="4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FINANCIERO</a:t>
          </a:r>
          <a:br>
            <a:rPr lang="es-ES" sz="4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</a:br>
          <a:r>
            <a:rPr lang="es-ES" sz="4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MARZO 2019</a:t>
          </a:r>
        </a:p>
      </xdr:txBody>
    </xdr:sp>
    <xdr:clientData/>
  </xdr:oneCellAnchor>
</xdr:wsDr>
</file>

<file path=xl/drawings/drawing1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19050</xdr:colOff>
      <xdr:row>18</xdr:row>
      <xdr:rowOff>64584</xdr:rowOff>
    </xdr:from>
    <xdr:ext cx="5295899" cy="3021515"/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5E3C2C24-243B-4D19-A59C-B979D506F854}"/>
            </a:ext>
          </a:extLst>
        </xdr:cNvPr>
        <xdr:cNvSpPr/>
      </xdr:nvSpPr>
      <xdr:spPr>
        <a:xfrm>
          <a:off x="19050" y="3493584"/>
          <a:ext cx="5295899" cy="302151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s-ES" sz="4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BALANCE</a:t>
          </a:r>
          <a:br>
            <a:rPr lang="es-ES" sz="4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</a:br>
          <a:r>
            <a:rPr lang="es-ES" sz="4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GENERAL</a:t>
          </a:r>
          <a:br>
            <a:rPr lang="es-ES" sz="4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</a:br>
          <a:r>
            <a:rPr lang="es-ES" sz="4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MARZO 2019</a:t>
          </a:r>
        </a:p>
      </xdr:txBody>
    </xdr:sp>
    <xdr:clientData/>
  </xdr:oneCellAnchor>
</xdr:wsDr>
</file>

<file path=xl/drawings/drawing1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19050</xdr:colOff>
      <xdr:row>18</xdr:row>
      <xdr:rowOff>64584</xdr:rowOff>
    </xdr:from>
    <xdr:ext cx="5295899" cy="3021515"/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FAF9FA93-10FB-4602-9E96-8CA5460CECE1}"/>
            </a:ext>
          </a:extLst>
        </xdr:cNvPr>
        <xdr:cNvSpPr/>
      </xdr:nvSpPr>
      <xdr:spPr>
        <a:xfrm>
          <a:off x="19050" y="3493584"/>
          <a:ext cx="5295899" cy="302151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s-ES" sz="4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ESTADO </a:t>
          </a:r>
          <a:br>
            <a:rPr lang="es-ES" sz="4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</a:br>
          <a:r>
            <a:rPr lang="es-ES" sz="4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DE</a:t>
          </a:r>
          <a:br>
            <a:rPr lang="es-ES" sz="4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</a:br>
          <a:r>
            <a:rPr lang="es-ES" sz="4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RESULTADOS</a:t>
          </a:r>
          <a:br>
            <a:rPr lang="es-ES" sz="4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</a:br>
          <a:r>
            <a:rPr lang="es-ES" sz="4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MARZO</a:t>
          </a:r>
          <a:r>
            <a:rPr lang="es-ES" sz="40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2019</a:t>
          </a:r>
          <a:endParaRPr lang="es-ES" sz="40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</xdr:wsDr>
</file>

<file path=xl/drawings/drawing1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19050</xdr:colOff>
      <xdr:row>18</xdr:row>
      <xdr:rowOff>64584</xdr:rowOff>
    </xdr:from>
    <xdr:ext cx="5295899" cy="3021515"/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F92000FF-D2E0-4634-8C9B-07F33EDA2FF7}"/>
            </a:ext>
          </a:extLst>
        </xdr:cNvPr>
        <xdr:cNvSpPr/>
      </xdr:nvSpPr>
      <xdr:spPr>
        <a:xfrm>
          <a:off x="19050" y="3493584"/>
          <a:ext cx="5295899" cy="302151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s-ES" sz="4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BALANZA </a:t>
          </a:r>
          <a:br>
            <a:rPr lang="es-ES" sz="4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</a:br>
          <a:r>
            <a:rPr lang="es-ES" sz="4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DE </a:t>
          </a:r>
          <a:br>
            <a:rPr lang="es-ES" sz="4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</a:br>
          <a:r>
            <a:rPr lang="es-ES" sz="4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COMPROBACION</a:t>
          </a:r>
          <a:br>
            <a:rPr lang="es-ES" sz="4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</a:br>
          <a:r>
            <a:rPr lang="es-ES" sz="4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MARZO 2019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542925</xdr:colOff>
      <xdr:row>6</xdr:row>
      <xdr:rowOff>140785</xdr:rowOff>
    </xdr:from>
    <xdr:ext cx="5567326" cy="4318811"/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542925" y="1283785"/>
          <a:ext cx="5567326" cy="431881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5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SALDOS EN  BANCOS</a:t>
          </a:r>
          <a:r>
            <a:rPr lang="es-ES" sz="54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CONTABILIZADO (LIBROS)</a:t>
          </a:r>
          <a:r>
            <a:rPr lang="es-ES" sz="5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AL 31 DE MARZO DE 2019</a:t>
          </a:r>
        </a:p>
      </xdr:txBody>
    </xdr:sp>
    <xdr:clientData/>
  </xdr:oneCellAnchor>
</xdr:wsDr>
</file>

<file path=xl/drawings/drawing2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19050</xdr:colOff>
      <xdr:row>18</xdr:row>
      <xdr:rowOff>64584</xdr:rowOff>
    </xdr:from>
    <xdr:ext cx="5295899" cy="3021515"/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CCB98079-F314-4124-B308-4ED6FCD8ECF2}"/>
            </a:ext>
          </a:extLst>
        </xdr:cNvPr>
        <xdr:cNvSpPr/>
      </xdr:nvSpPr>
      <xdr:spPr>
        <a:xfrm>
          <a:off x="19050" y="3493584"/>
          <a:ext cx="5295899" cy="302151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s-ES" sz="4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CONCILIACIONES</a:t>
          </a:r>
          <a:br>
            <a:rPr lang="es-ES" sz="4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</a:br>
          <a:r>
            <a:rPr lang="es-ES" sz="4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BANCARIAS</a:t>
          </a:r>
          <a:br>
            <a:rPr lang="es-ES" sz="4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</a:br>
          <a:r>
            <a:rPr lang="es-ES" sz="4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MARZO 2019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149719</xdr:colOff>
      <xdr:row>8</xdr:row>
      <xdr:rowOff>16960</xdr:rowOff>
    </xdr:from>
    <xdr:ext cx="5072671" cy="1782924"/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>
          <a:off x="911719" y="1540960"/>
          <a:ext cx="5072671" cy="1782924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5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COMPROMISOS</a:t>
          </a:r>
          <a:r>
            <a:rPr lang="es-ES" sz="54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</a:t>
          </a:r>
        </a:p>
        <a:p>
          <a:pPr algn="ctr"/>
          <a:r>
            <a:rPr lang="es-ES" sz="54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CONTRACTUALES</a:t>
          </a:r>
          <a:endParaRPr lang="es-ES" sz="54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123825</xdr:colOff>
      <xdr:row>8</xdr:row>
      <xdr:rowOff>45535</xdr:rowOff>
    </xdr:from>
    <xdr:ext cx="5962650" cy="1697540"/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/>
      </xdr:nvSpPr>
      <xdr:spPr>
        <a:xfrm>
          <a:off x="885825" y="1569535"/>
          <a:ext cx="5962650" cy="1697540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es-MX" sz="3600" b="1" i="0">
              <a:effectLst/>
              <a:latin typeface="+mn-lt"/>
              <a:ea typeface="+mn-ea"/>
              <a:cs typeface="+mn-cs"/>
            </a:rPr>
            <a:t>ESTADO DE RESULTADOS </a:t>
          </a:r>
          <a:br>
            <a:rPr lang="es-MX" sz="3600" b="1" i="0">
              <a:effectLst/>
              <a:latin typeface="+mn-lt"/>
              <a:ea typeface="+mn-ea"/>
              <a:cs typeface="+mn-cs"/>
            </a:rPr>
          </a:br>
          <a:r>
            <a:rPr lang="es-MX" sz="3600" b="1" i="0">
              <a:effectLst/>
              <a:latin typeface="+mn-lt"/>
              <a:ea typeface="+mn-ea"/>
              <a:cs typeface="+mn-cs"/>
            </a:rPr>
            <a:t>DEL 01 DE ENERO DE 2019</a:t>
          </a:r>
          <a:br>
            <a:rPr lang="es-MX" sz="3600" b="1" i="0">
              <a:effectLst/>
              <a:latin typeface="+mn-lt"/>
              <a:ea typeface="+mn-ea"/>
              <a:cs typeface="+mn-cs"/>
            </a:rPr>
          </a:br>
          <a:r>
            <a:rPr lang="es-MX" sz="3600" b="1" i="0">
              <a:effectLst/>
              <a:latin typeface="+mn-lt"/>
              <a:ea typeface="+mn-ea"/>
              <a:cs typeface="+mn-cs"/>
            </a:rPr>
            <a:t>AL 31 DE</a:t>
          </a:r>
          <a:r>
            <a:rPr lang="es-MX" sz="3600" b="1" i="0" baseline="0">
              <a:effectLst/>
              <a:latin typeface="+mn-lt"/>
              <a:ea typeface="+mn-ea"/>
              <a:cs typeface="+mn-cs"/>
            </a:rPr>
            <a:t> MARZO DE 2019</a:t>
          </a:r>
          <a:endParaRPr lang="es-ES" sz="166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50612</xdr:colOff>
      <xdr:row>10</xdr:row>
      <xdr:rowOff>55060</xdr:rowOff>
    </xdr:from>
    <xdr:ext cx="5156540" cy="781111"/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/>
      </xdr:nvSpPr>
      <xdr:spPr>
        <a:xfrm>
          <a:off x="812612" y="1960060"/>
          <a:ext cx="5156540" cy="781111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4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INGRESOS Y EGRESOS</a:t>
          </a:r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19050</xdr:colOff>
      <xdr:row>18</xdr:row>
      <xdr:rowOff>64584</xdr:rowOff>
    </xdr:from>
    <xdr:ext cx="5295899" cy="3021515"/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80546C2E-BDFF-49CF-8978-C1ADFDD9EE92}"/>
            </a:ext>
          </a:extLst>
        </xdr:cNvPr>
        <xdr:cNvSpPr/>
      </xdr:nvSpPr>
      <xdr:spPr>
        <a:xfrm>
          <a:off x="19050" y="3493584"/>
          <a:ext cx="5295899" cy="302151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s-ES" sz="4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INFORME</a:t>
          </a:r>
          <a:br>
            <a:rPr lang="es-ES" sz="4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</a:br>
          <a:r>
            <a:rPr lang="es-ES" sz="4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FINANCIERO</a:t>
          </a:r>
          <a:br>
            <a:rPr lang="es-ES" sz="4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</a:br>
          <a:r>
            <a:rPr lang="es-ES" sz="4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ENERO 2019</a:t>
          </a:r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19050</xdr:colOff>
      <xdr:row>18</xdr:row>
      <xdr:rowOff>64584</xdr:rowOff>
    </xdr:from>
    <xdr:ext cx="5295899" cy="3021515"/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AA598F9D-109A-4FC4-BEC8-AA24B40717E2}"/>
            </a:ext>
          </a:extLst>
        </xdr:cNvPr>
        <xdr:cNvSpPr/>
      </xdr:nvSpPr>
      <xdr:spPr>
        <a:xfrm>
          <a:off x="19050" y="3493584"/>
          <a:ext cx="5295899" cy="302151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s-ES" sz="4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BALANCE</a:t>
          </a:r>
          <a:br>
            <a:rPr lang="es-ES" sz="4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</a:br>
          <a:r>
            <a:rPr lang="es-ES" sz="4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GENERAL</a:t>
          </a:r>
          <a:br>
            <a:rPr lang="es-ES" sz="4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</a:br>
          <a:r>
            <a:rPr lang="es-ES" sz="4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ENERO 2019</a:t>
          </a:r>
        </a:p>
      </xdr:txBody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19050</xdr:colOff>
      <xdr:row>18</xdr:row>
      <xdr:rowOff>64584</xdr:rowOff>
    </xdr:from>
    <xdr:ext cx="5295899" cy="3021515"/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F7472A8C-FDD0-4552-B57B-0E1A6155E5DA}"/>
            </a:ext>
          </a:extLst>
        </xdr:cNvPr>
        <xdr:cNvSpPr/>
      </xdr:nvSpPr>
      <xdr:spPr>
        <a:xfrm>
          <a:off x="19050" y="3493584"/>
          <a:ext cx="5295899" cy="302151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s-ES" sz="4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ESTADO </a:t>
          </a:r>
          <a:br>
            <a:rPr lang="es-ES" sz="4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</a:br>
          <a:r>
            <a:rPr lang="es-ES" sz="4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DE</a:t>
          </a:r>
          <a:br>
            <a:rPr lang="es-ES" sz="4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</a:br>
          <a:r>
            <a:rPr lang="es-ES" sz="4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RESULTADOS</a:t>
          </a:r>
          <a:br>
            <a:rPr lang="es-ES" sz="4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</a:br>
          <a:r>
            <a:rPr lang="es-ES" sz="4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ENERO</a:t>
          </a:r>
          <a:r>
            <a:rPr lang="es-ES" sz="40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2019</a:t>
          </a:r>
          <a:endParaRPr lang="es-ES" sz="40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19050</xdr:colOff>
      <xdr:row>18</xdr:row>
      <xdr:rowOff>64584</xdr:rowOff>
    </xdr:from>
    <xdr:ext cx="5295899" cy="3021515"/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D99F5D36-5D72-4CB3-8BDF-D738019ED9ED}"/>
            </a:ext>
          </a:extLst>
        </xdr:cNvPr>
        <xdr:cNvSpPr/>
      </xdr:nvSpPr>
      <xdr:spPr>
        <a:xfrm>
          <a:off x="19050" y="3493584"/>
          <a:ext cx="5295899" cy="302151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s-ES" sz="4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BALANZA </a:t>
          </a:r>
          <a:br>
            <a:rPr lang="es-ES" sz="4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</a:br>
          <a:r>
            <a:rPr lang="es-ES" sz="4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DE </a:t>
          </a:r>
          <a:br>
            <a:rPr lang="es-ES" sz="4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</a:br>
          <a:r>
            <a:rPr lang="es-ES" sz="4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COMPROBACION</a:t>
          </a:r>
          <a:br>
            <a:rPr lang="es-ES" sz="4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</a:br>
          <a:r>
            <a:rPr lang="es-ES" sz="4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ENERO 2019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>
      <selection activeCell="C39" sqref="C39"/>
    </sheetView>
  </sheetViews>
  <sheetFormatPr baseColWidth="10" defaultRowHeight="15" x14ac:dyDescent="0.25"/>
  <sheetData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>
      <selection activeCell="H23" sqref="H23"/>
    </sheetView>
  </sheetViews>
  <sheetFormatPr baseColWidth="10" defaultRowHeight="15" x14ac:dyDescent="0.25"/>
  <sheetData/>
  <pageMargins left="0.7" right="0.7" top="0.75" bottom="0.75" header="0.3" footer="0.3"/>
  <pageSetup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2:L213"/>
  <sheetViews>
    <sheetView zoomScale="130" zoomScaleNormal="130" workbookViewId="0">
      <selection activeCell="J213" sqref="J213"/>
    </sheetView>
  </sheetViews>
  <sheetFormatPr baseColWidth="10" defaultColWidth="10.85546875" defaultRowHeight="9" x14ac:dyDescent="0.15"/>
  <cols>
    <col min="1" max="1" width="1.85546875" style="119" customWidth="1"/>
    <col min="2" max="2" width="36.7109375" style="119" customWidth="1"/>
    <col min="3" max="4" width="12.42578125" style="119" bestFit="1" customWidth="1"/>
    <col min="5" max="5" width="11.85546875" style="119" bestFit="1" customWidth="1"/>
    <col min="6" max="8" width="12.42578125" style="119" bestFit="1" customWidth="1"/>
    <col min="9" max="9" width="12.42578125" style="119" customWidth="1"/>
    <col min="10" max="10" width="12.7109375" style="119" bestFit="1" customWidth="1"/>
    <col min="11" max="11" width="12.42578125" style="126" bestFit="1" customWidth="1"/>
    <col min="12" max="12" width="49.140625" style="119" customWidth="1"/>
    <col min="13" max="16384" width="10.85546875" style="119"/>
  </cols>
  <sheetData>
    <row r="2" spans="2:10" x14ac:dyDescent="0.15">
      <c r="B2" s="109"/>
      <c r="C2" s="110" t="s">
        <v>439</v>
      </c>
      <c r="D2" s="111"/>
      <c r="E2" s="112"/>
      <c r="F2" s="111"/>
      <c r="G2" s="112"/>
      <c r="H2" s="112"/>
      <c r="I2" s="111"/>
      <c r="J2" s="112"/>
    </row>
    <row r="3" spans="2:10" ht="18" x14ac:dyDescent="0.15">
      <c r="B3" s="113" t="s">
        <v>361</v>
      </c>
      <c r="C3" s="114" t="s">
        <v>917</v>
      </c>
      <c r="D3" s="115" t="s">
        <v>234</v>
      </c>
      <c r="E3" s="114" t="s">
        <v>232</v>
      </c>
      <c r="F3" s="116" t="s">
        <v>169</v>
      </c>
      <c r="G3" s="114" t="s">
        <v>262</v>
      </c>
      <c r="H3" s="114" t="s">
        <v>233</v>
      </c>
      <c r="I3" s="116" t="s">
        <v>235</v>
      </c>
      <c r="J3" s="117" t="s">
        <v>440</v>
      </c>
    </row>
    <row r="4" spans="2:10" x14ac:dyDescent="0.15">
      <c r="B4" s="120" t="s">
        <v>361</v>
      </c>
      <c r="C4" s="121">
        <f>+C5+C6+C7</f>
        <v>1318741.7999999998</v>
      </c>
      <c r="D4" s="122"/>
      <c r="E4" s="122"/>
      <c r="F4" s="122"/>
      <c r="G4" s="122"/>
      <c r="H4" s="122"/>
      <c r="I4" s="122"/>
      <c r="J4" s="122">
        <f>+J5+J6+J7</f>
        <v>4730602.3499999996</v>
      </c>
    </row>
    <row r="5" spans="2:10" x14ac:dyDescent="0.15">
      <c r="B5" s="123" t="s">
        <v>232</v>
      </c>
      <c r="C5" s="124">
        <v>2519246.94</v>
      </c>
      <c r="D5" s="125"/>
      <c r="E5" s="124">
        <v>1372989.12</v>
      </c>
      <c r="F5" s="125"/>
      <c r="G5" s="124"/>
      <c r="H5" s="125"/>
      <c r="I5" s="125"/>
      <c r="J5" s="125">
        <f>+C5+E5</f>
        <v>3892236.06</v>
      </c>
    </row>
    <row r="6" spans="2:10" x14ac:dyDescent="0.15">
      <c r="B6" s="123" t="s">
        <v>169</v>
      </c>
      <c r="C6" s="124">
        <v>534307.4</v>
      </c>
      <c r="D6" s="125"/>
      <c r="E6" s="125"/>
      <c r="F6" s="124">
        <v>315978.25</v>
      </c>
      <c r="G6" s="125"/>
      <c r="H6" s="125"/>
      <c r="I6" s="125"/>
      <c r="J6" s="125">
        <f>+C6+F6</f>
        <v>850285.65</v>
      </c>
    </row>
    <row r="7" spans="2:10" x14ac:dyDescent="0.15">
      <c r="B7" s="123" t="s">
        <v>462</v>
      </c>
      <c r="C7" s="124">
        <v>-1734812.54</v>
      </c>
      <c r="D7" s="125"/>
      <c r="E7" s="125"/>
      <c r="F7" s="125"/>
      <c r="H7" s="125"/>
      <c r="I7" s="125"/>
      <c r="J7" s="125">
        <f>+C7+G8</f>
        <v>-11919.360000000102</v>
      </c>
    </row>
    <row r="8" spans="2:10" x14ac:dyDescent="0.15">
      <c r="B8" s="120" t="s">
        <v>357</v>
      </c>
      <c r="C8" s="121">
        <v>-1734812.54</v>
      </c>
      <c r="D8" s="122"/>
      <c r="E8" s="122"/>
      <c r="F8" s="122"/>
      <c r="G8" s="124">
        <v>1722893.18</v>
      </c>
      <c r="H8" s="122"/>
      <c r="I8" s="122"/>
      <c r="J8" s="122">
        <f>+C8+G8</f>
        <v>-11919.360000000102</v>
      </c>
    </row>
    <row r="9" spans="2:10" x14ac:dyDescent="0.15">
      <c r="B9" s="123" t="s">
        <v>233</v>
      </c>
      <c r="C9" s="184">
        <v>101647.42</v>
      </c>
      <c r="D9" s="125"/>
      <c r="E9" s="125"/>
      <c r="F9" s="125"/>
      <c r="G9" s="125"/>
      <c r="H9" s="184">
        <v>6418.57</v>
      </c>
      <c r="I9" s="125"/>
      <c r="J9" s="125">
        <f>+C9+H9</f>
        <v>108065.98999999999</v>
      </c>
    </row>
    <row r="10" spans="2:10" x14ac:dyDescent="0.15">
      <c r="B10" s="123" t="s">
        <v>234</v>
      </c>
      <c r="C10" s="124">
        <v>8237161.3600000003</v>
      </c>
      <c r="D10" s="124">
        <f>SUM(D11:D25)</f>
        <v>1904732</v>
      </c>
      <c r="E10" s="125"/>
      <c r="F10" s="125"/>
      <c r="G10" s="125"/>
      <c r="H10" s="125"/>
      <c r="I10" s="125"/>
      <c r="J10" s="125">
        <f>+C10+D10</f>
        <v>10141893.359999999</v>
      </c>
    </row>
    <row r="11" spans="2:10" x14ac:dyDescent="0.15">
      <c r="B11" s="120" t="s">
        <v>500</v>
      </c>
      <c r="C11" s="121">
        <v>41495.360000000001</v>
      </c>
      <c r="D11" s="121">
        <v>0</v>
      </c>
      <c r="E11" s="125"/>
      <c r="F11" s="125"/>
      <c r="G11" s="125"/>
      <c r="H11" s="125"/>
      <c r="I11" s="125"/>
      <c r="J11" s="122">
        <f>+C11</f>
        <v>41495.360000000001</v>
      </c>
    </row>
    <row r="12" spans="2:10" x14ac:dyDescent="0.15">
      <c r="B12" s="120" t="s">
        <v>474</v>
      </c>
      <c r="C12" s="121">
        <v>7000</v>
      </c>
      <c r="D12" s="121">
        <v>0</v>
      </c>
      <c r="E12" s="122"/>
      <c r="F12" s="122"/>
      <c r="G12" s="122"/>
      <c r="H12" s="122"/>
      <c r="I12" s="122"/>
      <c r="J12" s="122">
        <f>+C12</f>
        <v>7000</v>
      </c>
    </row>
    <row r="13" spans="2:10" x14ac:dyDescent="0.15">
      <c r="B13" s="120" t="s">
        <v>363</v>
      </c>
      <c r="C13" s="121">
        <v>99200</v>
      </c>
      <c r="D13" s="121">
        <v>0</v>
      </c>
      <c r="E13" s="122"/>
      <c r="F13" s="122"/>
      <c r="G13" s="122"/>
      <c r="H13" s="122"/>
      <c r="I13" s="122"/>
      <c r="J13" s="122">
        <f>+C13</f>
        <v>99200</v>
      </c>
    </row>
    <row r="14" spans="2:10" x14ac:dyDescent="0.15">
      <c r="B14" s="120" t="s">
        <v>364</v>
      </c>
      <c r="C14" s="121">
        <v>190000</v>
      </c>
      <c r="D14" s="121">
        <v>0</v>
      </c>
      <c r="E14" s="122"/>
      <c r="F14" s="122"/>
      <c r="G14" s="122"/>
      <c r="H14" s="122"/>
      <c r="I14" s="122"/>
      <c r="J14" s="122">
        <f t="shared" ref="J14:J27" si="0">+C14</f>
        <v>190000</v>
      </c>
    </row>
    <row r="15" spans="2:10" x14ac:dyDescent="0.15">
      <c r="B15" s="120" t="s">
        <v>365</v>
      </c>
      <c r="C15" s="121">
        <v>495000</v>
      </c>
      <c r="D15" s="121">
        <v>0</v>
      </c>
      <c r="E15" s="122"/>
      <c r="F15" s="122"/>
      <c r="G15" s="122"/>
      <c r="H15" s="122"/>
      <c r="I15" s="122"/>
      <c r="J15" s="122">
        <f t="shared" si="0"/>
        <v>495000</v>
      </c>
    </row>
    <row r="16" spans="2:10" x14ac:dyDescent="0.15">
      <c r="B16" s="120" t="s">
        <v>152</v>
      </c>
      <c r="C16" s="121">
        <v>30000</v>
      </c>
      <c r="D16" s="121">
        <v>0</v>
      </c>
      <c r="E16" s="122"/>
      <c r="F16" s="122"/>
      <c r="G16" s="122"/>
      <c r="H16" s="122"/>
      <c r="I16" s="122"/>
      <c r="J16" s="122">
        <f t="shared" si="0"/>
        <v>30000</v>
      </c>
    </row>
    <row r="17" spans="2:10" x14ac:dyDescent="0.15">
      <c r="B17" s="120" t="s">
        <v>501</v>
      </c>
      <c r="C17" s="121">
        <v>170000</v>
      </c>
      <c r="D17" s="121">
        <v>0</v>
      </c>
      <c r="E17" s="122"/>
      <c r="F17" s="122"/>
      <c r="G17" s="122"/>
      <c r="H17" s="122"/>
      <c r="I17" s="122"/>
      <c r="J17" s="122">
        <f t="shared" si="0"/>
        <v>170000</v>
      </c>
    </row>
    <row r="18" spans="2:10" x14ac:dyDescent="0.15">
      <c r="B18" s="120" t="s">
        <v>502</v>
      </c>
      <c r="C18" s="121">
        <v>55000</v>
      </c>
      <c r="D18" s="121">
        <v>0</v>
      </c>
      <c r="E18" s="122"/>
      <c r="F18" s="122"/>
      <c r="G18" s="122"/>
      <c r="H18" s="122"/>
      <c r="I18" s="122"/>
      <c r="J18" s="122">
        <f t="shared" si="0"/>
        <v>55000</v>
      </c>
    </row>
    <row r="19" spans="2:10" x14ac:dyDescent="0.15">
      <c r="B19" s="120" t="s">
        <v>503</v>
      </c>
      <c r="C19" s="121">
        <v>450000</v>
      </c>
      <c r="D19" s="121">
        <v>0</v>
      </c>
      <c r="E19" s="122"/>
      <c r="F19" s="122"/>
      <c r="G19" s="122"/>
      <c r="H19" s="122"/>
      <c r="I19" s="122"/>
      <c r="J19" s="122">
        <f t="shared" si="0"/>
        <v>450000</v>
      </c>
    </row>
    <row r="20" spans="2:10" x14ac:dyDescent="0.15">
      <c r="B20" s="120" t="s">
        <v>157</v>
      </c>
      <c r="C20" s="121">
        <v>3327734</v>
      </c>
      <c r="D20" s="121">
        <v>0</v>
      </c>
      <c r="E20" s="122"/>
      <c r="F20" s="122"/>
      <c r="G20" s="122"/>
      <c r="H20" s="122"/>
      <c r="I20" s="122"/>
      <c r="J20" s="122">
        <f t="shared" si="0"/>
        <v>3327734</v>
      </c>
    </row>
    <row r="21" spans="2:10" x14ac:dyDescent="0.15">
      <c r="B21" s="120" t="s">
        <v>504</v>
      </c>
      <c r="C21" s="121">
        <v>1167000</v>
      </c>
      <c r="D21" s="121">
        <v>0</v>
      </c>
      <c r="E21" s="122"/>
      <c r="F21" s="122"/>
      <c r="G21" s="122"/>
      <c r="H21" s="122"/>
      <c r="I21" s="122"/>
      <c r="J21" s="122">
        <f t="shared" si="0"/>
        <v>1167000</v>
      </c>
    </row>
    <row r="22" spans="2:10" s="126" customFormat="1" x14ac:dyDescent="0.15">
      <c r="B22" s="120" t="s">
        <v>505</v>
      </c>
      <c r="C22" s="121">
        <v>300000</v>
      </c>
      <c r="D22" s="121">
        <v>0</v>
      </c>
      <c r="E22" s="122"/>
      <c r="F22" s="122"/>
      <c r="G22" s="122"/>
      <c r="H22" s="122"/>
      <c r="I22" s="122"/>
      <c r="J22" s="122">
        <f t="shared" si="0"/>
        <v>300000</v>
      </c>
    </row>
    <row r="23" spans="2:10" s="126" customFormat="1" x14ac:dyDescent="0.15">
      <c r="B23" s="120" t="s">
        <v>488</v>
      </c>
      <c r="C23" s="121">
        <v>0</v>
      </c>
      <c r="D23" s="121">
        <v>0</v>
      </c>
      <c r="E23" s="122"/>
      <c r="F23" s="122"/>
      <c r="G23" s="122"/>
      <c r="H23" s="122"/>
      <c r="I23" s="122"/>
      <c r="J23" s="122">
        <f t="shared" si="0"/>
        <v>0</v>
      </c>
    </row>
    <row r="24" spans="2:10" s="126" customFormat="1" x14ac:dyDescent="0.15">
      <c r="B24" s="120" t="s">
        <v>170</v>
      </c>
      <c r="C24" s="121">
        <v>1904732</v>
      </c>
      <c r="D24" s="121">
        <v>1904732</v>
      </c>
      <c r="E24" s="122"/>
      <c r="F24" s="122"/>
      <c r="G24" s="122"/>
      <c r="H24" s="122"/>
      <c r="I24" s="122"/>
      <c r="J24" s="122">
        <f>+C24+D24</f>
        <v>3809464</v>
      </c>
    </row>
    <row r="25" spans="2:10" x14ac:dyDescent="0.15">
      <c r="B25" s="120" t="s">
        <v>475</v>
      </c>
      <c r="C25" s="121">
        <v>0</v>
      </c>
      <c r="D25" s="121">
        <v>0</v>
      </c>
      <c r="E25" s="122"/>
      <c r="F25" s="122"/>
      <c r="G25" s="122"/>
      <c r="H25" s="122"/>
      <c r="I25" s="122"/>
      <c r="J25" s="125">
        <f t="shared" si="0"/>
        <v>0</v>
      </c>
    </row>
    <row r="26" spans="2:10" s="126" customFormat="1" x14ac:dyDescent="0.15">
      <c r="B26" s="123" t="s">
        <v>506</v>
      </c>
      <c r="C26" s="124">
        <v>355601.24</v>
      </c>
      <c r="D26" s="121"/>
      <c r="E26" s="122"/>
      <c r="F26" s="122"/>
      <c r="G26" s="122"/>
      <c r="H26" s="122"/>
      <c r="I26" s="125">
        <f>SUM(I27)</f>
        <v>122830.33</v>
      </c>
      <c r="J26" s="125">
        <f>+C26+I26</f>
        <v>478431.57</v>
      </c>
    </row>
    <row r="27" spans="2:10" s="126" customFormat="1" x14ac:dyDescent="0.15">
      <c r="B27" s="120" t="s">
        <v>367</v>
      </c>
      <c r="C27" s="275">
        <v>355601.24</v>
      </c>
      <c r="D27" s="121"/>
      <c r="E27" s="122"/>
      <c r="F27" s="122"/>
      <c r="G27" s="122"/>
      <c r="H27" s="122"/>
      <c r="I27" s="122">
        <v>122830.33</v>
      </c>
      <c r="J27" s="122">
        <f t="shared" si="0"/>
        <v>355601.24</v>
      </c>
    </row>
    <row r="28" spans="2:10" x14ac:dyDescent="0.15">
      <c r="B28" s="123" t="s">
        <v>441</v>
      </c>
      <c r="C28" s="123">
        <f>+C5+C6+C7+C9+C10+C26</f>
        <v>10013151.82</v>
      </c>
      <c r="D28" s="123">
        <f>+D10</f>
        <v>1904732</v>
      </c>
      <c r="E28" s="123">
        <f t="shared" ref="E28:G28" si="1">SUM(E4:E27)</f>
        <v>1372989.12</v>
      </c>
      <c r="F28" s="123">
        <f t="shared" si="1"/>
        <v>315978.25</v>
      </c>
      <c r="G28" s="123">
        <f t="shared" si="1"/>
        <v>1722893.18</v>
      </c>
      <c r="H28" s="123">
        <f>SUM(H4:H27)</f>
        <v>6418.57</v>
      </c>
      <c r="I28" s="123">
        <f>+I26</f>
        <v>122830.33</v>
      </c>
      <c r="J28" s="123">
        <f>+J5+J6+J7+J9+J10+J26</f>
        <v>15458993.27</v>
      </c>
    </row>
    <row r="29" spans="2:10" x14ac:dyDescent="0.15">
      <c r="B29" s="127"/>
      <c r="C29" s="127"/>
      <c r="D29" s="128"/>
    </row>
    <row r="30" spans="2:10" x14ac:dyDescent="0.15">
      <c r="B30" s="109"/>
      <c r="C30" s="110" t="s">
        <v>439</v>
      </c>
      <c r="D30" s="111"/>
      <c r="E30" s="112"/>
      <c r="F30" s="111"/>
      <c r="G30" s="112"/>
      <c r="H30" s="112"/>
      <c r="I30" s="111"/>
      <c r="J30" s="112"/>
    </row>
    <row r="31" spans="2:10" ht="18" x14ac:dyDescent="0.15">
      <c r="B31" s="113" t="s">
        <v>448</v>
      </c>
      <c r="C31" s="114" t="s">
        <v>917</v>
      </c>
      <c r="D31" s="115" t="s">
        <v>234</v>
      </c>
      <c r="E31" s="114" t="s">
        <v>232</v>
      </c>
      <c r="F31" s="116" t="s">
        <v>169</v>
      </c>
      <c r="G31" s="114" t="s">
        <v>262</v>
      </c>
      <c r="H31" s="114" t="s">
        <v>435</v>
      </c>
      <c r="I31" s="116" t="s">
        <v>255</v>
      </c>
      <c r="J31" s="117" t="s">
        <v>440</v>
      </c>
    </row>
    <row r="32" spans="2:10" x14ac:dyDescent="0.15">
      <c r="B32" s="123" t="s">
        <v>476</v>
      </c>
      <c r="C32" s="124">
        <v>79163.28</v>
      </c>
      <c r="D32" s="124">
        <f>SUM(D33:D35)</f>
        <v>8239</v>
      </c>
      <c r="E32" s="122"/>
      <c r="F32" s="122"/>
      <c r="G32" s="122"/>
      <c r="H32" s="122"/>
      <c r="I32" s="122"/>
      <c r="J32" s="124">
        <f>+C32+D32</f>
        <v>87402.28</v>
      </c>
    </row>
    <row r="33" spans="2:10" x14ac:dyDescent="0.15">
      <c r="B33" s="120" t="s">
        <v>369</v>
      </c>
      <c r="C33" s="121">
        <v>55720</v>
      </c>
      <c r="D33" s="121">
        <v>8239</v>
      </c>
      <c r="E33" s="122"/>
      <c r="F33" s="122"/>
      <c r="G33" s="122"/>
      <c r="H33" s="122"/>
      <c r="I33" s="122"/>
      <c r="J33" s="121">
        <f>+D33</f>
        <v>8239</v>
      </c>
    </row>
    <row r="34" spans="2:10" x14ac:dyDescent="0.15">
      <c r="B34" s="120" t="s">
        <v>370</v>
      </c>
      <c r="C34" s="121">
        <v>8315.2800000000007</v>
      </c>
      <c r="D34" s="121">
        <v>0</v>
      </c>
      <c r="E34" s="122"/>
      <c r="F34" s="122"/>
      <c r="G34" s="122"/>
      <c r="H34" s="122"/>
      <c r="I34" s="122"/>
      <c r="J34" s="121">
        <f>+C34</f>
        <v>8315.2800000000007</v>
      </c>
    </row>
    <row r="35" spans="2:10" x14ac:dyDescent="0.15">
      <c r="B35" s="120" t="s">
        <v>371</v>
      </c>
      <c r="C35" s="121">
        <v>15128</v>
      </c>
      <c r="D35" s="121">
        <v>0</v>
      </c>
      <c r="E35" s="122"/>
      <c r="F35" s="122"/>
      <c r="G35" s="122"/>
      <c r="H35" s="122"/>
      <c r="I35" s="122"/>
      <c r="J35" s="121">
        <f t="shared" ref="J35:J41" si="2">+C35</f>
        <v>15128</v>
      </c>
    </row>
    <row r="36" spans="2:10" x14ac:dyDescent="0.15">
      <c r="B36" s="123" t="s">
        <v>261</v>
      </c>
      <c r="C36" s="124">
        <v>38088.19</v>
      </c>
      <c r="D36" s="124">
        <v>0</v>
      </c>
      <c r="E36" s="122"/>
      <c r="F36" s="122"/>
      <c r="G36" s="122"/>
      <c r="H36" s="122"/>
      <c r="I36" s="122"/>
      <c r="J36" s="124">
        <f t="shared" si="2"/>
        <v>38088.19</v>
      </c>
    </row>
    <row r="37" spans="2:10" x14ac:dyDescent="0.15">
      <c r="B37" s="120" t="s">
        <v>372</v>
      </c>
      <c r="C37" s="121">
        <v>13574.19</v>
      </c>
      <c r="D37" s="121">
        <v>0</v>
      </c>
      <c r="E37" s="122"/>
      <c r="F37" s="122"/>
      <c r="G37" s="122"/>
      <c r="H37" s="122"/>
      <c r="I37" s="122"/>
      <c r="J37" s="121">
        <f t="shared" si="2"/>
        <v>13574.19</v>
      </c>
    </row>
    <row r="38" spans="2:10" x14ac:dyDescent="0.15">
      <c r="B38" s="120" t="s">
        <v>373</v>
      </c>
      <c r="C38" s="121">
        <v>16381</v>
      </c>
      <c r="D38" s="121">
        <v>0</v>
      </c>
      <c r="E38" s="122"/>
      <c r="F38" s="122"/>
      <c r="G38" s="122"/>
      <c r="H38" s="122"/>
      <c r="I38" s="122"/>
      <c r="J38" s="121">
        <f t="shared" si="2"/>
        <v>16381</v>
      </c>
    </row>
    <row r="39" spans="2:10" x14ac:dyDescent="0.15">
      <c r="B39" s="120" t="s">
        <v>374</v>
      </c>
      <c r="C39" s="121">
        <v>1445</v>
      </c>
      <c r="D39" s="121">
        <v>0</v>
      </c>
      <c r="E39" s="122"/>
      <c r="F39" s="122"/>
      <c r="G39" s="122"/>
      <c r="H39" s="122"/>
      <c r="I39" s="122"/>
      <c r="J39" s="121">
        <f t="shared" si="2"/>
        <v>1445</v>
      </c>
    </row>
    <row r="40" spans="2:10" x14ac:dyDescent="0.15">
      <c r="B40" s="120" t="s">
        <v>375</v>
      </c>
      <c r="C40" s="121">
        <v>2300</v>
      </c>
      <c r="D40" s="121">
        <v>0</v>
      </c>
      <c r="E40" s="122"/>
      <c r="F40" s="122"/>
      <c r="G40" s="122"/>
      <c r="H40" s="122"/>
      <c r="I40" s="122"/>
      <c r="J40" s="121">
        <f t="shared" si="2"/>
        <v>2300</v>
      </c>
    </row>
    <row r="41" spans="2:10" x14ac:dyDescent="0.15">
      <c r="B41" s="120" t="s">
        <v>362</v>
      </c>
      <c r="C41" s="121">
        <v>4388</v>
      </c>
      <c r="D41" s="121">
        <v>0</v>
      </c>
      <c r="E41" s="122"/>
      <c r="F41" s="122"/>
      <c r="G41" s="122"/>
      <c r="H41" s="122"/>
      <c r="I41" s="122"/>
      <c r="J41" s="121">
        <f t="shared" si="2"/>
        <v>4388</v>
      </c>
    </row>
    <row r="42" spans="2:10" ht="9.75" customHeight="1" x14ac:dyDescent="0.15">
      <c r="B42" s="123" t="s">
        <v>242</v>
      </c>
      <c r="C42" s="124">
        <v>129979.75</v>
      </c>
      <c r="D42" s="124">
        <f>SUM(D43:D46)</f>
        <v>18933</v>
      </c>
      <c r="E42" s="122"/>
      <c r="F42" s="122"/>
      <c r="G42" s="122"/>
      <c r="H42" s="122"/>
      <c r="I42" s="122"/>
      <c r="J42" s="124">
        <f>+C42+D42</f>
        <v>148912.75</v>
      </c>
    </row>
    <row r="43" spans="2:10" ht="9.75" customHeight="1" x14ac:dyDescent="0.15">
      <c r="B43" s="120" t="s">
        <v>376</v>
      </c>
      <c r="C43" s="121">
        <v>84521.52</v>
      </c>
      <c r="D43" s="121">
        <v>17173</v>
      </c>
      <c r="E43" s="122"/>
      <c r="F43" s="122"/>
      <c r="G43" s="122"/>
      <c r="H43" s="122"/>
      <c r="I43" s="122"/>
      <c r="J43" s="121">
        <f>+C43+D43</f>
        <v>101694.52</v>
      </c>
    </row>
    <row r="44" spans="2:10" x14ac:dyDescent="0.15">
      <c r="B44" s="120" t="s">
        <v>377</v>
      </c>
      <c r="C44" s="121">
        <v>28835.66</v>
      </c>
      <c r="D44" s="121">
        <v>860</v>
      </c>
      <c r="E44" s="122"/>
      <c r="F44" s="122"/>
      <c r="G44" s="122"/>
      <c r="H44" s="122"/>
      <c r="I44" s="122"/>
      <c r="J44" s="121">
        <f t="shared" ref="J44:J46" si="3">+C44+D44</f>
        <v>29695.66</v>
      </c>
    </row>
    <row r="45" spans="2:10" x14ac:dyDescent="0.15">
      <c r="B45" s="120" t="s">
        <v>378</v>
      </c>
      <c r="C45" s="121">
        <v>7727.35</v>
      </c>
      <c r="D45" s="121">
        <v>0</v>
      </c>
      <c r="E45" s="122"/>
      <c r="F45" s="122"/>
      <c r="G45" s="122"/>
      <c r="H45" s="122"/>
      <c r="I45" s="122"/>
      <c r="J45" s="121">
        <f t="shared" si="3"/>
        <v>7727.35</v>
      </c>
    </row>
    <row r="46" spans="2:10" x14ac:dyDescent="0.15">
      <c r="B46" s="120" t="s">
        <v>490</v>
      </c>
      <c r="C46" s="121">
        <v>8895.2199999999993</v>
      </c>
      <c r="D46" s="121">
        <v>900</v>
      </c>
      <c r="E46" s="122"/>
      <c r="F46" s="122"/>
      <c r="G46" s="122"/>
      <c r="H46" s="122"/>
      <c r="I46" s="122"/>
      <c r="J46" s="121">
        <f t="shared" si="3"/>
        <v>9795.2199999999993</v>
      </c>
    </row>
    <row r="47" spans="2:10" ht="18" x14ac:dyDescent="0.15">
      <c r="B47" s="129" t="s">
        <v>466</v>
      </c>
      <c r="C47" s="124">
        <v>189965.92</v>
      </c>
      <c r="D47" s="124">
        <v>0</v>
      </c>
      <c r="E47" s="122"/>
      <c r="F47" s="122"/>
      <c r="G47" s="122"/>
      <c r="H47" s="122"/>
      <c r="I47" s="122"/>
      <c r="J47" s="124">
        <f>+C47</f>
        <v>189965.92</v>
      </c>
    </row>
    <row r="48" spans="2:10" x14ac:dyDescent="0.15">
      <c r="B48" s="120" t="s">
        <v>253</v>
      </c>
      <c r="C48" s="121">
        <v>77250</v>
      </c>
      <c r="D48" s="121">
        <v>0</v>
      </c>
      <c r="E48" s="122"/>
      <c r="F48" s="122"/>
      <c r="G48" s="122"/>
      <c r="H48" s="122"/>
      <c r="I48" s="122"/>
      <c r="J48" s="121">
        <f>+C48</f>
        <v>77250</v>
      </c>
    </row>
    <row r="49" spans="2:10" x14ac:dyDescent="0.15">
      <c r="B49" s="120" t="s">
        <v>380</v>
      </c>
      <c r="C49" s="121">
        <v>67500</v>
      </c>
      <c r="D49" s="121">
        <v>0</v>
      </c>
      <c r="E49" s="122"/>
      <c r="F49" s="122"/>
      <c r="G49" s="122"/>
      <c r="H49" s="122"/>
      <c r="I49" s="122"/>
      <c r="J49" s="121">
        <f t="shared" ref="J49:J52" si="4">+C49</f>
        <v>67500</v>
      </c>
    </row>
    <row r="50" spans="2:10" x14ac:dyDescent="0.15">
      <c r="B50" s="120" t="s">
        <v>381</v>
      </c>
      <c r="C50" s="121">
        <v>9300</v>
      </c>
      <c r="D50" s="121">
        <v>0</v>
      </c>
      <c r="E50" s="122"/>
      <c r="F50" s="122"/>
      <c r="G50" s="122"/>
      <c r="H50" s="122"/>
      <c r="I50" s="122"/>
      <c r="J50" s="121">
        <f t="shared" si="4"/>
        <v>9300</v>
      </c>
    </row>
    <row r="51" spans="2:10" x14ac:dyDescent="0.15">
      <c r="B51" s="120" t="s">
        <v>382</v>
      </c>
      <c r="C51" s="121">
        <v>16250</v>
      </c>
      <c r="D51" s="121">
        <v>0</v>
      </c>
      <c r="E51" s="122"/>
      <c r="F51" s="122"/>
      <c r="G51" s="122"/>
      <c r="H51" s="122"/>
      <c r="I51" s="122"/>
      <c r="J51" s="121">
        <f t="shared" si="4"/>
        <v>16250</v>
      </c>
    </row>
    <row r="52" spans="2:10" x14ac:dyDescent="0.15">
      <c r="B52" s="120" t="s">
        <v>383</v>
      </c>
      <c r="C52" s="121">
        <v>19665.919999999998</v>
      </c>
      <c r="D52" s="121">
        <v>0</v>
      </c>
      <c r="E52" s="122"/>
      <c r="F52" s="122"/>
      <c r="G52" s="122"/>
      <c r="H52" s="122"/>
      <c r="I52" s="122"/>
      <c r="J52" s="121">
        <f t="shared" si="4"/>
        <v>19665.919999999998</v>
      </c>
    </row>
    <row r="53" spans="2:10" ht="18" x14ac:dyDescent="0.15">
      <c r="B53" s="129" t="s">
        <v>467</v>
      </c>
      <c r="C53" s="124">
        <v>211443.12</v>
      </c>
      <c r="D53" s="124">
        <v>102904</v>
      </c>
      <c r="E53" s="122"/>
      <c r="F53" s="122"/>
      <c r="G53" s="122"/>
      <c r="H53" s="122"/>
      <c r="I53" s="122"/>
      <c r="J53" s="124">
        <f>+C53+D53</f>
        <v>314347.12</v>
      </c>
    </row>
    <row r="54" spans="2:10" x14ac:dyDescent="0.15">
      <c r="B54" s="120" t="s">
        <v>384</v>
      </c>
      <c r="C54" s="121">
        <v>154179.68</v>
      </c>
      <c r="D54" s="121">
        <v>27154</v>
      </c>
      <c r="E54" s="122"/>
      <c r="F54" s="122"/>
      <c r="G54" s="122"/>
      <c r="H54" s="122"/>
      <c r="I54" s="122"/>
      <c r="J54" s="121">
        <f>+C54+D54</f>
        <v>181333.68</v>
      </c>
    </row>
    <row r="55" spans="2:10" x14ac:dyDescent="0.15">
      <c r="B55" s="120" t="s">
        <v>159</v>
      </c>
      <c r="C55" s="121">
        <v>57263.44</v>
      </c>
      <c r="D55" s="121">
        <v>75750</v>
      </c>
      <c r="E55" s="122"/>
      <c r="F55" s="122"/>
      <c r="G55" s="122"/>
      <c r="H55" s="122"/>
      <c r="I55" s="122"/>
      <c r="J55" s="121">
        <f t="shared" ref="J55:J57" si="5">+C55+D55</f>
        <v>133013.44</v>
      </c>
    </row>
    <row r="56" spans="2:10" x14ac:dyDescent="0.15">
      <c r="B56" s="123" t="s">
        <v>468</v>
      </c>
      <c r="C56" s="124">
        <v>153962.94</v>
      </c>
      <c r="D56" s="124">
        <v>16029.11</v>
      </c>
      <c r="E56" s="122"/>
      <c r="F56" s="122"/>
      <c r="G56" s="122"/>
      <c r="H56" s="122"/>
      <c r="I56" s="122"/>
      <c r="J56" s="124">
        <f t="shared" si="5"/>
        <v>169992.05</v>
      </c>
    </row>
    <row r="57" spans="2:10" x14ac:dyDescent="0.15">
      <c r="B57" s="120" t="s">
        <v>385</v>
      </c>
      <c r="C57" s="121">
        <v>153962.94</v>
      </c>
      <c r="D57" s="121">
        <v>16029.11</v>
      </c>
      <c r="E57" s="122"/>
      <c r="F57" s="122"/>
      <c r="G57" s="122"/>
      <c r="H57" s="122"/>
      <c r="I57" s="122"/>
      <c r="J57" s="121">
        <f t="shared" si="5"/>
        <v>169992.05</v>
      </c>
    </row>
    <row r="58" spans="2:10" x14ac:dyDescent="0.15">
      <c r="B58" s="129" t="s">
        <v>469</v>
      </c>
      <c r="C58" s="124">
        <v>41205.08</v>
      </c>
      <c r="D58" s="124">
        <v>13794.92</v>
      </c>
      <c r="E58" s="122"/>
      <c r="F58" s="122"/>
      <c r="G58" s="122"/>
      <c r="H58" s="122"/>
      <c r="I58" s="122"/>
      <c r="J58" s="124">
        <f>+C58+D58</f>
        <v>55000</v>
      </c>
    </row>
    <row r="59" spans="2:10" x14ac:dyDescent="0.15">
      <c r="B59" s="120" t="s">
        <v>153</v>
      </c>
      <c r="C59" s="121">
        <v>41205.08</v>
      </c>
      <c r="D59" s="121">
        <v>13794.92</v>
      </c>
      <c r="E59" s="122"/>
      <c r="F59" s="122"/>
      <c r="G59" s="122"/>
      <c r="H59" s="122"/>
      <c r="I59" s="122"/>
      <c r="J59" s="121">
        <f>+C59+D59</f>
        <v>55000</v>
      </c>
    </row>
    <row r="60" spans="2:10" x14ac:dyDescent="0.15">
      <c r="B60" s="129" t="s">
        <v>245</v>
      </c>
      <c r="C60" s="124">
        <f>SUM(C61:C66)</f>
        <v>450000</v>
      </c>
      <c r="D60" s="124">
        <v>0</v>
      </c>
      <c r="E60" s="122"/>
      <c r="F60" s="122"/>
      <c r="G60" s="122"/>
      <c r="H60" s="122"/>
      <c r="I60" s="122"/>
      <c r="J60" s="124">
        <f>+C60</f>
        <v>450000</v>
      </c>
    </row>
    <row r="61" spans="2:10" x14ac:dyDescent="0.15">
      <c r="B61" s="120" t="s">
        <v>252</v>
      </c>
      <c r="C61" s="121">
        <v>387000</v>
      </c>
      <c r="D61" s="121">
        <v>0</v>
      </c>
      <c r="E61" s="122"/>
      <c r="F61" s="122"/>
      <c r="G61" s="122"/>
      <c r="H61" s="122"/>
      <c r="I61" s="122"/>
      <c r="J61" s="121">
        <f>+C61</f>
        <v>387000</v>
      </c>
    </row>
    <row r="62" spans="2:10" x14ac:dyDescent="0.15">
      <c r="B62" s="120" t="s">
        <v>253</v>
      </c>
      <c r="C62" s="121">
        <v>22500</v>
      </c>
      <c r="D62" s="121">
        <v>0</v>
      </c>
      <c r="E62" s="122"/>
      <c r="F62" s="122"/>
      <c r="G62" s="122"/>
      <c r="H62" s="122"/>
      <c r="I62" s="122"/>
      <c r="J62" s="121">
        <f t="shared" ref="J62:J66" si="6">+C62</f>
        <v>22500</v>
      </c>
    </row>
    <row r="63" spans="2:10" x14ac:dyDescent="0.15">
      <c r="B63" s="120" t="s">
        <v>380</v>
      </c>
      <c r="C63" s="121">
        <v>17500</v>
      </c>
      <c r="D63" s="121">
        <v>0</v>
      </c>
      <c r="E63" s="122"/>
      <c r="F63" s="122"/>
      <c r="G63" s="122"/>
      <c r="H63" s="122"/>
      <c r="I63" s="122"/>
      <c r="J63" s="121">
        <f t="shared" si="6"/>
        <v>17500</v>
      </c>
    </row>
    <row r="64" spans="2:10" x14ac:dyDescent="0.15">
      <c r="B64" s="120" t="s">
        <v>381</v>
      </c>
      <c r="C64" s="121">
        <v>7500</v>
      </c>
      <c r="D64" s="121">
        <v>0</v>
      </c>
      <c r="E64" s="122"/>
      <c r="F64" s="122"/>
      <c r="G64" s="122"/>
      <c r="H64" s="122"/>
      <c r="I64" s="122"/>
      <c r="J64" s="121">
        <f t="shared" si="6"/>
        <v>7500</v>
      </c>
    </row>
    <row r="65" spans="2:11" x14ac:dyDescent="0.15">
      <c r="B65" s="120" t="s">
        <v>382</v>
      </c>
      <c r="C65" s="121">
        <v>7500</v>
      </c>
      <c r="D65" s="121">
        <v>0</v>
      </c>
      <c r="E65" s="122"/>
      <c r="F65" s="122"/>
      <c r="G65" s="122"/>
      <c r="H65" s="122"/>
      <c r="I65" s="122"/>
      <c r="J65" s="121">
        <f t="shared" si="6"/>
        <v>7500</v>
      </c>
    </row>
    <row r="66" spans="2:11" x14ac:dyDescent="0.15">
      <c r="B66" s="120" t="s">
        <v>383</v>
      </c>
      <c r="C66" s="121">
        <v>8000</v>
      </c>
      <c r="D66" s="121">
        <v>0</v>
      </c>
      <c r="E66" s="122"/>
      <c r="F66" s="122"/>
      <c r="G66" s="122"/>
      <c r="H66" s="122"/>
      <c r="I66" s="122"/>
      <c r="J66" s="121">
        <f t="shared" si="6"/>
        <v>8000</v>
      </c>
      <c r="K66" s="119"/>
    </row>
    <row r="67" spans="2:11" x14ac:dyDescent="0.15">
      <c r="B67" s="129" t="s">
        <v>470</v>
      </c>
      <c r="C67" s="124">
        <f>SUM(C68:C97)</f>
        <v>2042801.2899999998</v>
      </c>
      <c r="D67" s="124">
        <f>SUM(D68:D97)</f>
        <v>800883.58000000007</v>
      </c>
      <c r="E67" s="122"/>
      <c r="F67" s="122"/>
      <c r="G67" s="122"/>
      <c r="H67" s="122"/>
      <c r="I67" s="122"/>
      <c r="J67" s="124">
        <f>+C67+D67</f>
        <v>2843684.87</v>
      </c>
      <c r="K67" s="119"/>
    </row>
    <row r="68" spans="2:11" x14ac:dyDescent="0.15">
      <c r="B68" s="120" t="s">
        <v>252</v>
      </c>
      <c r="C68" s="121">
        <v>72621.490000000005</v>
      </c>
      <c r="D68" s="121">
        <v>0</v>
      </c>
      <c r="E68" s="122"/>
      <c r="F68" s="122"/>
      <c r="G68" s="122"/>
      <c r="H68" s="122"/>
      <c r="I68" s="122"/>
      <c r="J68" s="121">
        <f>+C68+D68</f>
        <v>72621.490000000005</v>
      </c>
      <c r="K68" s="119"/>
    </row>
    <row r="69" spans="2:11" x14ac:dyDescent="0.15">
      <c r="B69" s="120" t="s">
        <v>253</v>
      </c>
      <c r="C69" s="121">
        <v>8750</v>
      </c>
      <c r="D69" s="121">
        <v>0</v>
      </c>
      <c r="E69" s="122"/>
      <c r="F69" s="122"/>
      <c r="G69" s="122"/>
      <c r="H69" s="122"/>
      <c r="I69" s="122"/>
      <c r="J69" s="121">
        <f t="shared" ref="J69:J97" si="7">+C69+D69</f>
        <v>8750</v>
      </c>
      <c r="K69" s="119"/>
    </row>
    <row r="70" spans="2:11" x14ac:dyDescent="0.15">
      <c r="B70" s="120" t="s">
        <v>380</v>
      </c>
      <c r="C70" s="121">
        <v>7500</v>
      </c>
      <c r="D70" s="121">
        <v>0</v>
      </c>
      <c r="E70" s="122"/>
      <c r="F70" s="122"/>
      <c r="G70" s="122"/>
      <c r="H70" s="122"/>
      <c r="I70" s="122"/>
      <c r="J70" s="121">
        <f t="shared" si="7"/>
        <v>7500</v>
      </c>
      <c r="K70" s="119"/>
    </row>
    <row r="71" spans="2:11" x14ac:dyDescent="0.15">
      <c r="B71" s="120" t="s">
        <v>373</v>
      </c>
      <c r="C71" s="121">
        <v>519820.95</v>
      </c>
      <c r="D71" s="121">
        <v>282513.43</v>
      </c>
      <c r="E71" s="122"/>
      <c r="F71" s="122"/>
      <c r="G71" s="122"/>
      <c r="H71" s="122"/>
      <c r="I71" s="122"/>
      <c r="J71" s="121">
        <f t="shared" si="7"/>
        <v>802334.38</v>
      </c>
      <c r="K71" s="119"/>
    </row>
    <row r="72" spans="2:11" x14ac:dyDescent="0.15">
      <c r="B72" s="182" t="s">
        <v>489</v>
      </c>
      <c r="C72" s="121">
        <v>516929.48</v>
      </c>
      <c r="D72" s="121">
        <v>208510.05</v>
      </c>
      <c r="E72" s="122"/>
      <c r="F72" s="122"/>
      <c r="G72" s="122"/>
      <c r="H72" s="122"/>
      <c r="I72" s="122"/>
      <c r="J72" s="121">
        <f t="shared" si="7"/>
        <v>725439.53</v>
      </c>
      <c r="K72" s="119"/>
    </row>
    <row r="73" spans="2:11" x14ac:dyDescent="0.15">
      <c r="B73" s="120" t="s">
        <v>386</v>
      </c>
      <c r="C73" s="121">
        <v>131534.26</v>
      </c>
      <c r="D73" s="121">
        <v>0</v>
      </c>
      <c r="E73" s="122"/>
      <c r="F73" s="122"/>
      <c r="G73" s="122"/>
      <c r="H73" s="122"/>
      <c r="I73" s="122"/>
      <c r="J73" s="121">
        <f t="shared" si="7"/>
        <v>131534.26</v>
      </c>
      <c r="K73" s="119"/>
    </row>
    <row r="74" spans="2:11" x14ac:dyDescent="0.15">
      <c r="B74" s="120" t="s">
        <v>387</v>
      </c>
      <c r="C74" s="121">
        <v>3250</v>
      </c>
      <c r="D74" s="121">
        <v>0</v>
      </c>
      <c r="E74" s="122"/>
      <c r="F74" s="122"/>
      <c r="G74" s="122"/>
      <c r="H74" s="122"/>
      <c r="I74" s="122"/>
      <c r="J74" s="121">
        <f t="shared" si="7"/>
        <v>3250</v>
      </c>
      <c r="K74" s="119"/>
    </row>
    <row r="75" spans="2:11" x14ac:dyDescent="0.15">
      <c r="B75" s="120" t="s">
        <v>388</v>
      </c>
      <c r="C75" s="121">
        <v>149468.68</v>
      </c>
      <c r="D75" s="121">
        <v>348</v>
      </c>
      <c r="E75" s="122"/>
      <c r="F75" s="122"/>
      <c r="G75" s="122"/>
      <c r="H75" s="122"/>
      <c r="I75" s="122"/>
      <c r="J75" s="121">
        <f t="shared" si="7"/>
        <v>149816.68</v>
      </c>
      <c r="K75" s="119"/>
    </row>
    <row r="76" spans="2:11" x14ac:dyDescent="0.15">
      <c r="B76" s="120" t="s">
        <v>389</v>
      </c>
      <c r="C76" s="121">
        <v>24708</v>
      </c>
      <c r="D76" s="121">
        <v>12853.63</v>
      </c>
      <c r="E76" s="122"/>
      <c r="F76" s="122"/>
      <c r="G76" s="122"/>
      <c r="H76" s="122"/>
      <c r="I76" s="122"/>
      <c r="J76" s="121">
        <f t="shared" si="7"/>
        <v>37561.629999999997</v>
      </c>
      <c r="K76" s="119"/>
    </row>
    <row r="77" spans="2:11" x14ac:dyDescent="0.15">
      <c r="B77" s="120" t="s">
        <v>390</v>
      </c>
      <c r="C77" s="121">
        <v>941.28</v>
      </c>
      <c r="D77" s="121">
        <v>644</v>
      </c>
      <c r="E77" s="122"/>
      <c r="F77" s="122"/>
      <c r="G77" s="122"/>
      <c r="H77" s="122"/>
      <c r="I77" s="122"/>
      <c r="J77" s="121">
        <f t="shared" si="7"/>
        <v>1585.28</v>
      </c>
      <c r="K77" s="119"/>
    </row>
    <row r="78" spans="2:11" x14ac:dyDescent="0.15">
      <c r="B78" s="120" t="s">
        <v>391</v>
      </c>
      <c r="C78" s="121">
        <v>2030</v>
      </c>
      <c r="D78" s="121">
        <v>9836.6</v>
      </c>
      <c r="E78" s="122"/>
      <c r="F78" s="122"/>
      <c r="G78" s="122"/>
      <c r="H78" s="122"/>
      <c r="I78" s="122"/>
      <c r="J78" s="121">
        <f t="shared" si="7"/>
        <v>11866.6</v>
      </c>
      <c r="K78" s="119"/>
    </row>
    <row r="79" spans="2:11" ht="10.5" customHeight="1" x14ac:dyDescent="0.15">
      <c r="B79" s="120" t="s">
        <v>392</v>
      </c>
      <c r="C79" s="121">
        <v>10927.2</v>
      </c>
      <c r="D79" s="121">
        <v>0</v>
      </c>
      <c r="E79" s="122"/>
      <c r="F79" s="122"/>
      <c r="G79" s="122"/>
      <c r="H79" s="122"/>
      <c r="I79" s="122"/>
      <c r="J79" s="121">
        <f t="shared" si="7"/>
        <v>10927.2</v>
      </c>
      <c r="K79" s="119"/>
    </row>
    <row r="80" spans="2:11" ht="9" customHeight="1" x14ac:dyDescent="0.15">
      <c r="B80" s="120" t="s">
        <v>393</v>
      </c>
      <c r="C80" s="121">
        <v>6731.09</v>
      </c>
      <c r="D80" s="121">
        <v>0</v>
      </c>
      <c r="E80" s="122"/>
      <c r="F80" s="122"/>
      <c r="G80" s="122"/>
      <c r="H80" s="122"/>
      <c r="I80" s="122"/>
      <c r="J80" s="121">
        <f t="shared" si="7"/>
        <v>6731.09</v>
      </c>
      <c r="K80" s="119"/>
    </row>
    <row r="81" spans="2:11" ht="9" customHeight="1" x14ac:dyDescent="0.15">
      <c r="B81" s="120" t="s">
        <v>394</v>
      </c>
      <c r="C81" s="121">
        <v>15193.9</v>
      </c>
      <c r="D81" s="121">
        <v>0</v>
      </c>
      <c r="E81" s="122"/>
      <c r="F81" s="122"/>
      <c r="G81" s="122"/>
      <c r="H81" s="122"/>
      <c r="I81" s="122"/>
      <c r="J81" s="121">
        <f t="shared" si="7"/>
        <v>15193.9</v>
      </c>
      <c r="K81" s="119"/>
    </row>
    <row r="82" spans="2:11" ht="9" customHeight="1" x14ac:dyDescent="0.15">
      <c r="B82" s="120" t="s">
        <v>825</v>
      </c>
      <c r="C82" s="121">
        <v>0</v>
      </c>
      <c r="D82" s="121">
        <v>55370</v>
      </c>
      <c r="E82" s="122"/>
      <c r="F82" s="122"/>
      <c r="G82" s="122"/>
      <c r="H82" s="122"/>
      <c r="I82" s="122"/>
      <c r="J82" s="121">
        <f t="shared" si="7"/>
        <v>55370</v>
      </c>
      <c r="K82" s="119"/>
    </row>
    <row r="83" spans="2:11" ht="9" customHeight="1" x14ac:dyDescent="0.15">
      <c r="B83" s="120" t="s">
        <v>382</v>
      </c>
      <c r="C83" s="121">
        <v>2500</v>
      </c>
      <c r="D83" s="121">
        <v>0</v>
      </c>
      <c r="E83" s="122"/>
      <c r="F83" s="122"/>
      <c r="G83" s="122"/>
      <c r="H83" s="122"/>
      <c r="I83" s="122"/>
      <c r="J83" s="121">
        <f t="shared" si="7"/>
        <v>2500</v>
      </c>
      <c r="K83" s="119"/>
    </row>
    <row r="84" spans="2:11" ht="9" customHeight="1" x14ac:dyDescent="0.15">
      <c r="B84" s="120" t="s">
        <v>381</v>
      </c>
      <c r="C84" s="121">
        <v>2400</v>
      </c>
      <c r="D84" s="121">
        <v>0</v>
      </c>
      <c r="E84" s="122"/>
      <c r="F84" s="122"/>
      <c r="G84" s="122"/>
      <c r="H84" s="122"/>
      <c r="I84" s="122"/>
      <c r="J84" s="121">
        <f t="shared" si="7"/>
        <v>2400</v>
      </c>
      <c r="K84" s="119"/>
    </row>
    <row r="85" spans="2:11" ht="9" customHeight="1" x14ac:dyDescent="0.15">
      <c r="B85" s="120" t="s">
        <v>826</v>
      </c>
      <c r="C85" s="121">
        <v>14069.19</v>
      </c>
      <c r="D85" s="121">
        <v>15378.25</v>
      </c>
      <c r="E85" s="122"/>
      <c r="F85" s="122"/>
      <c r="G85" s="122"/>
      <c r="H85" s="122"/>
      <c r="I85" s="122"/>
      <c r="J85" s="121">
        <f t="shared" si="7"/>
        <v>29447.440000000002</v>
      </c>
      <c r="K85" s="119"/>
    </row>
    <row r="86" spans="2:11" ht="9.75" customHeight="1" x14ac:dyDescent="0.15">
      <c r="B86" s="120" t="s">
        <v>375</v>
      </c>
      <c r="C86" s="121">
        <v>50363.28</v>
      </c>
      <c r="D86" s="121">
        <v>22508.799999999999</v>
      </c>
      <c r="E86" s="122"/>
      <c r="F86" s="122"/>
      <c r="G86" s="122"/>
      <c r="H86" s="122"/>
      <c r="I86" s="122"/>
      <c r="J86" s="121">
        <f t="shared" si="7"/>
        <v>72872.08</v>
      </c>
      <c r="K86" s="119"/>
    </row>
    <row r="87" spans="2:11" x14ac:dyDescent="0.15">
      <c r="B87" s="120" t="s">
        <v>490</v>
      </c>
      <c r="C87" s="121">
        <v>166258.12</v>
      </c>
      <c r="D87" s="121">
        <v>37019.769999999997</v>
      </c>
      <c r="E87" s="122"/>
      <c r="F87" s="122"/>
      <c r="G87" s="122"/>
      <c r="H87" s="122"/>
      <c r="I87" s="122"/>
      <c r="J87" s="121">
        <f t="shared" si="7"/>
        <v>203277.88999999998</v>
      </c>
      <c r="K87" s="119"/>
    </row>
    <row r="88" spans="2:11" x14ac:dyDescent="0.15">
      <c r="B88" s="120" t="s">
        <v>495</v>
      </c>
      <c r="C88" s="121">
        <v>3000</v>
      </c>
      <c r="D88" s="121">
        <v>0</v>
      </c>
      <c r="E88" s="122"/>
      <c r="F88" s="122"/>
      <c r="G88" s="122"/>
      <c r="H88" s="122"/>
      <c r="I88" s="122"/>
      <c r="J88" s="121">
        <f t="shared" si="7"/>
        <v>3000</v>
      </c>
      <c r="K88" s="119"/>
    </row>
    <row r="89" spans="2:11" x14ac:dyDescent="0.15">
      <c r="B89" s="120" t="s">
        <v>398</v>
      </c>
      <c r="C89" s="121">
        <v>226702.94</v>
      </c>
      <c r="D89" s="121">
        <v>49436.6</v>
      </c>
      <c r="E89" s="122"/>
      <c r="F89" s="122"/>
      <c r="G89" s="122"/>
      <c r="H89" s="122"/>
      <c r="I89" s="122"/>
      <c r="J89" s="121">
        <f t="shared" si="7"/>
        <v>276139.53999999998</v>
      </c>
      <c r="K89" s="119"/>
    </row>
    <row r="90" spans="2:11" x14ac:dyDescent="0.15">
      <c r="B90" s="120" t="s">
        <v>491</v>
      </c>
      <c r="C90" s="121">
        <v>17753.32</v>
      </c>
      <c r="D90" s="121">
        <v>33850.03</v>
      </c>
      <c r="E90" s="122"/>
      <c r="F90" s="122"/>
      <c r="G90" s="122"/>
      <c r="H90" s="122"/>
      <c r="I90" s="122"/>
      <c r="J90" s="121">
        <f t="shared" si="7"/>
        <v>51603.35</v>
      </c>
      <c r="K90" s="119"/>
    </row>
    <row r="91" spans="2:11" x14ac:dyDescent="0.15">
      <c r="B91" s="120" t="s">
        <v>918</v>
      </c>
      <c r="C91" s="121">
        <v>2640</v>
      </c>
      <c r="D91" s="121"/>
      <c r="E91" s="122"/>
      <c r="F91" s="122"/>
      <c r="G91" s="122"/>
      <c r="H91" s="122"/>
      <c r="I91" s="122"/>
      <c r="J91" s="121">
        <f t="shared" si="7"/>
        <v>2640</v>
      </c>
      <c r="K91" s="119"/>
    </row>
    <row r="92" spans="2:11" x14ac:dyDescent="0.15">
      <c r="B92" s="120" t="s">
        <v>919</v>
      </c>
      <c r="C92" s="121">
        <v>3732</v>
      </c>
      <c r="D92" s="121"/>
      <c r="E92" s="122"/>
      <c r="F92" s="122"/>
      <c r="G92" s="122"/>
      <c r="H92" s="122"/>
      <c r="I92" s="122"/>
      <c r="J92" s="121">
        <f t="shared" si="7"/>
        <v>3732</v>
      </c>
      <c r="K92" s="119"/>
    </row>
    <row r="93" spans="2:11" x14ac:dyDescent="0.15">
      <c r="B93" s="120" t="s">
        <v>920</v>
      </c>
      <c r="C93" s="121">
        <v>2354.58</v>
      </c>
      <c r="D93" s="121"/>
      <c r="E93" s="122"/>
      <c r="F93" s="122"/>
      <c r="G93" s="122"/>
      <c r="H93" s="122"/>
      <c r="I93" s="122"/>
      <c r="J93" s="121">
        <f t="shared" si="7"/>
        <v>2354.58</v>
      </c>
      <c r="K93" s="119"/>
    </row>
    <row r="94" spans="2:11" x14ac:dyDescent="0.15">
      <c r="B94" s="120" t="s">
        <v>903</v>
      </c>
      <c r="C94" s="121">
        <v>0</v>
      </c>
      <c r="D94" s="121">
        <v>20728</v>
      </c>
      <c r="E94" s="122"/>
      <c r="F94" s="122"/>
      <c r="G94" s="122"/>
      <c r="H94" s="122"/>
      <c r="I94" s="122"/>
      <c r="J94" s="121">
        <f t="shared" si="7"/>
        <v>20728</v>
      </c>
      <c r="K94" s="119"/>
    </row>
    <row r="95" spans="2:11" x14ac:dyDescent="0.15">
      <c r="B95" s="120" t="s">
        <v>904</v>
      </c>
      <c r="C95" s="121">
        <v>5693</v>
      </c>
      <c r="D95" s="121">
        <v>2789</v>
      </c>
      <c r="E95" s="122"/>
      <c r="F95" s="122"/>
      <c r="G95" s="122"/>
      <c r="H95" s="122"/>
      <c r="I95" s="122"/>
      <c r="J95" s="121">
        <f t="shared" si="7"/>
        <v>8482</v>
      </c>
      <c r="K95" s="119"/>
    </row>
    <row r="96" spans="2:11" x14ac:dyDescent="0.15">
      <c r="B96" s="120" t="s">
        <v>905</v>
      </c>
      <c r="C96" s="121">
        <v>58895.89</v>
      </c>
      <c r="D96" s="121">
        <v>49097.42</v>
      </c>
      <c r="E96" s="122"/>
      <c r="F96" s="122"/>
      <c r="G96" s="122"/>
      <c r="H96" s="122"/>
      <c r="I96" s="122"/>
      <c r="J96" s="121">
        <f t="shared" si="7"/>
        <v>107993.31</v>
      </c>
      <c r="K96" s="119"/>
    </row>
    <row r="97" spans="2:11" x14ac:dyDescent="0.15">
      <c r="B97" s="120" t="s">
        <v>763</v>
      </c>
      <c r="C97" s="121">
        <v>16032.64</v>
      </c>
      <c r="D97" s="121">
        <v>0</v>
      </c>
      <c r="E97" s="122"/>
      <c r="F97" s="122"/>
      <c r="G97" s="122"/>
      <c r="H97" s="122"/>
      <c r="I97" s="122"/>
      <c r="J97" s="121">
        <f t="shared" si="7"/>
        <v>16032.64</v>
      </c>
      <c r="K97" s="119"/>
    </row>
    <row r="98" spans="2:11" x14ac:dyDescent="0.15">
      <c r="B98" s="123" t="s">
        <v>471</v>
      </c>
      <c r="C98" s="124">
        <v>866629.27</v>
      </c>
      <c r="D98" s="124">
        <v>94128</v>
      </c>
      <c r="E98" s="122"/>
      <c r="F98" s="122"/>
      <c r="G98" s="122"/>
      <c r="H98" s="122"/>
      <c r="I98" s="122"/>
      <c r="J98" s="124">
        <f>+C98+D98</f>
        <v>960757.27</v>
      </c>
      <c r="K98" s="119"/>
    </row>
    <row r="99" spans="2:11" x14ac:dyDescent="0.15">
      <c r="B99" s="120" t="s">
        <v>395</v>
      </c>
      <c r="C99" s="121">
        <v>350025.82</v>
      </c>
      <c r="D99" s="121">
        <v>28628</v>
      </c>
      <c r="E99" s="122"/>
      <c r="F99" s="122"/>
      <c r="G99" s="122"/>
      <c r="H99" s="122"/>
      <c r="I99" s="122"/>
      <c r="J99" s="121">
        <f>+C99+D99</f>
        <v>378653.82</v>
      </c>
      <c r="K99" s="119"/>
    </row>
    <row r="100" spans="2:11" x14ac:dyDescent="0.15">
      <c r="B100" s="120" t="s">
        <v>396</v>
      </c>
      <c r="C100" s="121">
        <v>427403.45</v>
      </c>
      <c r="D100" s="121">
        <v>20000</v>
      </c>
      <c r="E100" s="122"/>
      <c r="F100" s="122"/>
      <c r="G100" s="122"/>
      <c r="H100" s="122"/>
      <c r="I100" s="122"/>
      <c r="J100" s="121">
        <f t="shared" ref="J100:J101" si="8">+C100+D100</f>
        <v>447403.45</v>
      </c>
    </row>
    <row r="101" spans="2:11" x14ac:dyDescent="0.15">
      <c r="B101" s="120" t="s">
        <v>397</v>
      </c>
      <c r="C101" s="121">
        <v>89200</v>
      </c>
      <c r="D101" s="121">
        <v>45500</v>
      </c>
      <c r="E101" s="122"/>
      <c r="F101" s="122"/>
      <c r="G101" s="122"/>
      <c r="H101" s="122"/>
      <c r="I101" s="122"/>
      <c r="J101" s="121">
        <f t="shared" si="8"/>
        <v>134700</v>
      </c>
    </row>
    <row r="102" spans="2:11" x14ac:dyDescent="0.15">
      <c r="B102" s="123" t="s">
        <v>252</v>
      </c>
      <c r="C102" s="184">
        <f>SUM(C103:C108)</f>
        <v>212534.56999999998</v>
      </c>
      <c r="D102" s="184">
        <v>36531.919999999998</v>
      </c>
      <c r="E102" s="122"/>
      <c r="F102" s="122"/>
      <c r="G102" s="122"/>
      <c r="H102" s="122"/>
      <c r="I102" s="122"/>
      <c r="J102" s="184">
        <f>+C102+D102</f>
        <v>249066.49</v>
      </c>
    </row>
    <row r="103" spans="2:11" x14ac:dyDescent="0.15">
      <c r="B103" s="120" t="s">
        <v>371</v>
      </c>
      <c r="C103" s="121">
        <v>1588</v>
      </c>
      <c r="D103" s="121">
        <v>8032</v>
      </c>
      <c r="E103" s="122"/>
      <c r="F103" s="122"/>
      <c r="G103" s="122"/>
      <c r="H103" s="122"/>
      <c r="I103" s="122"/>
      <c r="J103" s="121">
        <f>+C103+D103</f>
        <v>9620</v>
      </c>
    </row>
    <row r="104" spans="2:11" x14ac:dyDescent="0.15">
      <c r="B104" s="120" t="s">
        <v>370</v>
      </c>
      <c r="C104" s="121">
        <v>9738.42</v>
      </c>
      <c r="D104" s="121">
        <v>9738.42</v>
      </c>
      <c r="E104" s="122"/>
      <c r="F104" s="122"/>
      <c r="G104" s="122"/>
      <c r="H104" s="122"/>
      <c r="I104" s="122"/>
      <c r="J104" s="121">
        <f t="shared" ref="J104:J108" si="9">+C104+D104</f>
        <v>19476.84</v>
      </c>
    </row>
    <row r="105" spans="2:11" x14ac:dyDescent="0.15">
      <c r="B105" s="120" t="s">
        <v>827</v>
      </c>
      <c r="C105" s="121">
        <v>-10802.65</v>
      </c>
      <c r="D105" s="121">
        <v>6022</v>
      </c>
      <c r="E105" s="122"/>
      <c r="F105" s="122"/>
      <c r="G105" s="122"/>
      <c r="H105" s="122"/>
      <c r="I105" s="122"/>
      <c r="J105" s="121">
        <f t="shared" si="9"/>
        <v>-4780.6499999999996</v>
      </c>
    </row>
    <row r="106" spans="2:11" x14ac:dyDescent="0.15">
      <c r="B106" s="120" t="s">
        <v>384</v>
      </c>
      <c r="C106" s="121">
        <v>0</v>
      </c>
      <c r="D106" s="121">
        <v>12000</v>
      </c>
      <c r="E106" s="122"/>
      <c r="F106" s="122"/>
      <c r="G106" s="122"/>
      <c r="H106" s="122"/>
      <c r="I106" s="122"/>
      <c r="J106" s="121">
        <f t="shared" si="9"/>
        <v>12000</v>
      </c>
    </row>
    <row r="107" spans="2:11" x14ac:dyDescent="0.15">
      <c r="B107" s="120" t="s">
        <v>159</v>
      </c>
      <c r="C107" s="121">
        <v>-2204</v>
      </c>
      <c r="D107" s="121">
        <v>739.5</v>
      </c>
      <c r="E107" s="122"/>
      <c r="F107" s="122"/>
      <c r="G107" s="122"/>
      <c r="H107" s="122"/>
      <c r="I107" s="122"/>
      <c r="J107" s="121">
        <f t="shared" si="9"/>
        <v>-1464.5</v>
      </c>
    </row>
    <row r="108" spans="2:11" x14ac:dyDescent="0.15">
      <c r="B108" s="120" t="s">
        <v>764</v>
      </c>
      <c r="C108" s="121">
        <v>214214.8</v>
      </c>
      <c r="D108" s="121"/>
      <c r="E108" s="122"/>
      <c r="F108" s="122"/>
      <c r="G108" s="122"/>
      <c r="H108" s="122"/>
      <c r="I108" s="122"/>
      <c r="J108" s="121">
        <f t="shared" si="9"/>
        <v>214214.8</v>
      </c>
    </row>
    <row r="109" spans="2:11" x14ac:dyDescent="0.15">
      <c r="B109" s="123" t="s">
        <v>253</v>
      </c>
      <c r="C109" s="124">
        <v>0</v>
      </c>
      <c r="D109" s="124">
        <v>244</v>
      </c>
      <c r="E109" s="122"/>
      <c r="F109" s="122"/>
      <c r="G109" s="122"/>
      <c r="H109" s="122"/>
      <c r="I109" s="122"/>
      <c r="J109" s="124">
        <v>244</v>
      </c>
    </row>
    <row r="110" spans="2:11" x14ac:dyDescent="0.15">
      <c r="B110" s="120" t="s">
        <v>369</v>
      </c>
      <c r="C110" s="121">
        <v>0</v>
      </c>
      <c r="D110" s="121">
        <v>244</v>
      </c>
      <c r="E110" s="122"/>
      <c r="F110" s="122"/>
      <c r="G110" s="122"/>
      <c r="H110" s="122"/>
      <c r="I110" s="122"/>
      <c r="J110" s="121">
        <v>244</v>
      </c>
    </row>
    <row r="111" spans="2:11" x14ac:dyDescent="0.15">
      <c r="B111" s="123" t="s">
        <v>248</v>
      </c>
      <c r="C111" s="124">
        <v>1841080</v>
      </c>
      <c r="D111" s="124">
        <v>58141</v>
      </c>
      <c r="E111" s="122"/>
      <c r="F111" s="122"/>
      <c r="G111" s="122"/>
      <c r="H111" s="122"/>
      <c r="I111" s="122"/>
      <c r="J111" s="124">
        <f>+C111+D111</f>
        <v>1899221</v>
      </c>
    </row>
    <row r="112" spans="2:11" x14ac:dyDescent="0.15">
      <c r="B112" s="120" t="s">
        <v>403</v>
      </c>
      <c r="C112" s="121">
        <v>279624</v>
      </c>
      <c r="D112" s="121">
        <v>2292</v>
      </c>
      <c r="E112" s="122"/>
      <c r="F112" s="122"/>
      <c r="G112" s="122"/>
      <c r="H112" s="122"/>
      <c r="I112" s="122"/>
      <c r="J112" s="121">
        <f>+C112+D112</f>
        <v>281916</v>
      </c>
    </row>
    <row r="113" spans="2:12" x14ac:dyDescent="0.15">
      <c r="B113" s="120" t="s">
        <v>438</v>
      </c>
      <c r="C113" s="121">
        <v>327420</v>
      </c>
      <c r="D113" s="121">
        <v>10004</v>
      </c>
      <c r="E113" s="122"/>
      <c r="F113" s="122"/>
      <c r="G113" s="122"/>
      <c r="H113" s="122"/>
      <c r="I113" s="122"/>
      <c r="J113" s="121">
        <f t="shared" ref="J113:J116" si="10">+C113+D113</f>
        <v>337424</v>
      </c>
    </row>
    <row r="114" spans="2:12" x14ac:dyDescent="0.15">
      <c r="B114" s="120" t="s">
        <v>404</v>
      </c>
      <c r="C114" s="121">
        <v>716901</v>
      </c>
      <c r="D114" s="121">
        <v>28346</v>
      </c>
      <c r="E114" s="122"/>
      <c r="F114" s="122"/>
      <c r="G114" s="122"/>
      <c r="H114" s="122"/>
      <c r="I114" s="122"/>
      <c r="J114" s="121">
        <f t="shared" si="10"/>
        <v>745247</v>
      </c>
    </row>
    <row r="115" spans="2:12" x14ac:dyDescent="0.15">
      <c r="B115" s="120" t="s">
        <v>405</v>
      </c>
      <c r="C115" s="121">
        <v>450021</v>
      </c>
      <c r="D115" s="121">
        <v>14581</v>
      </c>
      <c r="E115" s="122"/>
      <c r="F115" s="122"/>
      <c r="G115" s="122"/>
      <c r="H115" s="122"/>
      <c r="I115" s="122"/>
      <c r="J115" s="121">
        <f t="shared" si="10"/>
        <v>464602</v>
      </c>
    </row>
    <row r="116" spans="2:12" x14ac:dyDescent="0.15">
      <c r="B116" s="120" t="s">
        <v>770</v>
      </c>
      <c r="C116" s="121">
        <v>67114</v>
      </c>
      <c r="D116" s="121">
        <v>2918</v>
      </c>
      <c r="E116" s="122"/>
      <c r="F116" s="122"/>
      <c r="G116" s="122"/>
      <c r="H116" s="122"/>
      <c r="I116" s="122"/>
      <c r="J116" s="121">
        <f t="shared" si="10"/>
        <v>70032</v>
      </c>
    </row>
    <row r="117" spans="2:12" ht="9.75" customHeight="1" x14ac:dyDescent="0.15">
      <c r="B117" s="183" t="s">
        <v>472</v>
      </c>
      <c r="C117" s="124">
        <v>69076.490000000005</v>
      </c>
      <c r="D117" s="124">
        <v>29752.14</v>
      </c>
      <c r="E117" s="122"/>
      <c r="F117" s="122"/>
      <c r="G117" s="122"/>
      <c r="H117" s="122"/>
      <c r="I117" s="122"/>
      <c r="J117" s="124">
        <f>+C117+D117</f>
        <v>98828.63</v>
      </c>
    </row>
    <row r="118" spans="2:12" x14ac:dyDescent="0.15">
      <c r="B118" s="120" t="s">
        <v>406</v>
      </c>
      <c r="C118" s="121">
        <v>64956.62</v>
      </c>
      <c r="D118" s="121">
        <v>29752.14</v>
      </c>
      <c r="E118" s="122"/>
      <c r="F118" s="122"/>
      <c r="G118" s="122"/>
      <c r="H118" s="122"/>
      <c r="I118" s="122"/>
      <c r="J118" s="121">
        <f>+C118+D118</f>
        <v>94708.760000000009</v>
      </c>
    </row>
    <row r="119" spans="2:12" x14ac:dyDescent="0.15">
      <c r="B119" s="120" t="s">
        <v>407</v>
      </c>
      <c r="C119" s="121">
        <v>4119.87</v>
      </c>
      <c r="D119" s="121">
        <v>4119.87</v>
      </c>
      <c r="E119" s="122"/>
      <c r="F119" s="122"/>
      <c r="G119" s="122"/>
      <c r="H119" s="122"/>
      <c r="I119" s="122"/>
      <c r="J119" s="121">
        <f>+C119+D119</f>
        <v>8239.74</v>
      </c>
    </row>
    <row r="120" spans="2:12" ht="18" x14ac:dyDescent="0.15">
      <c r="B120" s="129" t="s">
        <v>473</v>
      </c>
      <c r="C120" s="124">
        <v>56861.13</v>
      </c>
      <c r="D120" s="124">
        <v>0</v>
      </c>
      <c r="E120" s="122"/>
      <c r="F120" s="122"/>
      <c r="G120" s="122"/>
      <c r="H120" s="122"/>
      <c r="I120" s="122"/>
      <c r="J120" s="124">
        <f>+C120+D120</f>
        <v>56861.13</v>
      </c>
      <c r="L120" s="126"/>
    </row>
    <row r="121" spans="2:12" x14ac:dyDescent="0.15">
      <c r="B121" s="120" t="s">
        <v>406</v>
      </c>
      <c r="C121" s="121">
        <v>39789.1</v>
      </c>
      <c r="D121" s="121">
        <v>0</v>
      </c>
      <c r="E121" s="122"/>
      <c r="F121" s="122"/>
      <c r="G121" s="122"/>
      <c r="H121" s="122"/>
      <c r="I121" s="122"/>
      <c r="J121" s="121">
        <f>+C121+D121</f>
        <v>39789.1</v>
      </c>
      <c r="K121" s="181"/>
    </row>
    <row r="122" spans="2:12" x14ac:dyDescent="0.15">
      <c r="B122" s="120" t="s">
        <v>407</v>
      </c>
      <c r="C122" s="121">
        <v>4958.6899999999996</v>
      </c>
      <c r="D122" s="121">
        <v>0</v>
      </c>
      <c r="E122" s="122"/>
      <c r="F122" s="122"/>
      <c r="G122" s="122"/>
      <c r="H122" s="122"/>
      <c r="I122" s="122"/>
      <c r="J122" s="121">
        <f t="shared" ref="J122:J124" si="11">+C122+D122</f>
        <v>4958.6899999999996</v>
      </c>
    </row>
    <row r="123" spans="2:12" x14ac:dyDescent="0.15">
      <c r="B123" s="120" t="s">
        <v>408</v>
      </c>
      <c r="C123" s="121">
        <v>10460.44</v>
      </c>
      <c r="D123" s="121">
        <v>0</v>
      </c>
      <c r="E123" s="122"/>
      <c r="F123" s="122"/>
      <c r="G123" s="122"/>
      <c r="H123" s="122"/>
      <c r="I123" s="122"/>
      <c r="J123" s="121">
        <f t="shared" si="11"/>
        <v>10460.44</v>
      </c>
    </row>
    <row r="124" spans="2:12" x14ac:dyDescent="0.15">
      <c r="B124" s="120" t="s">
        <v>409</v>
      </c>
      <c r="C124" s="121">
        <v>1652.9</v>
      </c>
      <c r="D124" s="121">
        <v>0</v>
      </c>
      <c r="E124" s="122"/>
      <c r="F124" s="122"/>
      <c r="G124" s="122"/>
      <c r="H124" s="122"/>
      <c r="I124" s="122"/>
      <c r="J124" s="121">
        <f t="shared" si="11"/>
        <v>1652.9</v>
      </c>
      <c r="K124" s="181"/>
    </row>
    <row r="125" spans="2:12" ht="18" x14ac:dyDescent="0.15">
      <c r="B125" s="129" t="s">
        <v>492</v>
      </c>
      <c r="C125" s="124">
        <v>300000</v>
      </c>
      <c r="D125" s="121">
        <v>0</v>
      </c>
      <c r="E125" s="122"/>
      <c r="F125" s="122"/>
      <c r="G125" s="122"/>
      <c r="H125" s="122"/>
      <c r="I125" s="122"/>
      <c r="J125" s="124">
        <f>+C125+D125</f>
        <v>300000</v>
      </c>
    </row>
    <row r="126" spans="2:12" x14ac:dyDescent="0.15">
      <c r="B126" s="120" t="s">
        <v>252</v>
      </c>
      <c r="C126" s="121">
        <v>104500</v>
      </c>
      <c r="D126" s="121">
        <v>0</v>
      </c>
      <c r="E126" s="122"/>
      <c r="F126" s="122"/>
      <c r="G126" s="122"/>
      <c r="H126" s="122"/>
      <c r="I126" s="122"/>
      <c r="J126" s="121">
        <f>+C126+D126</f>
        <v>104500</v>
      </c>
    </row>
    <row r="127" spans="2:12" x14ac:dyDescent="0.15">
      <c r="B127" s="120" t="s">
        <v>253</v>
      </c>
      <c r="C127" s="121">
        <v>82500</v>
      </c>
      <c r="D127" s="121">
        <v>0</v>
      </c>
      <c r="E127" s="122"/>
      <c r="F127" s="122"/>
      <c r="G127" s="122"/>
      <c r="H127" s="122"/>
      <c r="I127" s="122"/>
      <c r="J127" s="121">
        <f t="shared" ref="J127:J131" si="12">+C127+D127</f>
        <v>82500</v>
      </c>
    </row>
    <row r="128" spans="2:12" x14ac:dyDescent="0.15">
      <c r="B128" s="120" t="s">
        <v>380</v>
      </c>
      <c r="C128" s="121">
        <v>60500</v>
      </c>
      <c r="D128" s="121">
        <v>0</v>
      </c>
      <c r="E128" s="122"/>
      <c r="F128" s="122"/>
      <c r="G128" s="122"/>
      <c r="H128" s="122"/>
      <c r="I128" s="122"/>
      <c r="J128" s="121">
        <f t="shared" si="12"/>
        <v>60500</v>
      </c>
    </row>
    <row r="129" spans="2:12" x14ac:dyDescent="0.15">
      <c r="B129" s="120" t="s">
        <v>381</v>
      </c>
      <c r="C129" s="121">
        <v>17500</v>
      </c>
      <c r="D129" s="121">
        <v>0</v>
      </c>
      <c r="E129" s="122"/>
      <c r="F129" s="122"/>
      <c r="G129" s="122"/>
      <c r="H129" s="122"/>
      <c r="I129" s="122"/>
      <c r="J129" s="121">
        <f t="shared" si="12"/>
        <v>17500</v>
      </c>
    </row>
    <row r="130" spans="2:12" x14ac:dyDescent="0.15">
      <c r="B130" s="120" t="s">
        <v>382</v>
      </c>
      <c r="C130" s="121">
        <v>17500</v>
      </c>
      <c r="D130" s="121">
        <v>0</v>
      </c>
      <c r="E130" s="122"/>
      <c r="F130" s="122"/>
      <c r="G130" s="122"/>
      <c r="H130" s="122"/>
      <c r="I130" s="122"/>
      <c r="J130" s="121">
        <f t="shared" si="12"/>
        <v>17500</v>
      </c>
    </row>
    <row r="131" spans="2:12" x14ac:dyDescent="0.15">
      <c r="B131" s="120" t="s">
        <v>383</v>
      </c>
      <c r="C131" s="121">
        <v>17500</v>
      </c>
      <c r="D131" s="121">
        <v>0</v>
      </c>
      <c r="E131" s="122"/>
      <c r="F131" s="122"/>
      <c r="G131" s="122"/>
      <c r="H131" s="122"/>
      <c r="I131" s="122"/>
      <c r="J131" s="121">
        <f t="shared" si="12"/>
        <v>17500</v>
      </c>
    </row>
    <row r="132" spans="2:12" ht="18" x14ac:dyDescent="0.15">
      <c r="B132" s="129" t="s">
        <v>477</v>
      </c>
      <c r="C132" s="124">
        <v>59110.42</v>
      </c>
      <c r="D132" s="124">
        <v>0</v>
      </c>
      <c r="E132" s="122"/>
      <c r="F132" s="122"/>
      <c r="G132" s="122"/>
      <c r="H132" s="122"/>
      <c r="I132" s="122"/>
      <c r="J132" s="124">
        <f>+C132+D132</f>
        <v>59110.42</v>
      </c>
      <c r="L132" s="126"/>
    </row>
    <row r="133" spans="2:12" x14ac:dyDescent="0.15">
      <c r="B133" s="120" t="s">
        <v>410</v>
      </c>
      <c r="C133" s="121">
        <v>59110.42</v>
      </c>
      <c r="D133" s="121">
        <v>0</v>
      </c>
      <c r="E133" s="122"/>
      <c r="F133" s="122"/>
      <c r="G133" s="122"/>
      <c r="H133" s="122"/>
      <c r="I133" s="122"/>
      <c r="J133" s="121">
        <f>+C133+D133</f>
        <v>59110.42</v>
      </c>
    </row>
    <row r="134" spans="2:12" x14ac:dyDescent="0.15">
      <c r="B134" s="123" t="s">
        <v>478</v>
      </c>
      <c r="C134" s="123">
        <f>+C32+C42+C53+C58+C679+C67+C98+C102+C109+C111+C117+C120+C125+C132+C36+C47+C56+C60</f>
        <v>6741901.4500000002</v>
      </c>
      <c r="D134" s="123">
        <f>+D32+D42+D53+D58+D679+D67+D98+D102+D109+D111+D117+D56</f>
        <v>1179580.6700000002</v>
      </c>
      <c r="E134" s="125"/>
      <c r="F134" s="125"/>
      <c r="G134" s="125"/>
      <c r="H134" s="125"/>
      <c r="I134" s="125">
        <v>0</v>
      </c>
      <c r="J134" s="123">
        <f>+J32+J42+J53+J58+J679+J67+J98+J102+J109+J111+J117+J36+J47+J56+J60+J120+J132+J125</f>
        <v>7921482.1200000001</v>
      </c>
    </row>
    <row r="135" spans="2:12" x14ac:dyDescent="0.15">
      <c r="B135" s="127"/>
      <c r="C135" s="128"/>
      <c r="D135" s="127"/>
    </row>
    <row r="136" spans="2:12" x14ac:dyDescent="0.15">
      <c r="B136" s="127"/>
      <c r="C136" s="128"/>
      <c r="D136" s="127"/>
      <c r="K136" s="181"/>
    </row>
    <row r="137" spans="2:12" x14ac:dyDescent="0.15">
      <c r="B137" s="109"/>
      <c r="C137" s="110" t="s">
        <v>439</v>
      </c>
      <c r="D137" s="111"/>
      <c r="E137" s="112"/>
      <c r="F137" s="112"/>
      <c r="G137" s="111"/>
      <c r="H137" s="112"/>
      <c r="I137" s="111"/>
      <c r="J137" s="112"/>
    </row>
    <row r="138" spans="2:12" ht="18" x14ac:dyDescent="0.15">
      <c r="B138" s="113" t="s">
        <v>447</v>
      </c>
      <c r="C138" s="114" t="s">
        <v>917</v>
      </c>
      <c r="D138" s="115" t="s">
        <v>234</v>
      </c>
      <c r="E138" s="114" t="s">
        <v>232</v>
      </c>
      <c r="F138" s="114" t="s">
        <v>169</v>
      </c>
      <c r="G138" s="116" t="s">
        <v>262</v>
      </c>
      <c r="H138" s="114" t="s">
        <v>435</v>
      </c>
      <c r="I138" s="116" t="s">
        <v>255</v>
      </c>
      <c r="J138" s="117" t="s">
        <v>440</v>
      </c>
    </row>
    <row r="139" spans="2:12" x14ac:dyDescent="0.15">
      <c r="B139" s="120" t="s">
        <v>375</v>
      </c>
      <c r="C139" s="121">
        <v>13217.89</v>
      </c>
      <c r="D139" s="120" t="s">
        <v>56</v>
      </c>
      <c r="E139" s="121">
        <v>0</v>
      </c>
      <c r="F139" s="122"/>
      <c r="G139" s="122"/>
      <c r="H139" s="122"/>
      <c r="I139" s="122"/>
      <c r="J139" s="121">
        <f>+C139+E139</f>
        <v>13217.89</v>
      </c>
    </row>
    <row r="140" spans="2:12" x14ac:dyDescent="0.15">
      <c r="B140" s="120" t="s">
        <v>411</v>
      </c>
      <c r="C140" s="121">
        <v>520.9</v>
      </c>
      <c r="D140" s="120" t="s">
        <v>56</v>
      </c>
      <c r="E140" s="121">
        <v>0</v>
      </c>
      <c r="F140" s="122"/>
      <c r="G140" s="122"/>
      <c r="H140" s="122"/>
      <c r="I140" s="122"/>
      <c r="J140" s="121">
        <f t="shared" ref="J140:J182" si="13">+C140+E140</f>
        <v>520.9</v>
      </c>
    </row>
    <row r="141" spans="2:12" x14ac:dyDescent="0.15">
      <c r="B141" s="120" t="s">
        <v>412</v>
      </c>
      <c r="C141" s="121">
        <v>5359.79</v>
      </c>
      <c r="D141" s="120" t="s">
        <v>56</v>
      </c>
      <c r="E141" s="121">
        <v>499</v>
      </c>
      <c r="F141" s="122"/>
      <c r="G141" s="122"/>
      <c r="H141" s="122"/>
      <c r="I141" s="122"/>
      <c r="J141" s="121">
        <f t="shared" si="13"/>
        <v>5858.79</v>
      </c>
    </row>
    <row r="142" spans="2:12" x14ac:dyDescent="0.15">
      <c r="B142" s="120" t="s">
        <v>413</v>
      </c>
      <c r="C142" s="121">
        <v>-3061.99</v>
      </c>
      <c r="D142" s="120" t="s">
        <v>56</v>
      </c>
      <c r="E142" s="121">
        <v>4711.17</v>
      </c>
      <c r="F142" s="122"/>
      <c r="G142" s="122"/>
      <c r="H142" s="122"/>
      <c r="I142" s="122"/>
      <c r="J142" s="121">
        <f t="shared" si="13"/>
        <v>1649.1800000000003</v>
      </c>
    </row>
    <row r="143" spans="2:12" x14ac:dyDescent="0.15">
      <c r="B143" s="120" t="s">
        <v>414</v>
      </c>
      <c r="C143" s="121">
        <v>3592</v>
      </c>
      <c r="D143" s="120" t="s">
        <v>56</v>
      </c>
      <c r="E143" s="121">
        <v>0</v>
      </c>
      <c r="F143" s="122"/>
      <c r="G143" s="122"/>
      <c r="H143" s="122"/>
      <c r="I143" s="122"/>
      <c r="J143" s="121">
        <f t="shared" si="13"/>
        <v>3592</v>
      </c>
    </row>
    <row r="144" spans="2:12" x14ac:dyDescent="0.15">
      <c r="B144" s="120" t="s">
        <v>415</v>
      </c>
      <c r="C144" s="121">
        <v>16013.02</v>
      </c>
      <c r="D144" s="120"/>
      <c r="E144" s="121">
        <v>0</v>
      </c>
      <c r="F144" s="122"/>
      <c r="G144" s="122"/>
      <c r="H144" s="122"/>
      <c r="I144" s="122"/>
      <c r="J144" s="121">
        <f t="shared" si="13"/>
        <v>16013.02</v>
      </c>
    </row>
    <row r="145" spans="2:12" x14ac:dyDescent="0.15">
      <c r="B145" s="120" t="s">
        <v>416</v>
      </c>
      <c r="C145" s="121">
        <v>41981.64</v>
      </c>
      <c r="D145" s="120" t="s">
        <v>56</v>
      </c>
      <c r="E145" s="121">
        <v>0</v>
      </c>
      <c r="F145" s="122"/>
      <c r="G145" s="122"/>
      <c r="H145" s="122"/>
      <c r="I145" s="122"/>
      <c r="J145" s="121">
        <f t="shared" si="13"/>
        <v>41981.64</v>
      </c>
    </row>
    <row r="146" spans="2:12" x14ac:dyDescent="0.15">
      <c r="B146" s="120" t="s">
        <v>417</v>
      </c>
      <c r="C146" s="121">
        <v>6000</v>
      </c>
      <c r="D146" s="120"/>
      <c r="E146" s="121">
        <v>5000</v>
      </c>
      <c r="F146" s="122"/>
      <c r="G146" s="122"/>
      <c r="H146" s="122"/>
      <c r="I146" s="122"/>
      <c r="J146" s="121">
        <f t="shared" si="13"/>
        <v>11000</v>
      </c>
    </row>
    <row r="147" spans="2:12" ht="9.75" customHeight="1" x14ac:dyDescent="0.15">
      <c r="B147" s="120" t="s">
        <v>372</v>
      </c>
      <c r="C147" s="121">
        <v>2056.1999999999998</v>
      </c>
      <c r="D147" s="120" t="s">
        <v>56</v>
      </c>
      <c r="E147" s="121">
        <v>8385.2099999999991</v>
      </c>
      <c r="F147" s="122"/>
      <c r="G147" s="122"/>
      <c r="H147" s="122"/>
      <c r="I147" s="122"/>
      <c r="J147" s="121">
        <f t="shared" si="13"/>
        <v>10441.41</v>
      </c>
    </row>
    <row r="148" spans="2:12" x14ac:dyDescent="0.15">
      <c r="B148" s="120" t="s">
        <v>399</v>
      </c>
      <c r="C148" s="121">
        <v>3772</v>
      </c>
      <c r="D148" s="120"/>
      <c r="E148" s="121">
        <v>0</v>
      </c>
      <c r="F148" s="122"/>
      <c r="G148" s="122"/>
      <c r="H148" s="122"/>
      <c r="I148" s="122"/>
      <c r="J148" s="121">
        <f t="shared" si="13"/>
        <v>3772</v>
      </c>
    </row>
    <row r="149" spans="2:12" x14ac:dyDescent="0.15">
      <c r="B149" s="120" t="s">
        <v>406</v>
      </c>
      <c r="C149" s="121">
        <v>518685.82</v>
      </c>
      <c r="D149" s="120" t="s">
        <v>56</v>
      </c>
      <c r="E149" s="121">
        <v>113981.66</v>
      </c>
      <c r="F149" s="122"/>
      <c r="G149" s="122"/>
      <c r="H149" s="122"/>
      <c r="I149" s="122"/>
      <c r="J149" s="121">
        <f t="shared" si="13"/>
        <v>632667.48</v>
      </c>
    </row>
    <row r="150" spans="2:12" x14ac:dyDescent="0.15">
      <c r="B150" s="120" t="s">
        <v>408</v>
      </c>
      <c r="C150" s="121">
        <v>50993.5</v>
      </c>
      <c r="D150" s="120" t="s">
        <v>56</v>
      </c>
      <c r="E150" s="121">
        <v>45597.03</v>
      </c>
      <c r="F150" s="122"/>
      <c r="G150" s="122"/>
      <c r="H150" s="122"/>
      <c r="I150" s="122"/>
      <c r="J150" s="121">
        <f t="shared" si="13"/>
        <v>96590.53</v>
      </c>
    </row>
    <row r="151" spans="2:12" x14ac:dyDescent="0.15">
      <c r="B151" s="120" t="s">
        <v>407</v>
      </c>
      <c r="C151" s="121">
        <v>24863.06</v>
      </c>
      <c r="D151" s="120"/>
      <c r="E151" s="121">
        <v>0</v>
      </c>
      <c r="F151" s="122"/>
      <c r="G151" s="122"/>
      <c r="H151" s="122"/>
      <c r="I151" s="122"/>
      <c r="J151" s="121">
        <f t="shared" si="13"/>
        <v>24863.06</v>
      </c>
    </row>
    <row r="152" spans="2:12" x14ac:dyDescent="0.15">
      <c r="B152" s="120" t="s">
        <v>409</v>
      </c>
      <c r="C152" s="121">
        <v>10716.19</v>
      </c>
      <c r="D152" s="120"/>
      <c r="E152" s="121">
        <v>0</v>
      </c>
      <c r="F152" s="122"/>
      <c r="G152" s="122"/>
      <c r="H152" s="122"/>
      <c r="I152" s="122"/>
      <c r="J152" s="121">
        <f t="shared" si="13"/>
        <v>10716.19</v>
      </c>
    </row>
    <row r="153" spans="2:12" x14ac:dyDescent="0.15">
      <c r="B153" s="120" t="s">
        <v>463</v>
      </c>
      <c r="C153" s="121">
        <v>59508.5</v>
      </c>
      <c r="D153" s="120" t="s">
        <v>56</v>
      </c>
      <c r="E153" s="121">
        <v>8326.64</v>
      </c>
      <c r="F153" s="122"/>
      <c r="G153" s="122"/>
      <c r="H153" s="122"/>
      <c r="I153" s="122"/>
      <c r="J153" s="121">
        <f t="shared" si="13"/>
        <v>67835.14</v>
      </c>
      <c r="L153" s="126"/>
    </row>
    <row r="154" spans="2:12" x14ac:dyDescent="0.15">
      <c r="B154" s="120" t="s">
        <v>419</v>
      </c>
      <c r="C154" s="121">
        <v>1470</v>
      </c>
      <c r="D154" s="120"/>
      <c r="E154" s="121">
        <v>3549.6</v>
      </c>
      <c r="F154" s="122"/>
      <c r="G154" s="122"/>
      <c r="H154" s="122"/>
      <c r="I154" s="122"/>
      <c r="J154" s="121">
        <f t="shared" si="13"/>
        <v>5019.6000000000004</v>
      </c>
      <c r="L154" s="126"/>
    </row>
    <row r="155" spans="2:12" x14ac:dyDescent="0.15">
      <c r="B155" s="120" t="s">
        <v>828</v>
      </c>
      <c r="C155" s="121">
        <v>0</v>
      </c>
      <c r="D155" s="120"/>
      <c r="E155" s="121">
        <v>10208</v>
      </c>
      <c r="F155" s="122"/>
      <c r="G155" s="122"/>
      <c r="H155" s="122"/>
      <c r="I155" s="122"/>
      <c r="J155" s="121">
        <f t="shared" si="13"/>
        <v>10208</v>
      </c>
      <c r="L155" s="126"/>
    </row>
    <row r="156" spans="2:12" x14ac:dyDescent="0.15">
      <c r="B156" s="120" t="s">
        <v>420</v>
      </c>
      <c r="C156" s="121">
        <v>11365.64</v>
      </c>
      <c r="D156" s="120" t="s">
        <v>56</v>
      </c>
      <c r="E156" s="121">
        <v>1250</v>
      </c>
      <c r="F156" s="122"/>
      <c r="G156" s="122"/>
      <c r="H156" s="122"/>
      <c r="I156" s="122"/>
      <c r="J156" s="121">
        <f t="shared" si="13"/>
        <v>12615.64</v>
      </c>
    </row>
    <row r="157" spans="2:12" x14ac:dyDescent="0.15">
      <c r="B157" s="120" t="s">
        <v>421</v>
      </c>
      <c r="C157" s="121">
        <v>7757.87</v>
      </c>
      <c r="D157" s="120" t="s">
        <v>56</v>
      </c>
      <c r="E157" s="121">
        <v>6200</v>
      </c>
      <c r="F157" s="122"/>
      <c r="G157" s="122"/>
      <c r="H157" s="122"/>
      <c r="I157" s="122"/>
      <c r="J157" s="121">
        <f t="shared" si="13"/>
        <v>13957.869999999999</v>
      </c>
      <c r="K157" s="181"/>
    </row>
    <row r="158" spans="2:12" x14ac:dyDescent="0.15">
      <c r="B158" s="120" t="s">
        <v>422</v>
      </c>
      <c r="C158" s="121">
        <v>10599.08</v>
      </c>
      <c r="D158" s="120" t="s">
        <v>56</v>
      </c>
      <c r="E158" s="121">
        <v>0</v>
      </c>
      <c r="F158" s="122"/>
      <c r="G158" s="122"/>
      <c r="H158" s="122"/>
      <c r="I158" s="122"/>
      <c r="J158" s="121">
        <f t="shared" si="13"/>
        <v>10599.08</v>
      </c>
      <c r="K158" s="181"/>
    </row>
    <row r="159" spans="2:12" x14ac:dyDescent="0.15">
      <c r="B159" s="120" t="s">
        <v>423</v>
      </c>
      <c r="C159" s="121">
        <v>2500</v>
      </c>
      <c r="D159" s="120"/>
      <c r="E159" s="121">
        <v>0</v>
      </c>
      <c r="F159" s="122"/>
      <c r="G159" s="122"/>
      <c r="H159" s="122"/>
      <c r="I159" s="122"/>
      <c r="J159" s="121">
        <f t="shared" si="13"/>
        <v>2500</v>
      </c>
      <c r="K159" s="181"/>
    </row>
    <row r="160" spans="2:12" x14ac:dyDescent="0.15">
      <c r="B160" s="120" t="s">
        <v>424</v>
      </c>
      <c r="C160" s="121">
        <v>3146.81</v>
      </c>
      <c r="D160" s="120" t="s">
        <v>56</v>
      </c>
      <c r="E160" s="121">
        <v>0</v>
      </c>
      <c r="F160" s="122"/>
      <c r="G160" s="122"/>
      <c r="H160" s="122"/>
      <c r="I160" s="122"/>
      <c r="J160" s="121">
        <f t="shared" si="13"/>
        <v>3146.81</v>
      </c>
    </row>
    <row r="161" spans="2:10" x14ac:dyDescent="0.15">
      <c r="B161" s="120" t="s">
        <v>425</v>
      </c>
      <c r="C161" s="121">
        <v>6817.85</v>
      </c>
      <c r="D161" s="120"/>
      <c r="E161" s="121">
        <v>0</v>
      </c>
      <c r="F161" s="122"/>
      <c r="G161" s="122"/>
      <c r="H161" s="122"/>
      <c r="I161" s="122"/>
      <c r="J161" s="121">
        <f t="shared" si="13"/>
        <v>6817.85</v>
      </c>
    </row>
    <row r="162" spans="2:10" x14ac:dyDescent="0.15">
      <c r="B162" s="120" t="s">
        <v>765</v>
      </c>
      <c r="C162" s="121">
        <v>710.9</v>
      </c>
      <c r="D162" s="120"/>
      <c r="E162" s="121">
        <v>1250</v>
      </c>
      <c r="F162" s="122"/>
      <c r="G162" s="122"/>
      <c r="H162" s="122"/>
      <c r="I162" s="122"/>
      <c r="J162" s="121">
        <f t="shared" si="13"/>
        <v>1960.9</v>
      </c>
    </row>
    <row r="163" spans="2:10" x14ac:dyDescent="0.15">
      <c r="B163" s="120" t="s">
        <v>426</v>
      </c>
      <c r="C163" s="121">
        <v>4445.3</v>
      </c>
      <c r="D163" s="120" t="s">
        <v>56</v>
      </c>
      <c r="E163" s="121">
        <v>0</v>
      </c>
      <c r="F163" s="122"/>
      <c r="G163" s="122"/>
      <c r="H163" s="122"/>
      <c r="I163" s="122"/>
      <c r="J163" s="121">
        <f t="shared" si="13"/>
        <v>4445.3</v>
      </c>
    </row>
    <row r="164" spans="2:10" x14ac:dyDescent="0.15">
      <c r="B164" s="120" t="s">
        <v>379</v>
      </c>
      <c r="C164" s="121">
        <v>8628.2999999999993</v>
      </c>
      <c r="D164" s="120"/>
      <c r="E164" s="121">
        <v>4276.9799999999996</v>
      </c>
      <c r="F164" s="122"/>
      <c r="G164" s="122"/>
      <c r="H164" s="122"/>
      <c r="I164" s="122"/>
      <c r="J164" s="121">
        <f t="shared" si="13"/>
        <v>12905.279999999999</v>
      </c>
    </row>
    <row r="165" spans="2:10" x14ac:dyDescent="0.15">
      <c r="B165" s="120" t="s">
        <v>427</v>
      </c>
      <c r="C165" s="121">
        <v>2033.8</v>
      </c>
      <c r="D165" s="120" t="s">
        <v>56</v>
      </c>
      <c r="E165" s="121">
        <v>0</v>
      </c>
      <c r="F165" s="122"/>
      <c r="G165" s="122"/>
      <c r="H165" s="122"/>
      <c r="I165" s="122"/>
      <c r="J165" s="121">
        <f t="shared" si="13"/>
        <v>2033.8</v>
      </c>
    </row>
    <row r="166" spans="2:10" x14ac:dyDescent="0.15">
      <c r="B166" s="120" t="s">
        <v>428</v>
      </c>
      <c r="C166" s="121">
        <v>13015.23</v>
      </c>
      <c r="D166" s="120"/>
      <c r="E166" s="121">
        <v>2120</v>
      </c>
      <c r="F166" s="122"/>
      <c r="G166" s="122"/>
      <c r="H166" s="122"/>
      <c r="I166" s="122"/>
      <c r="J166" s="121">
        <f t="shared" si="13"/>
        <v>15135.23</v>
      </c>
    </row>
    <row r="167" spans="2:10" x14ac:dyDescent="0.15">
      <c r="B167" s="120" t="s">
        <v>429</v>
      </c>
      <c r="C167" s="121">
        <v>32649.67</v>
      </c>
      <c r="D167" s="120" t="s">
        <v>56</v>
      </c>
      <c r="E167" s="121">
        <v>21628.66</v>
      </c>
      <c r="F167" s="122"/>
      <c r="G167" s="122"/>
      <c r="H167" s="122"/>
      <c r="I167" s="122"/>
      <c r="J167" s="121">
        <f t="shared" si="13"/>
        <v>54278.33</v>
      </c>
    </row>
    <row r="168" spans="2:10" x14ac:dyDescent="0.15">
      <c r="B168" s="120" t="s">
        <v>493</v>
      </c>
      <c r="C168" s="121">
        <v>2500</v>
      </c>
      <c r="D168" s="120"/>
      <c r="E168" s="121">
        <v>0</v>
      </c>
      <c r="F168" s="122"/>
      <c r="G168" s="122"/>
      <c r="H168" s="122"/>
      <c r="I168" s="122"/>
      <c r="J168" s="121">
        <f t="shared" si="13"/>
        <v>2500</v>
      </c>
    </row>
    <row r="169" spans="2:10" x14ac:dyDescent="0.15">
      <c r="B169" s="120" t="s">
        <v>373</v>
      </c>
      <c r="C169" s="121">
        <v>33358.019999999997</v>
      </c>
      <c r="D169" s="120"/>
      <c r="E169" s="121"/>
      <c r="F169" s="122"/>
      <c r="G169" s="122"/>
      <c r="H169" s="122"/>
      <c r="I169" s="122"/>
      <c r="J169" s="121">
        <f t="shared" si="13"/>
        <v>33358.019999999997</v>
      </c>
    </row>
    <row r="170" spans="2:10" x14ac:dyDescent="0.15">
      <c r="B170" s="120" t="s">
        <v>430</v>
      </c>
      <c r="C170" s="121">
        <v>126429.34</v>
      </c>
      <c r="D170" s="120" t="s">
        <v>56</v>
      </c>
      <c r="E170" s="121">
        <v>34952.699999999997</v>
      </c>
      <c r="F170" s="122"/>
      <c r="G170" s="122"/>
      <c r="H170" s="122"/>
      <c r="I170" s="122"/>
      <c r="J170" s="121">
        <f t="shared" si="13"/>
        <v>161382.03999999998</v>
      </c>
    </row>
    <row r="171" spans="2:10" x14ac:dyDescent="0.15">
      <c r="B171" s="120" t="s">
        <v>766</v>
      </c>
      <c r="C171" s="121">
        <v>9434.34</v>
      </c>
      <c r="D171" s="120"/>
      <c r="E171" s="121">
        <v>11751.02</v>
      </c>
      <c r="F171" s="122"/>
      <c r="G171" s="122"/>
      <c r="H171" s="122"/>
      <c r="I171" s="122"/>
      <c r="J171" s="121">
        <f t="shared" si="13"/>
        <v>21185.360000000001</v>
      </c>
    </row>
    <row r="172" spans="2:10" x14ac:dyDescent="0.15">
      <c r="B172" s="120" t="s">
        <v>767</v>
      </c>
      <c r="C172" s="121">
        <v>5668.26</v>
      </c>
      <c r="D172" s="120"/>
      <c r="E172" s="121">
        <v>5668.26</v>
      </c>
      <c r="F172" s="122"/>
      <c r="G172" s="122"/>
      <c r="H172" s="122"/>
      <c r="I172" s="122"/>
      <c r="J172" s="121">
        <f t="shared" si="13"/>
        <v>11336.52</v>
      </c>
    </row>
    <row r="173" spans="2:10" x14ac:dyDescent="0.15">
      <c r="B173" s="120" t="s">
        <v>768</v>
      </c>
      <c r="C173" s="121">
        <v>53915</v>
      </c>
      <c r="D173" s="120"/>
      <c r="E173" s="121">
        <v>0</v>
      </c>
      <c r="F173" s="122"/>
      <c r="G173" s="122"/>
      <c r="H173" s="122"/>
      <c r="I173" s="122"/>
      <c r="J173" s="121">
        <f t="shared" si="13"/>
        <v>53915</v>
      </c>
    </row>
    <row r="174" spans="2:10" x14ac:dyDescent="0.15">
      <c r="B174" s="120" t="s">
        <v>494</v>
      </c>
      <c r="C174" s="121">
        <v>826978.71</v>
      </c>
      <c r="D174" s="120"/>
      <c r="E174" s="121">
        <v>0</v>
      </c>
      <c r="F174" s="122"/>
      <c r="G174" s="122"/>
      <c r="H174" s="122"/>
      <c r="I174" s="122"/>
      <c r="J174" s="121">
        <f t="shared" si="13"/>
        <v>826978.71</v>
      </c>
    </row>
    <row r="175" spans="2:10" x14ac:dyDescent="0.15">
      <c r="B175" s="120" t="s">
        <v>769</v>
      </c>
      <c r="C175" s="121">
        <v>0</v>
      </c>
      <c r="D175" s="120"/>
      <c r="E175" s="121">
        <v>13456.38</v>
      </c>
      <c r="F175" s="122"/>
      <c r="G175" s="122"/>
      <c r="H175" s="122"/>
      <c r="I175" s="122"/>
      <c r="J175" s="121">
        <f t="shared" si="13"/>
        <v>13456.38</v>
      </c>
    </row>
    <row r="176" spans="2:10" x14ac:dyDescent="0.15">
      <c r="B176" s="120" t="s">
        <v>366</v>
      </c>
      <c r="C176" s="121">
        <v>65202.17</v>
      </c>
      <c r="D176" s="120" t="s">
        <v>56</v>
      </c>
      <c r="E176" s="121">
        <v>27213</v>
      </c>
      <c r="F176" s="122"/>
      <c r="G176" s="122"/>
      <c r="H176" s="122"/>
      <c r="I176" s="122"/>
      <c r="J176" s="121">
        <f t="shared" si="13"/>
        <v>92415.17</v>
      </c>
    </row>
    <row r="177" spans="2:10" x14ac:dyDescent="0.15">
      <c r="B177" s="120" t="s">
        <v>362</v>
      </c>
      <c r="C177" s="121">
        <v>17393</v>
      </c>
      <c r="D177" s="120"/>
      <c r="E177" s="121">
        <v>10500</v>
      </c>
      <c r="F177" s="122"/>
      <c r="G177" s="122"/>
      <c r="H177" s="122"/>
      <c r="I177" s="122"/>
      <c r="J177" s="121">
        <f t="shared" si="13"/>
        <v>27893</v>
      </c>
    </row>
    <row r="178" spans="2:10" ht="18" x14ac:dyDescent="0.15">
      <c r="B178" s="130" t="s">
        <v>431</v>
      </c>
      <c r="C178" s="121">
        <v>254</v>
      </c>
      <c r="D178" s="120" t="s">
        <v>56</v>
      </c>
      <c r="E178" s="121">
        <v>0</v>
      </c>
      <c r="F178" s="122"/>
      <c r="G178" s="122"/>
      <c r="H178" s="122"/>
      <c r="I178" s="122"/>
      <c r="J178" s="121">
        <f t="shared" si="13"/>
        <v>254</v>
      </c>
    </row>
    <row r="179" spans="2:10" ht="18" x14ac:dyDescent="0.15">
      <c r="B179" s="130" t="s">
        <v>921</v>
      </c>
      <c r="C179" s="121">
        <v>4965</v>
      </c>
      <c r="D179" s="120" t="s">
        <v>56</v>
      </c>
      <c r="E179" s="121">
        <v>0</v>
      </c>
      <c r="F179" s="122"/>
      <c r="G179" s="122"/>
      <c r="H179" s="122"/>
      <c r="I179" s="122"/>
      <c r="J179" s="121">
        <f t="shared" si="13"/>
        <v>4965</v>
      </c>
    </row>
    <row r="180" spans="2:10" x14ac:dyDescent="0.15">
      <c r="B180" s="130" t="s">
        <v>922</v>
      </c>
      <c r="C180" s="121">
        <v>2340.5</v>
      </c>
      <c r="D180" s="120"/>
      <c r="E180" s="121"/>
      <c r="F180" s="122"/>
      <c r="G180" s="122"/>
      <c r="H180" s="122"/>
      <c r="I180" s="122"/>
      <c r="J180" s="121">
        <f t="shared" si="13"/>
        <v>2340.5</v>
      </c>
    </row>
    <row r="181" spans="2:10" x14ac:dyDescent="0.15">
      <c r="B181" s="130" t="s">
        <v>923</v>
      </c>
      <c r="C181" s="121">
        <v>-2340.5</v>
      </c>
      <c r="D181" s="120"/>
      <c r="E181" s="121"/>
      <c r="F181" s="122"/>
      <c r="G181" s="122"/>
      <c r="H181" s="122"/>
      <c r="I181" s="122"/>
      <c r="J181" s="121">
        <f t="shared" si="13"/>
        <v>-2340.5</v>
      </c>
    </row>
    <row r="182" spans="2:10" x14ac:dyDescent="0.15">
      <c r="B182" s="120" t="s">
        <v>433</v>
      </c>
      <c r="C182" s="121">
        <v>8960</v>
      </c>
      <c r="D182" s="120" t="s">
        <v>56</v>
      </c>
      <c r="E182" s="121">
        <v>0</v>
      </c>
      <c r="F182" s="122"/>
      <c r="G182" s="122"/>
      <c r="H182" s="122"/>
      <c r="I182" s="122"/>
      <c r="J182" s="121">
        <f t="shared" si="13"/>
        <v>8960</v>
      </c>
    </row>
    <row r="183" spans="2:10" x14ac:dyDescent="0.15">
      <c r="B183" s="123" t="s">
        <v>444</v>
      </c>
      <c r="C183" s="203">
        <f>SUM(C139:C182)</f>
        <v>2014416.81</v>
      </c>
      <c r="D183" s="120"/>
      <c r="E183" s="203">
        <f>SUM(E139:E182)</f>
        <v>340525.31000000006</v>
      </c>
      <c r="F183" s="122"/>
      <c r="G183" s="122"/>
      <c r="H183" s="122"/>
      <c r="I183" s="122"/>
      <c r="J183" s="203">
        <f>SUM(J139:J182)</f>
        <v>2354942.12</v>
      </c>
    </row>
    <row r="184" spans="2:10" x14ac:dyDescent="0.15">
      <c r="B184" s="127"/>
      <c r="C184" s="128"/>
      <c r="D184" s="127"/>
    </row>
    <row r="185" spans="2:10" x14ac:dyDescent="0.15">
      <c r="B185" s="127"/>
      <c r="C185" s="128"/>
      <c r="D185" s="127"/>
    </row>
    <row r="186" spans="2:10" x14ac:dyDescent="0.15">
      <c r="B186" s="127"/>
      <c r="C186" s="128"/>
      <c r="D186" s="127"/>
    </row>
    <row r="187" spans="2:10" x14ac:dyDescent="0.15">
      <c r="B187" s="109"/>
      <c r="C187" s="110" t="s">
        <v>439</v>
      </c>
      <c r="D187" s="111"/>
      <c r="E187" s="112"/>
      <c r="F187" s="112"/>
      <c r="G187" s="111"/>
      <c r="H187" s="112"/>
      <c r="I187" s="111"/>
      <c r="J187" s="112"/>
    </row>
    <row r="188" spans="2:10" ht="18" x14ac:dyDescent="0.15">
      <c r="B188" s="113" t="s">
        <v>255</v>
      </c>
      <c r="C188" s="114" t="s">
        <v>917</v>
      </c>
      <c r="D188" s="115" t="s">
        <v>234</v>
      </c>
      <c r="E188" s="114" t="s">
        <v>232</v>
      </c>
      <c r="F188" s="114" t="s">
        <v>169</v>
      </c>
      <c r="G188" s="116" t="s">
        <v>262</v>
      </c>
      <c r="H188" s="114" t="s">
        <v>435</v>
      </c>
      <c r="I188" s="116" t="s">
        <v>255</v>
      </c>
      <c r="J188" s="117" t="s">
        <v>440</v>
      </c>
    </row>
    <row r="189" spans="2:10" x14ac:dyDescent="0.15">
      <c r="B189" s="123" t="s">
        <v>255</v>
      </c>
      <c r="C189" s="124">
        <f>SUM(C190:C192)</f>
        <v>27128.54</v>
      </c>
      <c r="D189" s="123" t="s">
        <v>56</v>
      </c>
      <c r="E189" s="122"/>
      <c r="F189" s="122"/>
      <c r="G189" s="122"/>
      <c r="H189" s="122"/>
      <c r="I189" s="124">
        <v>5061.8900000000003</v>
      </c>
      <c r="J189" s="124">
        <f>+C189+I189</f>
        <v>32190.43</v>
      </c>
    </row>
    <row r="190" spans="2:10" x14ac:dyDescent="0.15">
      <c r="B190" s="120" t="s">
        <v>434</v>
      </c>
      <c r="C190" s="121">
        <v>2830.02</v>
      </c>
      <c r="D190" s="120" t="s">
        <v>56</v>
      </c>
      <c r="E190" s="122"/>
      <c r="F190" s="122"/>
      <c r="G190" s="122"/>
      <c r="H190" s="122"/>
      <c r="I190" s="121">
        <v>0</v>
      </c>
      <c r="J190" s="121">
        <f>+C190+I190</f>
        <v>2830.02</v>
      </c>
    </row>
    <row r="191" spans="2:10" x14ac:dyDescent="0.15">
      <c r="B191" s="120" t="s">
        <v>829</v>
      </c>
      <c r="C191" s="121">
        <v>0</v>
      </c>
      <c r="D191" s="120"/>
      <c r="E191" s="122"/>
      <c r="F191" s="122"/>
      <c r="G191" s="122"/>
      <c r="H191" s="122"/>
      <c r="I191" s="121">
        <v>604.01</v>
      </c>
      <c r="J191" s="121">
        <f>+C191+I191</f>
        <v>604.01</v>
      </c>
    </row>
    <row r="192" spans="2:10" x14ac:dyDescent="0.15">
      <c r="B192" s="120" t="s">
        <v>97</v>
      </c>
      <c r="C192" s="121">
        <v>24298.52</v>
      </c>
      <c r="D192" s="120" t="s">
        <v>56</v>
      </c>
      <c r="E192" s="122"/>
      <c r="F192" s="122"/>
      <c r="G192" s="122"/>
      <c r="H192" s="122"/>
      <c r="I192" s="121">
        <v>4457.88</v>
      </c>
      <c r="J192" s="121">
        <f>+C192+I192</f>
        <v>28756.400000000001</v>
      </c>
    </row>
    <row r="193" spans="2:10" x14ac:dyDescent="0.15">
      <c r="B193" s="123" t="s">
        <v>443</v>
      </c>
      <c r="C193" s="124">
        <f>+C190+C191+C192</f>
        <v>27128.54</v>
      </c>
      <c r="D193" s="123"/>
      <c r="E193" s="125"/>
      <c r="F193" s="125"/>
      <c r="G193" s="125"/>
      <c r="H193" s="125"/>
      <c r="I193" s="124">
        <f>+I189</f>
        <v>5061.8900000000003</v>
      </c>
      <c r="J193" s="124">
        <f>+J189</f>
        <v>32190.43</v>
      </c>
    </row>
    <row r="194" spans="2:10" x14ac:dyDescent="0.15">
      <c r="B194" s="127"/>
      <c r="C194" s="128"/>
      <c r="D194" s="127"/>
    </row>
    <row r="195" spans="2:10" x14ac:dyDescent="0.15">
      <c r="B195" s="127"/>
      <c r="C195" s="128"/>
      <c r="D195" s="127"/>
    </row>
    <row r="196" spans="2:10" x14ac:dyDescent="0.15">
      <c r="B196" s="109"/>
      <c r="C196" s="110" t="s">
        <v>439</v>
      </c>
      <c r="D196" s="111"/>
      <c r="E196" s="112"/>
      <c r="F196" s="112"/>
      <c r="G196" s="111"/>
      <c r="H196" s="112"/>
      <c r="I196" s="111"/>
      <c r="J196" s="112"/>
    </row>
    <row r="197" spans="2:10" ht="9.75" customHeight="1" x14ac:dyDescent="0.15">
      <c r="B197" s="113" t="s">
        <v>169</v>
      </c>
      <c r="C197" s="114" t="s">
        <v>917</v>
      </c>
      <c r="D197" s="115" t="s">
        <v>234</v>
      </c>
      <c r="E197" s="114" t="s">
        <v>232</v>
      </c>
      <c r="F197" s="114" t="s">
        <v>169</v>
      </c>
      <c r="G197" s="116" t="s">
        <v>262</v>
      </c>
      <c r="H197" s="114" t="s">
        <v>435</v>
      </c>
      <c r="I197" s="116" t="s">
        <v>255</v>
      </c>
      <c r="J197" s="117" t="s">
        <v>440</v>
      </c>
    </row>
    <row r="198" spans="2:10" ht="9.75" customHeight="1" x14ac:dyDescent="0.15">
      <c r="B198" s="120" t="s">
        <v>120</v>
      </c>
      <c r="C198" s="121">
        <v>24000</v>
      </c>
      <c r="D198" s="120" t="s">
        <v>56</v>
      </c>
      <c r="E198" s="122"/>
      <c r="F198" s="121">
        <v>0</v>
      </c>
      <c r="G198" s="122"/>
      <c r="H198" s="122"/>
      <c r="I198" s="122"/>
      <c r="J198" s="121">
        <f>+C198+F198</f>
        <v>24000</v>
      </c>
    </row>
    <row r="199" spans="2:10" ht="9.75" customHeight="1" x14ac:dyDescent="0.15">
      <c r="B199" s="120" t="s">
        <v>118</v>
      </c>
      <c r="C199" s="121">
        <v>39000</v>
      </c>
      <c r="D199" s="120" t="s">
        <v>56</v>
      </c>
      <c r="E199" s="122"/>
      <c r="F199" s="121">
        <v>0</v>
      </c>
      <c r="G199" s="122"/>
      <c r="H199" s="122"/>
      <c r="I199" s="122"/>
      <c r="J199" s="121">
        <f t="shared" ref="J199:J209" si="14">+C199+F199</f>
        <v>39000</v>
      </c>
    </row>
    <row r="200" spans="2:10" ht="9.75" customHeight="1" x14ac:dyDescent="0.15">
      <c r="B200" s="120" t="s">
        <v>436</v>
      </c>
      <c r="C200" s="121">
        <v>-12000</v>
      </c>
      <c r="D200" s="120" t="s">
        <v>56</v>
      </c>
      <c r="E200" s="122"/>
      <c r="F200" s="121">
        <v>0</v>
      </c>
      <c r="G200" s="122"/>
      <c r="H200" s="122"/>
      <c r="I200" s="122"/>
      <c r="J200" s="121">
        <f t="shared" si="14"/>
        <v>-12000</v>
      </c>
    </row>
    <row r="201" spans="2:10" ht="9.75" customHeight="1" x14ac:dyDescent="0.15">
      <c r="B201" s="120" t="s">
        <v>400</v>
      </c>
      <c r="C201" s="121">
        <v>48000</v>
      </c>
      <c r="D201" s="120" t="s">
        <v>56</v>
      </c>
      <c r="E201" s="122"/>
      <c r="F201" s="121">
        <v>0</v>
      </c>
      <c r="G201" s="122"/>
      <c r="H201" s="122"/>
      <c r="I201" s="122"/>
      <c r="J201" s="121">
        <f t="shared" si="14"/>
        <v>48000</v>
      </c>
    </row>
    <row r="202" spans="2:10" ht="9.75" customHeight="1" x14ac:dyDescent="0.15">
      <c r="B202" s="120" t="s">
        <v>401</v>
      </c>
      <c r="C202" s="121">
        <v>48000</v>
      </c>
      <c r="D202" s="120" t="s">
        <v>56</v>
      </c>
      <c r="E202" s="122"/>
      <c r="F202" s="121">
        <v>0</v>
      </c>
      <c r="G202" s="122"/>
      <c r="H202" s="122"/>
      <c r="I202" s="122"/>
      <c r="J202" s="121">
        <f t="shared" si="14"/>
        <v>48000</v>
      </c>
    </row>
    <row r="203" spans="2:10" ht="9.75" customHeight="1" x14ac:dyDescent="0.15">
      <c r="B203" s="120" t="s">
        <v>496</v>
      </c>
      <c r="C203" s="121">
        <v>21000</v>
      </c>
      <c r="D203" s="120"/>
      <c r="E203" s="122"/>
      <c r="F203" s="121">
        <v>12000</v>
      </c>
      <c r="G203" s="122"/>
      <c r="H203" s="122"/>
      <c r="I203" s="122"/>
      <c r="J203" s="121">
        <f t="shared" si="14"/>
        <v>33000</v>
      </c>
    </row>
    <row r="204" spans="2:10" s="126" customFormat="1" x14ac:dyDescent="0.15">
      <c r="B204" s="120" t="s">
        <v>497</v>
      </c>
      <c r="C204" s="121">
        <v>24000</v>
      </c>
      <c r="D204" s="120"/>
      <c r="E204" s="122"/>
      <c r="F204" s="121">
        <v>15000</v>
      </c>
      <c r="G204" s="122"/>
      <c r="H204" s="122"/>
      <c r="I204" s="122"/>
      <c r="J204" s="121">
        <f t="shared" si="14"/>
        <v>39000</v>
      </c>
    </row>
    <row r="205" spans="2:10" x14ac:dyDescent="0.15">
      <c r="B205" s="120" t="s">
        <v>498</v>
      </c>
      <c r="C205" s="121">
        <v>21000</v>
      </c>
      <c r="D205" s="120"/>
      <c r="E205" s="122"/>
      <c r="F205" s="121">
        <v>12000</v>
      </c>
      <c r="G205" s="122"/>
      <c r="H205" s="122"/>
      <c r="I205" s="122"/>
      <c r="J205" s="121">
        <f t="shared" si="14"/>
        <v>33000</v>
      </c>
    </row>
    <row r="206" spans="2:10" x14ac:dyDescent="0.15">
      <c r="B206" s="120" t="s">
        <v>499</v>
      </c>
      <c r="C206" s="121">
        <v>72000</v>
      </c>
      <c r="D206" s="120"/>
      <c r="E206" s="122"/>
      <c r="F206" s="121">
        <v>0</v>
      </c>
      <c r="G206" s="122"/>
      <c r="H206" s="122"/>
      <c r="I206" s="122"/>
      <c r="J206" s="121">
        <f t="shared" si="14"/>
        <v>72000</v>
      </c>
    </row>
    <row r="207" spans="2:10" x14ac:dyDescent="0.15">
      <c r="B207" s="120" t="s">
        <v>314</v>
      </c>
      <c r="C207" s="121">
        <v>72000</v>
      </c>
      <c r="D207" s="120"/>
      <c r="E207" s="122"/>
      <c r="F207" s="121">
        <v>0</v>
      </c>
      <c r="G207" s="122"/>
      <c r="H207" s="122"/>
      <c r="I207" s="122"/>
      <c r="J207" s="121">
        <f t="shared" si="14"/>
        <v>72000</v>
      </c>
    </row>
    <row r="208" spans="2:10" s="126" customFormat="1" x14ac:dyDescent="0.15">
      <c r="B208" s="120" t="s">
        <v>402</v>
      </c>
      <c r="C208" s="121">
        <v>72000</v>
      </c>
      <c r="D208" s="120"/>
      <c r="E208" s="122"/>
      <c r="F208" s="121">
        <v>0</v>
      </c>
      <c r="G208" s="122"/>
      <c r="H208" s="122"/>
      <c r="I208" s="122"/>
      <c r="J208" s="121">
        <f t="shared" si="14"/>
        <v>72000</v>
      </c>
    </row>
    <row r="209" spans="2:10" x14ac:dyDescent="0.15">
      <c r="B209" s="125" t="s">
        <v>442</v>
      </c>
      <c r="C209" s="125">
        <f>SUM(C198:C208)</f>
        <v>429000</v>
      </c>
      <c r="D209" s="125"/>
      <c r="E209" s="125"/>
      <c r="F209" s="125">
        <f>F198+F199+F200+F201+F202+F207+F208+F203+F204+F205+F206</f>
        <v>39000</v>
      </c>
      <c r="G209" s="125"/>
      <c r="H209" s="125"/>
      <c r="I209" s="125"/>
      <c r="J209" s="124">
        <f t="shared" si="14"/>
        <v>468000</v>
      </c>
    </row>
    <row r="211" spans="2:10" x14ac:dyDescent="0.15">
      <c r="B211" s="125" t="s">
        <v>445</v>
      </c>
      <c r="C211" s="125">
        <f t="shared" ref="C211:I211" si="15">C134+C183+C193+C209</f>
        <v>9212446.7999999989</v>
      </c>
      <c r="D211" s="125">
        <f t="shared" si="15"/>
        <v>1179580.6700000002</v>
      </c>
      <c r="E211" s="125">
        <f t="shared" si="15"/>
        <v>340525.31000000006</v>
      </c>
      <c r="F211" s="125">
        <f t="shared" si="15"/>
        <v>39000</v>
      </c>
      <c r="G211" s="125">
        <f t="shared" si="15"/>
        <v>0</v>
      </c>
      <c r="H211" s="125">
        <f t="shared" si="15"/>
        <v>0</v>
      </c>
      <c r="I211" s="125">
        <f t="shared" si="15"/>
        <v>5061.8900000000003</v>
      </c>
      <c r="J211" s="125">
        <f>J134+J183+J193+J209</f>
        <v>10776614.67</v>
      </c>
    </row>
    <row r="213" spans="2:10" x14ac:dyDescent="0.15">
      <c r="B213" s="118" t="s">
        <v>446</v>
      </c>
      <c r="C213" s="118">
        <f t="shared" ref="C213:J213" si="16">C28-C211</f>
        <v>800705.02000000142</v>
      </c>
      <c r="D213" s="118">
        <f t="shared" si="16"/>
        <v>725151.32999999984</v>
      </c>
      <c r="E213" s="245">
        <f t="shared" si="16"/>
        <v>1032463.81</v>
      </c>
      <c r="F213" s="118">
        <f t="shared" si="16"/>
        <v>276978.25</v>
      </c>
      <c r="G213" s="118">
        <f t="shared" si="16"/>
        <v>1722893.18</v>
      </c>
      <c r="H213" s="118">
        <f t="shared" si="16"/>
        <v>6418.57</v>
      </c>
      <c r="I213" s="245">
        <f t="shared" si="16"/>
        <v>117768.44</v>
      </c>
      <c r="J213" s="118">
        <f t="shared" si="16"/>
        <v>4682378.5999999996</v>
      </c>
    </row>
  </sheetData>
  <pageMargins left="3.937007874015748E-2" right="3.937007874015748E-2" top="0.74803149606299213" bottom="0.74803149606299213" header="0.31496062992125984" footer="0.31496062992125984"/>
  <pageSetup paperSize="9" orientation="landscape" r:id="rId1"/>
  <headerFooter>
    <oddFooter>&amp;C&amp;P</oddFooter>
  </headerFooter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0CB644-9B9B-4BF5-88D1-28C2818E30D3}">
  <dimension ref="A1:G47"/>
  <sheetViews>
    <sheetView workbookViewId="0">
      <selection sqref="A1:G47"/>
    </sheetView>
  </sheetViews>
  <sheetFormatPr baseColWidth="10" defaultRowHeight="15" x14ac:dyDescent="0.25"/>
  <sheetData>
    <row r="1" spans="1:7" x14ac:dyDescent="0.25">
      <c r="A1" s="330"/>
      <c r="B1" s="330"/>
      <c r="C1" s="330"/>
      <c r="D1" s="330"/>
      <c r="E1" s="330"/>
      <c r="F1" s="330"/>
      <c r="G1" s="330"/>
    </row>
    <row r="2" spans="1:7" x14ac:dyDescent="0.25">
      <c r="A2" s="330"/>
      <c r="B2" s="330"/>
      <c r="C2" s="330"/>
      <c r="D2" s="330"/>
      <c r="E2" s="330"/>
      <c r="F2" s="330"/>
      <c r="G2" s="330"/>
    </row>
    <row r="3" spans="1:7" x14ac:dyDescent="0.25">
      <c r="A3" s="330"/>
      <c r="B3" s="330"/>
      <c r="C3" s="330"/>
      <c r="D3" s="330"/>
      <c r="E3" s="330"/>
      <c r="F3" s="330"/>
      <c r="G3" s="330"/>
    </row>
    <row r="4" spans="1:7" x14ac:dyDescent="0.25">
      <c r="A4" s="330"/>
      <c r="B4" s="330"/>
      <c r="C4" s="330"/>
      <c r="D4" s="330"/>
      <c r="E4" s="330"/>
      <c r="F4" s="330"/>
      <c r="G4" s="330"/>
    </row>
    <row r="5" spans="1:7" x14ac:dyDescent="0.25">
      <c r="A5" s="330"/>
      <c r="B5" s="330"/>
      <c r="C5" s="330"/>
      <c r="D5" s="330"/>
      <c r="E5" s="330"/>
      <c r="F5" s="330"/>
      <c r="G5" s="330"/>
    </row>
    <row r="6" spans="1:7" x14ac:dyDescent="0.25">
      <c r="A6" s="330"/>
      <c r="B6" s="330"/>
      <c r="C6" s="330"/>
      <c r="D6" s="330"/>
      <c r="E6" s="330"/>
      <c r="F6" s="330"/>
      <c r="G6" s="330"/>
    </row>
    <row r="7" spans="1:7" x14ac:dyDescent="0.25">
      <c r="A7" s="330"/>
      <c r="B7" s="330"/>
      <c r="C7" s="330"/>
      <c r="D7" s="330"/>
      <c r="E7" s="330"/>
      <c r="F7" s="330"/>
      <c r="G7" s="330"/>
    </row>
    <row r="8" spans="1:7" x14ac:dyDescent="0.25">
      <c r="A8" s="330"/>
      <c r="B8" s="330"/>
      <c r="C8" s="330"/>
      <c r="D8" s="330"/>
      <c r="E8" s="330"/>
      <c r="F8" s="330"/>
      <c r="G8" s="330"/>
    </row>
    <row r="9" spans="1:7" x14ac:dyDescent="0.25">
      <c r="A9" s="330"/>
      <c r="B9" s="330"/>
      <c r="C9" s="330"/>
      <c r="D9" s="330"/>
      <c r="E9" s="330"/>
      <c r="F9" s="330"/>
      <c r="G9" s="330"/>
    </row>
    <row r="10" spans="1:7" x14ac:dyDescent="0.25">
      <c r="A10" s="330"/>
      <c r="B10" s="330"/>
      <c r="C10" s="330"/>
      <c r="D10" s="330"/>
      <c r="E10" s="330"/>
      <c r="F10" s="330"/>
      <c r="G10" s="330"/>
    </row>
    <row r="11" spans="1:7" x14ac:dyDescent="0.25">
      <c r="A11" s="330"/>
      <c r="B11" s="330"/>
      <c r="C11" s="330"/>
      <c r="D11" s="330"/>
      <c r="E11" s="330"/>
      <c r="F11" s="330"/>
      <c r="G11" s="330"/>
    </row>
    <row r="12" spans="1:7" x14ac:dyDescent="0.25">
      <c r="A12" s="330"/>
      <c r="B12" s="330"/>
      <c r="C12" s="330"/>
      <c r="D12" s="330"/>
      <c r="E12" s="330"/>
      <c r="F12" s="330"/>
      <c r="G12" s="330"/>
    </row>
    <row r="13" spans="1:7" x14ac:dyDescent="0.25">
      <c r="A13" s="330"/>
      <c r="B13" s="330"/>
      <c r="C13" s="330"/>
      <c r="D13" s="330"/>
      <c r="E13" s="330"/>
      <c r="F13" s="330"/>
      <c r="G13" s="330"/>
    </row>
    <row r="14" spans="1:7" x14ac:dyDescent="0.25">
      <c r="A14" s="330"/>
      <c r="B14" s="330"/>
      <c r="C14" s="330"/>
      <c r="D14" s="330"/>
      <c r="E14" s="330"/>
      <c r="F14" s="330"/>
      <c r="G14" s="330"/>
    </row>
    <row r="15" spans="1:7" x14ac:dyDescent="0.25">
      <c r="A15" s="330"/>
      <c r="B15" s="330"/>
      <c r="C15" s="330"/>
      <c r="D15" s="330"/>
      <c r="E15" s="330"/>
      <c r="F15" s="330"/>
      <c r="G15" s="330"/>
    </row>
    <row r="16" spans="1:7" x14ac:dyDescent="0.25">
      <c r="A16" s="330"/>
      <c r="B16" s="330"/>
      <c r="C16" s="330"/>
      <c r="D16" s="330"/>
      <c r="E16" s="330"/>
      <c r="F16" s="330"/>
      <c r="G16" s="330"/>
    </row>
    <row r="17" spans="1:7" x14ac:dyDescent="0.25">
      <c r="A17" s="330"/>
      <c r="B17" s="330"/>
      <c r="C17" s="330"/>
      <c r="D17" s="330"/>
      <c r="E17" s="330"/>
      <c r="F17" s="330"/>
      <c r="G17" s="330"/>
    </row>
    <row r="18" spans="1:7" x14ac:dyDescent="0.25">
      <c r="A18" s="330"/>
      <c r="B18" s="330"/>
      <c r="C18" s="330"/>
      <c r="D18" s="330"/>
      <c r="E18" s="330"/>
      <c r="F18" s="330"/>
      <c r="G18" s="330"/>
    </row>
    <row r="19" spans="1:7" x14ac:dyDescent="0.25">
      <c r="A19" s="330"/>
      <c r="B19" s="330"/>
      <c r="C19" s="330"/>
      <c r="D19" s="330"/>
      <c r="E19" s="330"/>
      <c r="F19" s="330"/>
      <c r="G19" s="330"/>
    </row>
    <row r="20" spans="1:7" x14ac:dyDescent="0.25">
      <c r="A20" s="330"/>
      <c r="B20" s="330"/>
      <c r="C20" s="330"/>
      <c r="D20" s="330"/>
      <c r="E20" s="330"/>
      <c r="F20" s="330"/>
      <c r="G20" s="330"/>
    </row>
    <row r="21" spans="1:7" x14ac:dyDescent="0.25">
      <c r="A21" s="330"/>
      <c r="B21" s="330"/>
      <c r="C21" s="330"/>
      <c r="D21" s="330"/>
      <c r="E21" s="330"/>
      <c r="F21" s="330"/>
      <c r="G21" s="330"/>
    </row>
    <row r="22" spans="1:7" x14ac:dyDescent="0.25">
      <c r="A22" s="330"/>
      <c r="B22" s="330"/>
      <c r="C22" s="330"/>
      <c r="D22" s="330"/>
      <c r="E22" s="330"/>
      <c r="F22" s="330"/>
      <c r="G22" s="330"/>
    </row>
    <row r="23" spans="1:7" x14ac:dyDescent="0.25">
      <c r="A23" s="330"/>
      <c r="B23" s="330"/>
      <c r="C23" s="330"/>
      <c r="D23" s="330"/>
      <c r="E23" s="330"/>
      <c r="F23" s="330"/>
      <c r="G23" s="330"/>
    </row>
    <row r="24" spans="1:7" x14ac:dyDescent="0.25">
      <c r="A24" s="330"/>
      <c r="B24" s="330"/>
      <c r="C24" s="330"/>
      <c r="D24" s="330"/>
      <c r="E24" s="330"/>
      <c r="F24" s="330"/>
      <c r="G24" s="330"/>
    </row>
    <row r="25" spans="1:7" x14ac:dyDescent="0.25">
      <c r="A25" s="330"/>
      <c r="B25" s="330"/>
      <c r="C25" s="330"/>
      <c r="D25" s="330"/>
      <c r="E25" s="330"/>
      <c r="F25" s="330"/>
      <c r="G25" s="330"/>
    </row>
    <row r="26" spans="1:7" x14ac:dyDescent="0.25">
      <c r="A26" s="330"/>
      <c r="B26" s="330"/>
      <c r="C26" s="330"/>
      <c r="D26" s="330"/>
      <c r="E26" s="330"/>
      <c r="F26" s="330"/>
      <c r="G26" s="330"/>
    </row>
    <row r="27" spans="1:7" x14ac:dyDescent="0.25">
      <c r="A27" s="330"/>
      <c r="B27" s="330"/>
      <c r="C27" s="330"/>
      <c r="D27" s="330"/>
      <c r="E27" s="330"/>
      <c r="F27" s="330"/>
      <c r="G27" s="330"/>
    </row>
    <row r="28" spans="1:7" x14ac:dyDescent="0.25">
      <c r="A28" s="330"/>
      <c r="B28" s="330"/>
      <c r="C28" s="330"/>
      <c r="D28" s="330"/>
      <c r="E28" s="330"/>
      <c r="F28" s="330"/>
      <c r="G28" s="330"/>
    </row>
    <row r="29" spans="1:7" x14ac:dyDescent="0.25">
      <c r="A29" s="330"/>
      <c r="B29" s="330"/>
      <c r="C29" s="330"/>
      <c r="D29" s="330"/>
      <c r="E29" s="330"/>
      <c r="F29" s="330"/>
      <c r="G29" s="330"/>
    </row>
    <row r="30" spans="1:7" x14ac:dyDescent="0.25">
      <c r="A30" s="330"/>
      <c r="B30" s="330"/>
      <c r="C30" s="330"/>
      <c r="D30" s="330"/>
      <c r="E30" s="330"/>
      <c r="F30" s="330"/>
      <c r="G30" s="330"/>
    </row>
    <row r="31" spans="1:7" x14ac:dyDescent="0.25">
      <c r="A31" s="330"/>
      <c r="B31" s="330"/>
      <c r="C31" s="330"/>
      <c r="D31" s="330"/>
      <c r="E31" s="330"/>
      <c r="F31" s="330"/>
      <c r="G31" s="330"/>
    </row>
    <row r="32" spans="1:7" x14ac:dyDescent="0.25">
      <c r="A32" s="330"/>
      <c r="B32" s="330"/>
      <c r="C32" s="330"/>
      <c r="D32" s="330"/>
      <c r="E32" s="330"/>
      <c r="F32" s="330"/>
      <c r="G32" s="330"/>
    </row>
    <row r="33" spans="1:7" x14ac:dyDescent="0.25">
      <c r="A33" s="330"/>
      <c r="B33" s="330"/>
      <c r="C33" s="330"/>
      <c r="D33" s="330"/>
      <c r="E33" s="330"/>
      <c r="F33" s="330"/>
      <c r="G33" s="330"/>
    </row>
    <row r="34" spans="1:7" x14ac:dyDescent="0.25">
      <c r="A34" s="330"/>
      <c r="B34" s="330"/>
      <c r="C34" s="330"/>
      <c r="D34" s="330"/>
      <c r="E34" s="330"/>
      <c r="F34" s="330"/>
      <c r="G34" s="330"/>
    </row>
    <row r="35" spans="1:7" x14ac:dyDescent="0.25">
      <c r="A35" s="330"/>
      <c r="B35" s="330"/>
      <c r="C35" s="330"/>
      <c r="D35" s="330"/>
      <c r="E35" s="330"/>
      <c r="F35" s="330"/>
      <c r="G35" s="330"/>
    </row>
    <row r="36" spans="1:7" x14ac:dyDescent="0.25">
      <c r="A36" s="330"/>
      <c r="B36" s="330"/>
      <c r="C36" s="330"/>
      <c r="D36" s="330"/>
      <c r="E36" s="330"/>
      <c r="F36" s="330"/>
      <c r="G36" s="330"/>
    </row>
    <row r="37" spans="1:7" x14ac:dyDescent="0.25">
      <c r="A37" s="330"/>
      <c r="B37" s="330"/>
      <c r="C37" s="330"/>
      <c r="D37" s="330"/>
      <c r="E37" s="330"/>
      <c r="F37" s="330"/>
      <c r="G37" s="330"/>
    </row>
    <row r="38" spans="1:7" x14ac:dyDescent="0.25">
      <c r="A38" s="330"/>
      <c r="B38" s="330"/>
      <c r="C38" s="330"/>
      <c r="D38" s="330"/>
      <c r="E38" s="330"/>
      <c r="F38" s="330"/>
      <c r="G38" s="330"/>
    </row>
    <row r="39" spans="1:7" x14ac:dyDescent="0.25">
      <c r="A39" s="330"/>
      <c r="B39" s="330"/>
      <c r="C39" s="330"/>
      <c r="D39" s="330"/>
      <c r="E39" s="330"/>
      <c r="F39" s="330"/>
      <c r="G39" s="330"/>
    </row>
    <row r="40" spans="1:7" x14ac:dyDescent="0.25">
      <c r="A40" s="330"/>
      <c r="B40" s="330"/>
      <c r="C40" s="330"/>
      <c r="D40" s="330"/>
      <c r="E40" s="330"/>
      <c r="F40" s="330"/>
      <c r="G40" s="330"/>
    </row>
    <row r="41" spans="1:7" x14ac:dyDescent="0.25">
      <c r="A41" s="330"/>
      <c r="B41" s="330"/>
      <c r="C41" s="330"/>
      <c r="D41" s="330"/>
      <c r="E41" s="330"/>
      <c r="F41" s="330"/>
      <c r="G41" s="330"/>
    </row>
    <row r="42" spans="1:7" x14ac:dyDescent="0.25">
      <c r="A42" s="330"/>
      <c r="B42" s="330"/>
      <c r="C42" s="330"/>
      <c r="D42" s="330"/>
      <c r="E42" s="330"/>
      <c r="F42" s="330"/>
      <c r="G42" s="330"/>
    </row>
    <row r="43" spans="1:7" x14ac:dyDescent="0.25">
      <c r="A43" s="330"/>
      <c r="B43" s="330"/>
      <c r="C43" s="330"/>
      <c r="D43" s="330"/>
      <c r="E43" s="330"/>
      <c r="F43" s="330"/>
      <c r="G43" s="330"/>
    </row>
    <row r="44" spans="1:7" x14ac:dyDescent="0.25">
      <c r="A44" s="330"/>
      <c r="B44" s="330"/>
      <c r="C44" s="330"/>
      <c r="D44" s="330"/>
      <c r="E44" s="330"/>
      <c r="F44" s="330"/>
      <c r="G44" s="330"/>
    </row>
    <row r="45" spans="1:7" x14ac:dyDescent="0.25">
      <c r="A45" s="330"/>
      <c r="B45" s="330"/>
      <c r="C45" s="330"/>
      <c r="D45" s="330"/>
      <c r="E45" s="330"/>
      <c r="F45" s="330"/>
      <c r="G45" s="330"/>
    </row>
    <row r="46" spans="1:7" x14ac:dyDescent="0.25">
      <c r="A46" s="330"/>
      <c r="B46" s="330"/>
      <c r="C46" s="330"/>
      <c r="D46" s="330"/>
      <c r="E46" s="330"/>
      <c r="F46" s="330"/>
      <c r="G46" s="330"/>
    </row>
    <row r="47" spans="1:7" x14ac:dyDescent="0.25">
      <c r="A47" s="330"/>
      <c r="B47" s="330"/>
      <c r="C47" s="330"/>
      <c r="D47" s="330"/>
      <c r="E47" s="330"/>
      <c r="F47" s="330"/>
      <c r="G47" s="330"/>
    </row>
  </sheetData>
  <mergeCells count="1">
    <mergeCell ref="A1:G47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46CAB5-87FF-42F0-A32F-F250C34E4EDD}">
  <dimension ref="A1:G47"/>
  <sheetViews>
    <sheetView workbookViewId="0">
      <selection sqref="A1:G47"/>
    </sheetView>
  </sheetViews>
  <sheetFormatPr baseColWidth="10" defaultRowHeight="15" x14ac:dyDescent="0.25"/>
  <sheetData>
    <row r="1" spans="1:7" x14ac:dyDescent="0.25">
      <c r="A1" s="330"/>
      <c r="B1" s="330"/>
      <c r="C1" s="330"/>
      <c r="D1" s="330"/>
      <c r="E1" s="330"/>
      <c r="F1" s="330"/>
      <c r="G1" s="330"/>
    </row>
    <row r="2" spans="1:7" x14ac:dyDescent="0.25">
      <c r="A2" s="330"/>
      <c r="B2" s="330"/>
      <c r="C2" s="330"/>
      <c r="D2" s="330"/>
      <c r="E2" s="330"/>
      <c r="F2" s="330"/>
      <c r="G2" s="330"/>
    </row>
    <row r="3" spans="1:7" x14ac:dyDescent="0.25">
      <c r="A3" s="330"/>
      <c r="B3" s="330"/>
      <c r="C3" s="330"/>
      <c r="D3" s="330"/>
      <c r="E3" s="330"/>
      <c r="F3" s="330"/>
      <c r="G3" s="330"/>
    </row>
    <row r="4" spans="1:7" x14ac:dyDescent="0.25">
      <c r="A4" s="330"/>
      <c r="B4" s="330"/>
      <c r="C4" s="330"/>
      <c r="D4" s="330"/>
      <c r="E4" s="330"/>
      <c r="F4" s="330"/>
      <c r="G4" s="330"/>
    </row>
    <row r="5" spans="1:7" x14ac:dyDescent="0.25">
      <c r="A5" s="330"/>
      <c r="B5" s="330"/>
      <c r="C5" s="330"/>
      <c r="D5" s="330"/>
      <c r="E5" s="330"/>
      <c r="F5" s="330"/>
      <c r="G5" s="330"/>
    </row>
    <row r="6" spans="1:7" x14ac:dyDescent="0.25">
      <c r="A6" s="330"/>
      <c r="B6" s="330"/>
      <c r="C6" s="330"/>
      <c r="D6" s="330"/>
      <c r="E6" s="330"/>
      <c r="F6" s="330"/>
      <c r="G6" s="330"/>
    </row>
    <row r="7" spans="1:7" x14ac:dyDescent="0.25">
      <c r="A7" s="330"/>
      <c r="B7" s="330"/>
      <c r="C7" s="330"/>
      <c r="D7" s="330"/>
      <c r="E7" s="330"/>
      <c r="F7" s="330"/>
      <c r="G7" s="330"/>
    </row>
    <row r="8" spans="1:7" x14ac:dyDescent="0.25">
      <c r="A8" s="330"/>
      <c r="B8" s="330"/>
      <c r="C8" s="330"/>
      <c r="D8" s="330"/>
      <c r="E8" s="330"/>
      <c r="F8" s="330"/>
      <c r="G8" s="330"/>
    </row>
    <row r="9" spans="1:7" x14ac:dyDescent="0.25">
      <c r="A9" s="330"/>
      <c r="B9" s="330"/>
      <c r="C9" s="330"/>
      <c r="D9" s="330"/>
      <c r="E9" s="330"/>
      <c r="F9" s="330"/>
      <c r="G9" s="330"/>
    </row>
    <row r="10" spans="1:7" x14ac:dyDescent="0.25">
      <c r="A10" s="330"/>
      <c r="B10" s="330"/>
      <c r="C10" s="330"/>
      <c r="D10" s="330"/>
      <c r="E10" s="330"/>
      <c r="F10" s="330"/>
      <c r="G10" s="330"/>
    </row>
    <row r="11" spans="1:7" x14ac:dyDescent="0.25">
      <c r="A11" s="330"/>
      <c r="B11" s="330"/>
      <c r="C11" s="330"/>
      <c r="D11" s="330"/>
      <c r="E11" s="330"/>
      <c r="F11" s="330"/>
      <c r="G11" s="330"/>
    </row>
    <row r="12" spans="1:7" x14ac:dyDescent="0.25">
      <c r="A12" s="330"/>
      <c r="B12" s="330"/>
      <c r="C12" s="330"/>
      <c r="D12" s="330"/>
      <c r="E12" s="330"/>
      <c r="F12" s="330"/>
      <c r="G12" s="330"/>
    </row>
    <row r="13" spans="1:7" x14ac:dyDescent="0.25">
      <c r="A13" s="330"/>
      <c r="B13" s="330"/>
      <c r="C13" s="330"/>
      <c r="D13" s="330"/>
      <c r="E13" s="330"/>
      <c r="F13" s="330"/>
      <c r="G13" s="330"/>
    </row>
    <row r="14" spans="1:7" x14ac:dyDescent="0.25">
      <c r="A14" s="330"/>
      <c r="B14" s="330"/>
      <c r="C14" s="330"/>
      <c r="D14" s="330"/>
      <c r="E14" s="330"/>
      <c r="F14" s="330"/>
      <c r="G14" s="330"/>
    </row>
    <row r="15" spans="1:7" x14ac:dyDescent="0.25">
      <c r="A15" s="330"/>
      <c r="B15" s="330"/>
      <c r="C15" s="330"/>
      <c r="D15" s="330"/>
      <c r="E15" s="330"/>
      <c r="F15" s="330"/>
      <c r="G15" s="330"/>
    </row>
    <row r="16" spans="1:7" x14ac:dyDescent="0.25">
      <c r="A16" s="330"/>
      <c r="B16" s="330"/>
      <c r="C16" s="330"/>
      <c r="D16" s="330"/>
      <c r="E16" s="330"/>
      <c r="F16" s="330"/>
      <c r="G16" s="330"/>
    </row>
    <row r="17" spans="1:7" x14ac:dyDescent="0.25">
      <c r="A17" s="330"/>
      <c r="B17" s="330"/>
      <c r="C17" s="330"/>
      <c r="D17" s="330"/>
      <c r="E17" s="330"/>
      <c r="F17" s="330"/>
      <c r="G17" s="330"/>
    </row>
    <row r="18" spans="1:7" x14ac:dyDescent="0.25">
      <c r="A18" s="330"/>
      <c r="B18" s="330"/>
      <c r="C18" s="330"/>
      <c r="D18" s="330"/>
      <c r="E18" s="330"/>
      <c r="F18" s="330"/>
      <c r="G18" s="330"/>
    </row>
    <row r="19" spans="1:7" x14ac:dyDescent="0.25">
      <c r="A19" s="330"/>
      <c r="B19" s="330"/>
      <c r="C19" s="330"/>
      <c r="D19" s="330"/>
      <c r="E19" s="330"/>
      <c r="F19" s="330"/>
      <c r="G19" s="330"/>
    </row>
    <row r="20" spans="1:7" x14ac:dyDescent="0.25">
      <c r="A20" s="330"/>
      <c r="B20" s="330"/>
      <c r="C20" s="330"/>
      <c r="D20" s="330"/>
      <c r="E20" s="330"/>
      <c r="F20" s="330"/>
      <c r="G20" s="330"/>
    </row>
    <row r="21" spans="1:7" x14ac:dyDescent="0.25">
      <c r="A21" s="330"/>
      <c r="B21" s="330"/>
      <c r="C21" s="330"/>
      <c r="D21" s="330"/>
      <c r="E21" s="330"/>
      <c r="F21" s="330"/>
      <c r="G21" s="330"/>
    </row>
    <row r="22" spans="1:7" x14ac:dyDescent="0.25">
      <c r="A22" s="330"/>
      <c r="B22" s="330"/>
      <c r="C22" s="330"/>
      <c r="D22" s="330"/>
      <c r="E22" s="330"/>
      <c r="F22" s="330"/>
      <c r="G22" s="330"/>
    </row>
    <row r="23" spans="1:7" x14ac:dyDescent="0.25">
      <c r="A23" s="330"/>
      <c r="B23" s="330"/>
      <c r="C23" s="330"/>
      <c r="D23" s="330"/>
      <c r="E23" s="330"/>
      <c r="F23" s="330"/>
      <c r="G23" s="330"/>
    </row>
    <row r="24" spans="1:7" x14ac:dyDescent="0.25">
      <c r="A24" s="330"/>
      <c r="B24" s="330"/>
      <c r="C24" s="330"/>
      <c r="D24" s="330"/>
      <c r="E24" s="330"/>
      <c r="F24" s="330"/>
      <c r="G24" s="330"/>
    </row>
    <row r="25" spans="1:7" x14ac:dyDescent="0.25">
      <c r="A25" s="330"/>
      <c r="B25" s="330"/>
      <c r="C25" s="330"/>
      <c r="D25" s="330"/>
      <c r="E25" s="330"/>
      <c r="F25" s="330"/>
      <c r="G25" s="330"/>
    </row>
    <row r="26" spans="1:7" x14ac:dyDescent="0.25">
      <c r="A26" s="330"/>
      <c r="B26" s="330"/>
      <c r="C26" s="330"/>
      <c r="D26" s="330"/>
      <c r="E26" s="330"/>
      <c r="F26" s="330"/>
      <c r="G26" s="330"/>
    </row>
    <row r="27" spans="1:7" x14ac:dyDescent="0.25">
      <c r="A27" s="330"/>
      <c r="B27" s="330"/>
      <c r="C27" s="330"/>
      <c r="D27" s="330"/>
      <c r="E27" s="330"/>
      <c r="F27" s="330"/>
      <c r="G27" s="330"/>
    </row>
    <row r="28" spans="1:7" x14ac:dyDescent="0.25">
      <c r="A28" s="330"/>
      <c r="B28" s="330"/>
      <c r="C28" s="330"/>
      <c r="D28" s="330"/>
      <c r="E28" s="330"/>
      <c r="F28" s="330"/>
      <c r="G28" s="330"/>
    </row>
    <row r="29" spans="1:7" x14ac:dyDescent="0.25">
      <c r="A29" s="330"/>
      <c r="B29" s="330"/>
      <c r="C29" s="330"/>
      <c r="D29" s="330"/>
      <c r="E29" s="330"/>
      <c r="F29" s="330"/>
      <c r="G29" s="330"/>
    </row>
    <row r="30" spans="1:7" x14ac:dyDescent="0.25">
      <c r="A30" s="330"/>
      <c r="B30" s="330"/>
      <c r="C30" s="330"/>
      <c r="D30" s="330"/>
      <c r="E30" s="330"/>
      <c r="F30" s="330"/>
      <c r="G30" s="330"/>
    </row>
    <row r="31" spans="1:7" x14ac:dyDescent="0.25">
      <c r="A31" s="330"/>
      <c r="B31" s="330"/>
      <c r="C31" s="330"/>
      <c r="D31" s="330"/>
      <c r="E31" s="330"/>
      <c r="F31" s="330"/>
      <c r="G31" s="330"/>
    </row>
    <row r="32" spans="1:7" x14ac:dyDescent="0.25">
      <c r="A32" s="330"/>
      <c r="B32" s="330"/>
      <c r="C32" s="330"/>
      <c r="D32" s="330"/>
      <c r="E32" s="330"/>
      <c r="F32" s="330"/>
      <c r="G32" s="330"/>
    </row>
    <row r="33" spans="1:7" x14ac:dyDescent="0.25">
      <c r="A33" s="330"/>
      <c r="B33" s="330"/>
      <c r="C33" s="330"/>
      <c r="D33" s="330"/>
      <c r="E33" s="330"/>
      <c r="F33" s="330"/>
      <c r="G33" s="330"/>
    </row>
    <row r="34" spans="1:7" x14ac:dyDescent="0.25">
      <c r="A34" s="330"/>
      <c r="B34" s="330"/>
      <c r="C34" s="330"/>
      <c r="D34" s="330"/>
      <c r="E34" s="330"/>
      <c r="F34" s="330"/>
      <c r="G34" s="330"/>
    </row>
    <row r="35" spans="1:7" x14ac:dyDescent="0.25">
      <c r="A35" s="330"/>
      <c r="B35" s="330"/>
      <c r="C35" s="330"/>
      <c r="D35" s="330"/>
      <c r="E35" s="330"/>
      <c r="F35" s="330"/>
      <c r="G35" s="330"/>
    </row>
    <row r="36" spans="1:7" x14ac:dyDescent="0.25">
      <c r="A36" s="330"/>
      <c r="B36" s="330"/>
      <c r="C36" s="330"/>
      <c r="D36" s="330"/>
      <c r="E36" s="330"/>
      <c r="F36" s="330"/>
      <c r="G36" s="330"/>
    </row>
    <row r="37" spans="1:7" x14ac:dyDescent="0.25">
      <c r="A37" s="330"/>
      <c r="B37" s="330"/>
      <c r="C37" s="330"/>
      <c r="D37" s="330"/>
      <c r="E37" s="330"/>
      <c r="F37" s="330"/>
      <c r="G37" s="330"/>
    </row>
    <row r="38" spans="1:7" x14ac:dyDescent="0.25">
      <c r="A38" s="330"/>
      <c r="B38" s="330"/>
      <c r="C38" s="330"/>
      <c r="D38" s="330"/>
      <c r="E38" s="330"/>
      <c r="F38" s="330"/>
      <c r="G38" s="330"/>
    </row>
    <row r="39" spans="1:7" x14ac:dyDescent="0.25">
      <c r="A39" s="330"/>
      <c r="B39" s="330"/>
      <c r="C39" s="330"/>
      <c r="D39" s="330"/>
      <c r="E39" s="330"/>
      <c r="F39" s="330"/>
      <c r="G39" s="330"/>
    </row>
    <row r="40" spans="1:7" x14ac:dyDescent="0.25">
      <c r="A40" s="330"/>
      <c r="B40" s="330"/>
      <c r="C40" s="330"/>
      <c r="D40" s="330"/>
      <c r="E40" s="330"/>
      <c r="F40" s="330"/>
      <c r="G40" s="330"/>
    </row>
    <row r="41" spans="1:7" x14ac:dyDescent="0.25">
      <c r="A41" s="330"/>
      <c r="B41" s="330"/>
      <c r="C41" s="330"/>
      <c r="D41" s="330"/>
      <c r="E41" s="330"/>
      <c r="F41" s="330"/>
      <c r="G41" s="330"/>
    </row>
    <row r="42" spans="1:7" x14ac:dyDescent="0.25">
      <c r="A42" s="330"/>
      <c r="B42" s="330"/>
      <c r="C42" s="330"/>
      <c r="D42" s="330"/>
      <c r="E42" s="330"/>
      <c r="F42" s="330"/>
      <c r="G42" s="330"/>
    </row>
    <row r="43" spans="1:7" x14ac:dyDescent="0.25">
      <c r="A43" s="330"/>
      <c r="B43" s="330"/>
      <c r="C43" s="330"/>
      <c r="D43" s="330"/>
      <c r="E43" s="330"/>
      <c r="F43" s="330"/>
      <c r="G43" s="330"/>
    </row>
    <row r="44" spans="1:7" x14ac:dyDescent="0.25">
      <c r="A44" s="330"/>
      <c r="B44" s="330"/>
      <c r="C44" s="330"/>
      <c r="D44" s="330"/>
      <c r="E44" s="330"/>
      <c r="F44" s="330"/>
      <c r="G44" s="330"/>
    </row>
    <row r="45" spans="1:7" x14ac:dyDescent="0.25">
      <c r="A45" s="330"/>
      <c r="B45" s="330"/>
      <c r="C45" s="330"/>
      <c r="D45" s="330"/>
      <c r="E45" s="330"/>
      <c r="F45" s="330"/>
      <c r="G45" s="330"/>
    </row>
    <row r="46" spans="1:7" x14ac:dyDescent="0.25">
      <c r="A46" s="330"/>
      <c r="B46" s="330"/>
      <c r="C46" s="330"/>
      <c r="D46" s="330"/>
      <c r="E46" s="330"/>
      <c r="F46" s="330"/>
      <c r="G46" s="330"/>
    </row>
    <row r="47" spans="1:7" x14ac:dyDescent="0.25">
      <c r="A47" s="330"/>
      <c r="B47" s="330"/>
      <c r="C47" s="330"/>
      <c r="D47" s="330"/>
      <c r="E47" s="330"/>
      <c r="F47" s="330"/>
      <c r="G47" s="330"/>
    </row>
  </sheetData>
  <mergeCells count="1">
    <mergeCell ref="A1:G47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A3532A-3B2B-451D-AFBC-6D1D844EADCE}">
  <dimension ref="A2:E54"/>
  <sheetViews>
    <sheetView tabSelected="1" workbookViewId="0">
      <selection sqref="A1:G47"/>
    </sheetView>
  </sheetViews>
  <sheetFormatPr baseColWidth="10" defaultRowHeight="15" x14ac:dyDescent="0.25"/>
  <cols>
    <col min="1" max="1" width="59.28515625" style="204" bestFit="1" customWidth="1"/>
    <col min="2" max="2" width="14.85546875" style="211" bestFit="1" customWidth="1"/>
    <col min="3" max="3" width="13.7109375" style="204" customWidth="1"/>
    <col min="4" max="4" width="39.85546875" style="204" bestFit="1" customWidth="1"/>
    <col min="5" max="5" width="14.85546875" style="211" bestFit="1" customWidth="1"/>
    <col min="6" max="256" width="9.140625" style="204" customWidth="1"/>
    <col min="257" max="257" width="59.28515625" style="204" bestFit="1" customWidth="1"/>
    <col min="258" max="258" width="14.85546875" style="204" bestFit="1" customWidth="1"/>
    <col min="259" max="259" width="13.7109375" style="204" customWidth="1"/>
    <col min="260" max="260" width="39.85546875" style="204" bestFit="1" customWidth="1"/>
    <col min="261" max="261" width="14.85546875" style="204" bestFit="1" customWidth="1"/>
    <col min="262" max="512" width="9.140625" style="204" customWidth="1"/>
    <col min="513" max="513" width="59.28515625" style="204" bestFit="1" customWidth="1"/>
    <col min="514" max="514" width="14.85546875" style="204" bestFit="1" customWidth="1"/>
    <col min="515" max="515" width="13.7109375" style="204" customWidth="1"/>
    <col min="516" max="516" width="39.85546875" style="204" bestFit="1" customWidth="1"/>
    <col min="517" max="517" width="14.85546875" style="204" bestFit="1" customWidth="1"/>
    <col min="518" max="768" width="9.140625" style="204" customWidth="1"/>
    <col min="769" max="769" width="59.28515625" style="204" bestFit="1" customWidth="1"/>
    <col min="770" max="770" width="14.85546875" style="204" bestFit="1" customWidth="1"/>
    <col min="771" max="771" width="13.7109375" style="204" customWidth="1"/>
    <col min="772" max="772" width="39.85546875" style="204" bestFit="1" customWidth="1"/>
    <col min="773" max="773" width="14.85546875" style="204" bestFit="1" customWidth="1"/>
    <col min="774" max="1024" width="9.140625" style="204" customWidth="1"/>
    <col min="1025" max="1025" width="59.28515625" style="204" bestFit="1" customWidth="1"/>
    <col min="1026" max="1026" width="14.85546875" style="204" bestFit="1" customWidth="1"/>
    <col min="1027" max="1027" width="13.7109375" style="204" customWidth="1"/>
    <col min="1028" max="1028" width="39.85546875" style="204" bestFit="1" customWidth="1"/>
    <col min="1029" max="1029" width="14.85546875" style="204" bestFit="1" customWidth="1"/>
    <col min="1030" max="1280" width="9.140625" style="204" customWidth="1"/>
    <col min="1281" max="1281" width="59.28515625" style="204" bestFit="1" customWidth="1"/>
    <col min="1282" max="1282" width="14.85546875" style="204" bestFit="1" customWidth="1"/>
    <col min="1283" max="1283" width="13.7109375" style="204" customWidth="1"/>
    <col min="1284" max="1284" width="39.85546875" style="204" bestFit="1" customWidth="1"/>
    <col min="1285" max="1285" width="14.85546875" style="204" bestFit="1" customWidth="1"/>
    <col min="1286" max="1536" width="9.140625" style="204" customWidth="1"/>
    <col min="1537" max="1537" width="59.28515625" style="204" bestFit="1" customWidth="1"/>
    <col min="1538" max="1538" width="14.85546875" style="204" bestFit="1" customWidth="1"/>
    <col min="1539" max="1539" width="13.7109375" style="204" customWidth="1"/>
    <col min="1540" max="1540" width="39.85546875" style="204" bestFit="1" customWidth="1"/>
    <col min="1541" max="1541" width="14.85546875" style="204" bestFit="1" customWidth="1"/>
    <col min="1542" max="1792" width="9.140625" style="204" customWidth="1"/>
    <col min="1793" max="1793" width="59.28515625" style="204" bestFit="1" customWidth="1"/>
    <col min="1794" max="1794" width="14.85546875" style="204" bestFit="1" customWidth="1"/>
    <col min="1795" max="1795" width="13.7109375" style="204" customWidth="1"/>
    <col min="1796" max="1796" width="39.85546875" style="204" bestFit="1" customWidth="1"/>
    <col min="1797" max="1797" width="14.85546875" style="204" bestFit="1" customWidth="1"/>
    <col min="1798" max="2048" width="9.140625" style="204" customWidth="1"/>
    <col min="2049" max="2049" width="59.28515625" style="204" bestFit="1" customWidth="1"/>
    <col min="2050" max="2050" width="14.85546875" style="204" bestFit="1" customWidth="1"/>
    <col min="2051" max="2051" width="13.7109375" style="204" customWidth="1"/>
    <col min="2052" max="2052" width="39.85546875" style="204" bestFit="1" customWidth="1"/>
    <col min="2053" max="2053" width="14.85546875" style="204" bestFit="1" customWidth="1"/>
    <col min="2054" max="2304" width="9.140625" style="204" customWidth="1"/>
    <col min="2305" max="2305" width="59.28515625" style="204" bestFit="1" customWidth="1"/>
    <col min="2306" max="2306" width="14.85546875" style="204" bestFit="1" customWidth="1"/>
    <col min="2307" max="2307" width="13.7109375" style="204" customWidth="1"/>
    <col min="2308" max="2308" width="39.85546875" style="204" bestFit="1" customWidth="1"/>
    <col min="2309" max="2309" width="14.85546875" style="204" bestFit="1" customWidth="1"/>
    <col min="2310" max="2560" width="9.140625" style="204" customWidth="1"/>
    <col min="2561" max="2561" width="59.28515625" style="204" bestFit="1" customWidth="1"/>
    <col min="2562" max="2562" width="14.85546875" style="204" bestFit="1" customWidth="1"/>
    <col min="2563" max="2563" width="13.7109375" style="204" customWidth="1"/>
    <col min="2564" max="2564" width="39.85546875" style="204" bestFit="1" customWidth="1"/>
    <col min="2565" max="2565" width="14.85546875" style="204" bestFit="1" customWidth="1"/>
    <col min="2566" max="2816" width="9.140625" style="204" customWidth="1"/>
    <col min="2817" max="2817" width="59.28515625" style="204" bestFit="1" customWidth="1"/>
    <col min="2818" max="2818" width="14.85546875" style="204" bestFit="1" customWidth="1"/>
    <col min="2819" max="2819" width="13.7109375" style="204" customWidth="1"/>
    <col min="2820" max="2820" width="39.85546875" style="204" bestFit="1" customWidth="1"/>
    <col min="2821" max="2821" width="14.85546875" style="204" bestFit="1" customWidth="1"/>
    <col min="2822" max="3072" width="9.140625" style="204" customWidth="1"/>
    <col min="3073" max="3073" width="59.28515625" style="204" bestFit="1" customWidth="1"/>
    <col min="3074" max="3074" width="14.85546875" style="204" bestFit="1" customWidth="1"/>
    <col min="3075" max="3075" width="13.7109375" style="204" customWidth="1"/>
    <col min="3076" max="3076" width="39.85546875" style="204" bestFit="1" customWidth="1"/>
    <col min="3077" max="3077" width="14.85546875" style="204" bestFit="1" customWidth="1"/>
    <col min="3078" max="3328" width="9.140625" style="204" customWidth="1"/>
    <col min="3329" max="3329" width="59.28515625" style="204" bestFit="1" customWidth="1"/>
    <col min="3330" max="3330" width="14.85546875" style="204" bestFit="1" customWidth="1"/>
    <col min="3331" max="3331" width="13.7109375" style="204" customWidth="1"/>
    <col min="3332" max="3332" width="39.85546875" style="204" bestFit="1" customWidth="1"/>
    <col min="3333" max="3333" width="14.85546875" style="204" bestFit="1" customWidth="1"/>
    <col min="3334" max="3584" width="9.140625" style="204" customWidth="1"/>
    <col min="3585" max="3585" width="59.28515625" style="204" bestFit="1" customWidth="1"/>
    <col min="3586" max="3586" width="14.85546875" style="204" bestFit="1" customWidth="1"/>
    <col min="3587" max="3587" width="13.7109375" style="204" customWidth="1"/>
    <col min="3588" max="3588" width="39.85546875" style="204" bestFit="1" customWidth="1"/>
    <col min="3589" max="3589" width="14.85546875" style="204" bestFit="1" customWidth="1"/>
    <col min="3590" max="3840" width="9.140625" style="204" customWidth="1"/>
    <col min="3841" max="3841" width="59.28515625" style="204" bestFit="1" customWidth="1"/>
    <col min="3842" max="3842" width="14.85546875" style="204" bestFit="1" customWidth="1"/>
    <col min="3843" max="3843" width="13.7109375" style="204" customWidth="1"/>
    <col min="3844" max="3844" width="39.85546875" style="204" bestFit="1" customWidth="1"/>
    <col min="3845" max="3845" width="14.85546875" style="204" bestFit="1" customWidth="1"/>
    <col min="3846" max="4096" width="9.140625" style="204" customWidth="1"/>
    <col min="4097" max="4097" width="59.28515625" style="204" bestFit="1" customWidth="1"/>
    <col min="4098" max="4098" width="14.85546875" style="204" bestFit="1" customWidth="1"/>
    <col min="4099" max="4099" width="13.7109375" style="204" customWidth="1"/>
    <col min="4100" max="4100" width="39.85546875" style="204" bestFit="1" customWidth="1"/>
    <col min="4101" max="4101" width="14.85546875" style="204" bestFit="1" customWidth="1"/>
    <col min="4102" max="4352" width="9.140625" style="204" customWidth="1"/>
    <col min="4353" max="4353" width="59.28515625" style="204" bestFit="1" customWidth="1"/>
    <col min="4354" max="4354" width="14.85546875" style="204" bestFit="1" customWidth="1"/>
    <col min="4355" max="4355" width="13.7109375" style="204" customWidth="1"/>
    <col min="4356" max="4356" width="39.85546875" style="204" bestFit="1" customWidth="1"/>
    <col min="4357" max="4357" width="14.85546875" style="204" bestFit="1" customWidth="1"/>
    <col min="4358" max="4608" width="9.140625" style="204" customWidth="1"/>
    <col min="4609" max="4609" width="59.28515625" style="204" bestFit="1" customWidth="1"/>
    <col min="4610" max="4610" width="14.85546875" style="204" bestFit="1" customWidth="1"/>
    <col min="4611" max="4611" width="13.7109375" style="204" customWidth="1"/>
    <col min="4612" max="4612" width="39.85546875" style="204" bestFit="1" customWidth="1"/>
    <col min="4613" max="4613" width="14.85546875" style="204" bestFit="1" customWidth="1"/>
    <col min="4614" max="4864" width="9.140625" style="204" customWidth="1"/>
    <col min="4865" max="4865" width="59.28515625" style="204" bestFit="1" customWidth="1"/>
    <col min="4866" max="4866" width="14.85546875" style="204" bestFit="1" customWidth="1"/>
    <col min="4867" max="4867" width="13.7109375" style="204" customWidth="1"/>
    <col min="4868" max="4868" width="39.85546875" style="204" bestFit="1" customWidth="1"/>
    <col min="4869" max="4869" width="14.85546875" style="204" bestFit="1" customWidth="1"/>
    <col min="4870" max="5120" width="9.140625" style="204" customWidth="1"/>
    <col min="5121" max="5121" width="59.28515625" style="204" bestFit="1" customWidth="1"/>
    <col min="5122" max="5122" width="14.85546875" style="204" bestFit="1" customWidth="1"/>
    <col min="5123" max="5123" width="13.7109375" style="204" customWidth="1"/>
    <col min="5124" max="5124" width="39.85546875" style="204" bestFit="1" customWidth="1"/>
    <col min="5125" max="5125" width="14.85546875" style="204" bestFit="1" customWidth="1"/>
    <col min="5126" max="5376" width="9.140625" style="204" customWidth="1"/>
    <col min="5377" max="5377" width="59.28515625" style="204" bestFit="1" customWidth="1"/>
    <col min="5378" max="5378" width="14.85546875" style="204" bestFit="1" customWidth="1"/>
    <col min="5379" max="5379" width="13.7109375" style="204" customWidth="1"/>
    <col min="5380" max="5380" width="39.85546875" style="204" bestFit="1" customWidth="1"/>
    <col min="5381" max="5381" width="14.85546875" style="204" bestFit="1" customWidth="1"/>
    <col min="5382" max="5632" width="9.140625" style="204" customWidth="1"/>
    <col min="5633" max="5633" width="59.28515625" style="204" bestFit="1" customWidth="1"/>
    <col min="5634" max="5634" width="14.85546875" style="204" bestFit="1" customWidth="1"/>
    <col min="5635" max="5635" width="13.7109375" style="204" customWidth="1"/>
    <col min="5636" max="5636" width="39.85546875" style="204" bestFit="1" customWidth="1"/>
    <col min="5637" max="5637" width="14.85546875" style="204" bestFit="1" customWidth="1"/>
    <col min="5638" max="5888" width="9.140625" style="204" customWidth="1"/>
    <col min="5889" max="5889" width="59.28515625" style="204" bestFit="1" customWidth="1"/>
    <col min="5890" max="5890" width="14.85546875" style="204" bestFit="1" customWidth="1"/>
    <col min="5891" max="5891" width="13.7109375" style="204" customWidth="1"/>
    <col min="5892" max="5892" width="39.85546875" style="204" bestFit="1" customWidth="1"/>
    <col min="5893" max="5893" width="14.85546875" style="204" bestFit="1" customWidth="1"/>
    <col min="5894" max="6144" width="9.140625" style="204" customWidth="1"/>
    <col min="6145" max="6145" width="59.28515625" style="204" bestFit="1" customWidth="1"/>
    <col min="6146" max="6146" width="14.85546875" style="204" bestFit="1" customWidth="1"/>
    <col min="6147" max="6147" width="13.7109375" style="204" customWidth="1"/>
    <col min="6148" max="6148" width="39.85546875" style="204" bestFit="1" customWidth="1"/>
    <col min="6149" max="6149" width="14.85546875" style="204" bestFit="1" customWidth="1"/>
    <col min="6150" max="6400" width="9.140625" style="204" customWidth="1"/>
    <col min="6401" max="6401" width="59.28515625" style="204" bestFit="1" customWidth="1"/>
    <col min="6402" max="6402" width="14.85546875" style="204" bestFit="1" customWidth="1"/>
    <col min="6403" max="6403" width="13.7109375" style="204" customWidth="1"/>
    <col min="6404" max="6404" width="39.85546875" style="204" bestFit="1" customWidth="1"/>
    <col min="6405" max="6405" width="14.85546875" style="204" bestFit="1" customWidth="1"/>
    <col min="6406" max="6656" width="9.140625" style="204" customWidth="1"/>
    <col min="6657" max="6657" width="59.28515625" style="204" bestFit="1" customWidth="1"/>
    <col min="6658" max="6658" width="14.85546875" style="204" bestFit="1" customWidth="1"/>
    <col min="6659" max="6659" width="13.7109375" style="204" customWidth="1"/>
    <col min="6660" max="6660" width="39.85546875" style="204" bestFit="1" customWidth="1"/>
    <col min="6661" max="6661" width="14.85546875" style="204" bestFit="1" customWidth="1"/>
    <col min="6662" max="6912" width="9.140625" style="204" customWidth="1"/>
    <col min="6913" max="6913" width="59.28515625" style="204" bestFit="1" customWidth="1"/>
    <col min="6914" max="6914" width="14.85546875" style="204" bestFit="1" customWidth="1"/>
    <col min="6915" max="6915" width="13.7109375" style="204" customWidth="1"/>
    <col min="6916" max="6916" width="39.85546875" style="204" bestFit="1" customWidth="1"/>
    <col min="6917" max="6917" width="14.85546875" style="204" bestFit="1" customWidth="1"/>
    <col min="6918" max="7168" width="9.140625" style="204" customWidth="1"/>
    <col min="7169" max="7169" width="59.28515625" style="204" bestFit="1" customWidth="1"/>
    <col min="7170" max="7170" width="14.85546875" style="204" bestFit="1" customWidth="1"/>
    <col min="7171" max="7171" width="13.7109375" style="204" customWidth="1"/>
    <col min="7172" max="7172" width="39.85546875" style="204" bestFit="1" customWidth="1"/>
    <col min="7173" max="7173" width="14.85546875" style="204" bestFit="1" customWidth="1"/>
    <col min="7174" max="7424" width="9.140625" style="204" customWidth="1"/>
    <col min="7425" max="7425" width="59.28515625" style="204" bestFit="1" customWidth="1"/>
    <col min="7426" max="7426" width="14.85546875" style="204" bestFit="1" customWidth="1"/>
    <col min="7427" max="7427" width="13.7109375" style="204" customWidth="1"/>
    <col min="7428" max="7428" width="39.85546875" style="204" bestFit="1" customWidth="1"/>
    <col min="7429" max="7429" width="14.85546875" style="204" bestFit="1" customWidth="1"/>
    <col min="7430" max="7680" width="9.140625" style="204" customWidth="1"/>
    <col min="7681" max="7681" width="59.28515625" style="204" bestFit="1" customWidth="1"/>
    <col min="7682" max="7682" width="14.85546875" style="204" bestFit="1" customWidth="1"/>
    <col min="7683" max="7683" width="13.7109375" style="204" customWidth="1"/>
    <col min="7684" max="7684" width="39.85546875" style="204" bestFit="1" customWidth="1"/>
    <col min="7685" max="7685" width="14.85546875" style="204" bestFit="1" customWidth="1"/>
    <col min="7686" max="7936" width="9.140625" style="204" customWidth="1"/>
    <col min="7937" max="7937" width="59.28515625" style="204" bestFit="1" customWidth="1"/>
    <col min="7938" max="7938" width="14.85546875" style="204" bestFit="1" customWidth="1"/>
    <col min="7939" max="7939" width="13.7109375" style="204" customWidth="1"/>
    <col min="7940" max="7940" width="39.85546875" style="204" bestFit="1" customWidth="1"/>
    <col min="7941" max="7941" width="14.85546875" style="204" bestFit="1" customWidth="1"/>
    <col min="7942" max="8192" width="9.140625" style="204" customWidth="1"/>
    <col min="8193" max="8193" width="59.28515625" style="204" bestFit="1" customWidth="1"/>
    <col min="8194" max="8194" width="14.85546875" style="204" bestFit="1" customWidth="1"/>
    <col min="8195" max="8195" width="13.7109375" style="204" customWidth="1"/>
    <col min="8196" max="8196" width="39.85546875" style="204" bestFit="1" customWidth="1"/>
    <col min="8197" max="8197" width="14.85546875" style="204" bestFit="1" customWidth="1"/>
    <col min="8198" max="8448" width="9.140625" style="204" customWidth="1"/>
    <col min="8449" max="8449" width="59.28515625" style="204" bestFit="1" customWidth="1"/>
    <col min="8450" max="8450" width="14.85546875" style="204" bestFit="1" customWidth="1"/>
    <col min="8451" max="8451" width="13.7109375" style="204" customWidth="1"/>
    <col min="8452" max="8452" width="39.85546875" style="204" bestFit="1" customWidth="1"/>
    <col min="8453" max="8453" width="14.85546875" style="204" bestFit="1" customWidth="1"/>
    <col min="8454" max="8704" width="9.140625" style="204" customWidth="1"/>
    <col min="8705" max="8705" width="59.28515625" style="204" bestFit="1" customWidth="1"/>
    <col min="8706" max="8706" width="14.85546875" style="204" bestFit="1" customWidth="1"/>
    <col min="8707" max="8707" width="13.7109375" style="204" customWidth="1"/>
    <col min="8708" max="8708" width="39.85546875" style="204" bestFit="1" customWidth="1"/>
    <col min="8709" max="8709" width="14.85546875" style="204" bestFit="1" customWidth="1"/>
    <col min="8710" max="8960" width="9.140625" style="204" customWidth="1"/>
    <col min="8961" max="8961" width="59.28515625" style="204" bestFit="1" customWidth="1"/>
    <col min="8962" max="8962" width="14.85546875" style="204" bestFit="1" customWidth="1"/>
    <col min="8963" max="8963" width="13.7109375" style="204" customWidth="1"/>
    <col min="8964" max="8964" width="39.85546875" style="204" bestFit="1" customWidth="1"/>
    <col min="8965" max="8965" width="14.85546875" style="204" bestFit="1" customWidth="1"/>
    <col min="8966" max="9216" width="9.140625" style="204" customWidth="1"/>
    <col min="9217" max="9217" width="59.28515625" style="204" bestFit="1" customWidth="1"/>
    <col min="9218" max="9218" width="14.85546875" style="204" bestFit="1" customWidth="1"/>
    <col min="9219" max="9219" width="13.7109375" style="204" customWidth="1"/>
    <col min="9220" max="9220" width="39.85546875" style="204" bestFit="1" customWidth="1"/>
    <col min="9221" max="9221" width="14.85546875" style="204" bestFit="1" customWidth="1"/>
    <col min="9222" max="9472" width="9.140625" style="204" customWidth="1"/>
    <col min="9473" max="9473" width="59.28515625" style="204" bestFit="1" customWidth="1"/>
    <col min="9474" max="9474" width="14.85546875" style="204" bestFit="1" customWidth="1"/>
    <col min="9475" max="9475" width="13.7109375" style="204" customWidth="1"/>
    <col min="9476" max="9476" width="39.85546875" style="204" bestFit="1" customWidth="1"/>
    <col min="9477" max="9477" width="14.85546875" style="204" bestFit="1" customWidth="1"/>
    <col min="9478" max="9728" width="9.140625" style="204" customWidth="1"/>
    <col min="9729" max="9729" width="59.28515625" style="204" bestFit="1" customWidth="1"/>
    <col min="9730" max="9730" width="14.85546875" style="204" bestFit="1" customWidth="1"/>
    <col min="9731" max="9731" width="13.7109375" style="204" customWidth="1"/>
    <col min="9732" max="9732" width="39.85546875" style="204" bestFit="1" customWidth="1"/>
    <col min="9733" max="9733" width="14.85546875" style="204" bestFit="1" customWidth="1"/>
    <col min="9734" max="9984" width="9.140625" style="204" customWidth="1"/>
    <col min="9985" max="9985" width="59.28515625" style="204" bestFit="1" customWidth="1"/>
    <col min="9986" max="9986" width="14.85546875" style="204" bestFit="1" customWidth="1"/>
    <col min="9987" max="9987" width="13.7109375" style="204" customWidth="1"/>
    <col min="9988" max="9988" width="39.85546875" style="204" bestFit="1" customWidth="1"/>
    <col min="9989" max="9989" width="14.85546875" style="204" bestFit="1" customWidth="1"/>
    <col min="9990" max="10240" width="9.140625" style="204" customWidth="1"/>
    <col min="10241" max="10241" width="59.28515625" style="204" bestFit="1" customWidth="1"/>
    <col min="10242" max="10242" width="14.85546875" style="204" bestFit="1" customWidth="1"/>
    <col min="10243" max="10243" width="13.7109375" style="204" customWidth="1"/>
    <col min="10244" max="10244" width="39.85546875" style="204" bestFit="1" customWidth="1"/>
    <col min="10245" max="10245" width="14.85546875" style="204" bestFit="1" customWidth="1"/>
    <col min="10246" max="10496" width="9.140625" style="204" customWidth="1"/>
    <col min="10497" max="10497" width="59.28515625" style="204" bestFit="1" customWidth="1"/>
    <col min="10498" max="10498" width="14.85546875" style="204" bestFit="1" customWidth="1"/>
    <col min="10499" max="10499" width="13.7109375" style="204" customWidth="1"/>
    <col min="10500" max="10500" width="39.85546875" style="204" bestFit="1" customWidth="1"/>
    <col min="10501" max="10501" width="14.85546875" style="204" bestFit="1" customWidth="1"/>
    <col min="10502" max="10752" width="9.140625" style="204" customWidth="1"/>
    <col min="10753" max="10753" width="59.28515625" style="204" bestFit="1" customWidth="1"/>
    <col min="10754" max="10754" width="14.85546875" style="204" bestFit="1" customWidth="1"/>
    <col min="10755" max="10755" width="13.7109375" style="204" customWidth="1"/>
    <col min="10756" max="10756" width="39.85546875" style="204" bestFit="1" customWidth="1"/>
    <col min="10757" max="10757" width="14.85546875" style="204" bestFit="1" customWidth="1"/>
    <col min="10758" max="11008" width="9.140625" style="204" customWidth="1"/>
    <col min="11009" max="11009" width="59.28515625" style="204" bestFit="1" customWidth="1"/>
    <col min="11010" max="11010" width="14.85546875" style="204" bestFit="1" customWidth="1"/>
    <col min="11011" max="11011" width="13.7109375" style="204" customWidth="1"/>
    <col min="11012" max="11012" width="39.85546875" style="204" bestFit="1" customWidth="1"/>
    <col min="11013" max="11013" width="14.85546875" style="204" bestFit="1" customWidth="1"/>
    <col min="11014" max="11264" width="9.140625" style="204" customWidth="1"/>
    <col min="11265" max="11265" width="59.28515625" style="204" bestFit="1" customWidth="1"/>
    <col min="11266" max="11266" width="14.85546875" style="204" bestFit="1" customWidth="1"/>
    <col min="11267" max="11267" width="13.7109375" style="204" customWidth="1"/>
    <col min="11268" max="11268" width="39.85546875" style="204" bestFit="1" customWidth="1"/>
    <col min="11269" max="11269" width="14.85546875" style="204" bestFit="1" customWidth="1"/>
    <col min="11270" max="11520" width="9.140625" style="204" customWidth="1"/>
    <col min="11521" max="11521" width="59.28515625" style="204" bestFit="1" customWidth="1"/>
    <col min="11522" max="11522" width="14.85546875" style="204" bestFit="1" customWidth="1"/>
    <col min="11523" max="11523" width="13.7109375" style="204" customWidth="1"/>
    <col min="11524" max="11524" width="39.85546875" style="204" bestFit="1" customWidth="1"/>
    <col min="11525" max="11525" width="14.85546875" style="204" bestFit="1" customWidth="1"/>
    <col min="11526" max="11776" width="9.140625" style="204" customWidth="1"/>
    <col min="11777" max="11777" width="59.28515625" style="204" bestFit="1" customWidth="1"/>
    <col min="11778" max="11778" width="14.85546875" style="204" bestFit="1" customWidth="1"/>
    <col min="11779" max="11779" width="13.7109375" style="204" customWidth="1"/>
    <col min="11780" max="11780" width="39.85546875" style="204" bestFit="1" customWidth="1"/>
    <col min="11781" max="11781" width="14.85546875" style="204" bestFit="1" customWidth="1"/>
    <col min="11782" max="12032" width="9.140625" style="204" customWidth="1"/>
    <col min="12033" max="12033" width="59.28515625" style="204" bestFit="1" customWidth="1"/>
    <col min="12034" max="12034" width="14.85546875" style="204" bestFit="1" customWidth="1"/>
    <col min="12035" max="12035" width="13.7109375" style="204" customWidth="1"/>
    <col min="12036" max="12036" width="39.85546875" style="204" bestFit="1" customWidth="1"/>
    <col min="12037" max="12037" width="14.85546875" style="204" bestFit="1" customWidth="1"/>
    <col min="12038" max="12288" width="9.140625" style="204" customWidth="1"/>
    <col min="12289" max="12289" width="59.28515625" style="204" bestFit="1" customWidth="1"/>
    <col min="12290" max="12290" width="14.85546875" style="204" bestFit="1" customWidth="1"/>
    <col min="12291" max="12291" width="13.7109375" style="204" customWidth="1"/>
    <col min="12292" max="12292" width="39.85546875" style="204" bestFit="1" customWidth="1"/>
    <col min="12293" max="12293" width="14.85546875" style="204" bestFit="1" customWidth="1"/>
    <col min="12294" max="12544" width="9.140625" style="204" customWidth="1"/>
    <col min="12545" max="12545" width="59.28515625" style="204" bestFit="1" customWidth="1"/>
    <col min="12546" max="12546" width="14.85546875" style="204" bestFit="1" customWidth="1"/>
    <col min="12547" max="12547" width="13.7109375" style="204" customWidth="1"/>
    <col min="12548" max="12548" width="39.85546875" style="204" bestFit="1" customWidth="1"/>
    <col min="12549" max="12549" width="14.85546875" style="204" bestFit="1" customWidth="1"/>
    <col min="12550" max="12800" width="9.140625" style="204" customWidth="1"/>
    <col min="12801" max="12801" width="59.28515625" style="204" bestFit="1" customWidth="1"/>
    <col min="12802" max="12802" width="14.85546875" style="204" bestFit="1" customWidth="1"/>
    <col min="12803" max="12803" width="13.7109375" style="204" customWidth="1"/>
    <col min="12804" max="12804" width="39.85546875" style="204" bestFit="1" customWidth="1"/>
    <col min="12805" max="12805" width="14.85546875" style="204" bestFit="1" customWidth="1"/>
    <col min="12806" max="13056" width="9.140625" style="204" customWidth="1"/>
    <col min="13057" max="13057" width="59.28515625" style="204" bestFit="1" customWidth="1"/>
    <col min="13058" max="13058" width="14.85546875" style="204" bestFit="1" customWidth="1"/>
    <col min="13059" max="13059" width="13.7109375" style="204" customWidth="1"/>
    <col min="13060" max="13060" width="39.85546875" style="204" bestFit="1" customWidth="1"/>
    <col min="13061" max="13061" width="14.85546875" style="204" bestFit="1" customWidth="1"/>
    <col min="13062" max="13312" width="9.140625" style="204" customWidth="1"/>
    <col min="13313" max="13313" width="59.28515625" style="204" bestFit="1" customWidth="1"/>
    <col min="13314" max="13314" width="14.85546875" style="204" bestFit="1" customWidth="1"/>
    <col min="13315" max="13315" width="13.7109375" style="204" customWidth="1"/>
    <col min="13316" max="13316" width="39.85546875" style="204" bestFit="1" customWidth="1"/>
    <col min="13317" max="13317" width="14.85546875" style="204" bestFit="1" customWidth="1"/>
    <col min="13318" max="13568" width="9.140625" style="204" customWidth="1"/>
    <col min="13569" max="13569" width="59.28515625" style="204" bestFit="1" customWidth="1"/>
    <col min="13570" max="13570" width="14.85546875" style="204" bestFit="1" customWidth="1"/>
    <col min="13571" max="13571" width="13.7109375" style="204" customWidth="1"/>
    <col min="13572" max="13572" width="39.85546875" style="204" bestFit="1" customWidth="1"/>
    <col min="13573" max="13573" width="14.85546875" style="204" bestFit="1" customWidth="1"/>
    <col min="13574" max="13824" width="9.140625" style="204" customWidth="1"/>
    <col min="13825" max="13825" width="59.28515625" style="204" bestFit="1" customWidth="1"/>
    <col min="13826" max="13826" width="14.85546875" style="204" bestFit="1" customWidth="1"/>
    <col min="13827" max="13827" width="13.7109375" style="204" customWidth="1"/>
    <col min="13828" max="13828" width="39.85546875" style="204" bestFit="1" customWidth="1"/>
    <col min="13829" max="13829" width="14.85546875" style="204" bestFit="1" customWidth="1"/>
    <col min="13830" max="14080" width="9.140625" style="204" customWidth="1"/>
    <col min="14081" max="14081" width="59.28515625" style="204" bestFit="1" customWidth="1"/>
    <col min="14082" max="14082" width="14.85546875" style="204" bestFit="1" customWidth="1"/>
    <col min="14083" max="14083" width="13.7109375" style="204" customWidth="1"/>
    <col min="14084" max="14084" width="39.85546875" style="204" bestFit="1" customWidth="1"/>
    <col min="14085" max="14085" width="14.85546875" style="204" bestFit="1" customWidth="1"/>
    <col min="14086" max="14336" width="9.140625" style="204" customWidth="1"/>
    <col min="14337" max="14337" width="59.28515625" style="204" bestFit="1" customWidth="1"/>
    <col min="14338" max="14338" width="14.85546875" style="204" bestFit="1" customWidth="1"/>
    <col min="14339" max="14339" width="13.7109375" style="204" customWidth="1"/>
    <col min="14340" max="14340" width="39.85546875" style="204" bestFit="1" customWidth="1"/>
    <col min="14341" max="14341" width="14.85546875" style="204" bestFit="1" customWidth="1"/>
    <col min="14342" max="14592" width="9.140625" style="204" customWidth="1"/>
    <col min="14593" max="14593" width="59.28515625" style="204" bestFit="1" customWidth="1"/>
    <col min="14594" max="14594" width="14.85546875" style="204" bestFit="1" customWidth="1"/>
    <col min="14595" max="14595" width="13.7109375" style="204" customWidth="1"/>
    <col min="14596" max="14596" width="39.85546875" style="204" bestFit="1" customWidth="1"/>
    <col min="14597" max="14597" width="14.85546875" style="204" bestFit="1" customWidth="1"/>
    <col min="14598" max="14848" width="9.140625" style="204" customWidth="1"/>
    <col min="14849" max="14849" width="59.28515625" style="204" bestFit="1" customWidth="1"/>
    <col min="14850" max="14850" width="14.85546875" style="204" bestFit="1" customWidth="1"/>
    <col min="14851" max="14851" width="13.7109375" style="204" customWidth="1"/>
    <col min="14852" max="14852" width="39.85546875" style="204" bestFit="1" customWidth="1"/>
    <col min="14853" max="14853" width="14.85546875" style="204" bestFit="1" customWidth="1"/>
    <col min="14854" max="15104" width="9.140625" style="204" customWidth="1"/>
    <col min="15105" max="15105" width="59.28515625" style="204" bestFit="1" customWidth="1"/>
    <col min="15106" max="15106" width="14.85546875" style="204" bestFit="1" customWidth="1"/>
    <col min="15107" max="15107" width="13.7109375" style="204" customWidth="1"/>
    <col min="15108" max="15108" width="39.85546875" style="204" bestFit="1" customWidth="1"/>
    <col min="15109" max="15109" width="14.85546875" style="204" bestFit="1" customWidth="1"/>
    <col min="15110" max="15360" width="9.140625" style="204" customWidth="1"/>
    <col min="15361" max="15361" width="59.28515625" style="204" bestFit="1" customWidth="1"/>
    <col min="15362" max="15362" width="14.85546875" style="204" bestFit="1" customWidth="1"/>
    <col min="15363" max="15363" width="13.7109375" style="204" customWidth="1"/>
    <col min="15364" max="15364" width="39.85546875" style="204" bestFit="1" customWidth="1"/>
    <col min="15365" max="15365" width="14.85546875" style="204" bestFit="1" customWidth="1"/>
    <col min="15366" max="15616" width="9.140625" style="204" customWidth="1"/>
    <col min="15617" max="15617" width="59.28515625" style="204" bestFit="1" customWidth="1"/>
    <col min="15618" max="15618" width="14.85546875" style="204" bestFit="1" customWidth="1"/>
    <col min="15619" max="15619" width="13.7109375" style="204" customWidth="1"/>
    <col min="15620" max="15620" width="39.85546875" style="204" bestFit="1" customWidth="1"/>
    <col min="15621" max="15621" width="14.85546875" style="204" bestFit="1" customWidth="1"/>
    <col min="15622" max="15872" width="9.140625" style="204" customWidth="1"/>
    <col min="15873" max="15873" width="59.28515625" style="204" bestFit="1" customWidth="1"/>
    <col min="15874" max="15874" width="14.85546875" style="204" bestFit="1" customWidth="1"/>
    <col min="15875" max="15875" width="13.7109375" style="204" customWidth="1"/>
    <col min="15876" max="15876" width="39.85546875" style="204" bestFit="1" customWidth="1"/>
    <col min="15877" max="15877" width="14.85546875" style="204" bestFit="1" customWidth="1"/>
    <col min="15878" max="16128" width="9.140625" style="204" customWidth="1"/>
    <col min="16129" max="16129" width="59.28515625" style="204" bestFit="1" customWidth="1"/>
    <col min="16130" max="16130" width="14.85546875" style="204" bestFit="1" customWidth="1"/>
    <col min="16131" max="16131" width="13.7109375" style="204" customWidth="1"/>
    <col min="16132" max="16132" width="39.85546875" style="204" bestFit="1" customWidth="1"/>
    <col min="16133" max="16133" width="14.85546875" style="204" bestFit="1" customWidth="1"/>
    <col min="16134" max="16384" width="9.140625" style="204" customWidth="1"/>
  </cols>
  <sheetData>
    <row r="2" spans="1:5" ht="24" customHeight="1" x14ac:dyDescent="0.25">
      <c r="A2" s="328" t="s">
        <v>175</v>
      </c>
      <c r="B2" s="328"/>
      <c r="C2" s="328"/>
      <c r="D2" s="328"/>
      <c r="E2" s="328"/>
    </row>
    <row r="3" spans="1:5" ht="24" customHeight="1" x14ac:dyDescent="0.25">
      <c r="A3" s="329" t="s">
        <v>924</v>
      </c>
      <c r="B3" s="329"/>
      <c r="C3" s="329"/>
      <c r="D3" s="329"/>
      <c r="E3" s="329"/>
    </row>
    <row r="4" spans="1:5" ht="12" customHeight="1" x14ac:dyDescent="0.25">
      <c r="A4" s="205"/>
      <c r="B4" s="209"/>
      <c r="C4" s="205"/>
      <c r="D4" s="205"/>
      <c r="E4" s="209"/>
    </row>
    <row r="5" spans="1:5" ht="20.100000000000001" customHeight="1" x14ac:dyDescent="0.25">
      <c r="A5" s="206" t="s">
        <v>176</v>
      </c>
      <c r="B5" s="223" t="s">
        <v>56</v>
      </c>
      <c r="C5" s="224" t="s">
        <v>177</v>
      </c>
      <c r="D5" s="206" t="s">
        <v>178</v>
      </c>
      <c r="E5" s="223" t="s">
        <v>56</v>
      </c>
    </row>
    <row r="6" spans="1:5" ht="20.100000000000001" customHeight="1" x14ac:dyDescent="0.25">
      <c r="A6" s="225" t="s">
        <v>56</v>
      </c>
      <c r="B6" s="223" t="s">
        <v>56</v>
      </c>
      <c r="C6" s="225" t="s">
        <v>56</v>
      </c>
      <c r="D6" s="225" t="s">
        <v>56</v>
      </c>
      <c r="E6" s="223" t="s">
        <v>56</v>
      </c>
    </row>
    <row r="7" spans="1:5" ht="20.100000000000001" customHeight="1" x14ac:dyDescent="0.25">
      <c r="A7" s="207" t="s">
        <v>179</v>
      </c>
      <c r="B7" s="223" t="s">
        <v>56</v>
      </c>
      <c r="C7" s="225" t="s">
        <v>56</v>
      </c>
      <c r="D7" s="207" t="s">
        <v>180</v>
      </c>
      <c r="E7" s="223" t="s">
        <v>56</v>
      </c>
    </row>
    <row r="8" spans="1:5" ht="20.100000000000001" customHeight="1" x14ac:dyDescent="0.25">
      <c r="A8" s="225" t="s">
        <v>56</v>
      </c>
      <c r="B8" s="223" t="s">
        <v>56</v>
      </c>
      <c r="C8" s="224" t="s">
        <v>177</v>
      </c>
      <c r="D8" s="225" t="s">
        <v>56</v>
      </c>
      <c r="E8" s="223" t="s">
        <v>56</v>
      </c>
    </row>
    <row r="9" spans="1:5" ht="20.100000000000001" customHeight="1" x14ac:dyDescent="0.25">
      <c r="A9" s="207" t="s">
        <v>181</v>
      </c>
      <c r="B9" s="223" t="s">
        <v>56</v>
      </c>
      <c r="C9" s="225" t="s">
        <v>56</v>
      </c>
      <c r="D9" s="207" t="s">
        <v>181</v>
      </c>
      <c r="E9" s="223" t="s">
        <v>56</v>
      </c>
    </row>
    <row r="10" spans="1:5" ht="20.100000000000001" customHeight="1" x14ac:dyDescent="0.25">
      <c r="A10" s="225" t="s">
        <v>56</v>
      </c>
      <c r="B10" s="223" t="s">
        <v>56</v>
      </c>
      <c r="C10" s="224" t="s">
        <v>177</v>
      </c>
      <c r="D10" s="225" t="s">
        <v>56</v>
      </c>
      <c r="E10" s="223" t="s">
        <v>56</v>
      </c>
    </row>
    <row r="11" spans="1:5" ht="20.100000000000001" customHeight="1" x14ac:dyDescent="0.25">
      <c r="A11" s="225" t="s">
        <v>182</v>
      </c>
      <c r="B11" s="226">
        <v>18000</v>
      </c>
      <c r="C11" s="225" t="s">
        <v>56</v>
      </c>
      <c r="D11" s="225" t="s">
        <v>183</v>
      </c>
      <c r="E11" s="226">
        <v>1932530.85</v>
      </c>
    </row>
    <row r="12" spans="1:5" ht="20.100000000000001" customHeight="1" x14ac:dyDescent="0.25">
      <c r="A12" s="225" t="s">
        <v>184</v>
      </c>
      <c r="B12" s="226">
        <v>7553314.3499999996</v>
      </c>
      <c r="C12" s="225" t="s">
        <v>56</v>
      </c>
      <c r="D12" s="225" t="s">
        <v>185</v>
      </c>
      <c r="E12" s="282">
        <v>455733.69</v>
      </c>
    </row>
    <row r="13" spans="1:5" ht="20.100000000000001" customHeight="1" x14ac:dyDescent="0.25">
      <c r="A13" s="225" t="s">
        <v>229</v>
      </c>
      <c r="B13" s="226">
        <v>8315917.3200000003</v>
      </c>
      <c r="C13" s="225" t="s">
        <v>56</v>
      </c>
      <c r="D13" s="225" t="s">
        <v>56</v>
      </c>
      <c r="E13" s="223" t="s">
        <v>56</v>
      </c>
    </row>
    <row r="14" spans="1:5" ht="20.100000000000001" customHeight="1" x14ac:dyDescent="0.25">
      <c r="A14" s="225" t="s">
        <v>186</v>
      </c>
      <c r="B14" s="226">
        <v>3301812.82</v>
      </c>
      <c r="C14" s="225" t="s">
        <v>56</v>
      </c>
      <c r="D14" s="207" t="s">
        <v>188</v>
      </c>
      <c r="E14" s="283">
        <v>2388264.54</v>
      </c>
    </row>
    <row r="15" spans="1:5" ht="20.100000000000001" customHeight="1" x14ac:dyDescent="0.25">
      <c r="A15" s="225" t="s">
        <v>187</v>
      </c>
      <c r="B15" s="226">
        <v>2239154.04</v>
      </c>
      <c r="C15" s="225" t="s">
        <v>56</v>
      </c>
      <c r="D15" s="225" t="s">
        <v>56</v>
      </c>
      <c r="E15" s="223" t="s">
        <v>56</v>
      </c>
    </row>
    <row r="16" spans="1:5" ht="20.100000000000001" customHeight="1" x14ac:dyDescent="0.25">
      <c r="A16" s="225" t="s">
        <v>189</v>
      </c>
      <c r="B16" s="226">
        <v>4268.1000000000004</v>
      </c>
      <c r="C16" s="225" t="s">
        <v>56</v>
      </c>
      <c r="D16" s="207" t="s">
        <v>191</v>
      </c>
      <c r="E16" s="223" t="s">
        <v>56</v>
      </c>
    </row>
    <row r="17" spans="1:5" ht="20.100000000000001" customHeight="1" x14ac:dyDescent="0.25">
      <c r="A17" s="225" t="s">
        <v>190</v>
      </c>
      <c r="B17" s="210">
        <v>-11903.2</v>
      </c>
      <c r="C17" s="225" t="s">
        <v>56</v>
      </c>
      <c r="D17" s="225" t="s">
        <v>56</v>
      </c>
      <c r="E17" s="223" t="s">
        <v>56</v>
      </c>
    </row>
    <row r="18" spans="1:5" ht="20.100000000000001" customHeight="1" x14ac:dyDescent="0.25">
      <c r="A18" s="225" t="s">
        <v>192</v>
      </c>
      <c r="B18" s="210">
        <v>-659400.13</v>
      </c>
      <c r="C18" s="225" t="s">
        <v>56</v>
      </c>
      <c r="D18" s="225" t="s">
        <v>194</v>
      </c>
      <c r="E18" s="282">
        <v>317055.78999999998</v>
      </c>
    </row>
    <row r="19" spans="1:5" ht="20.100000000000001" customHeight="1" x14ac:dyDescent="0.25">
      <c r="A19" s="225" t="s">
        <v>193</v>
      </c>
      <c r="B19" s="210">
        <v>-513235.18</v>
      </c>
      <c r="C19" s="225" t="s">
        <v>56</v>
      </c>
      <c r="D19" s="225" t="s">
        <v>56</v>
      </c>
      <c r="E19" s="223" t="s">
        <v>56</v>
      </c>
    </row>
    <row r="20" spans="1:5" ht="20.100000000000001" customHeight="1" x14ac:dyDescent="0.25">
      <c r="A20" s="225" t="s">
        <v>623</v>
      </c>
      <c r="B20" s="282">
        <v>15000</v>
      </c>
      <c r="C20" s="225" t="s">
        <v>56</v>
      </c>
      <c r="D20" s="207" t="s">
        <v>195</v>
      </c>
      <c r="E20" s="283">
        <v>317055.78999999998</v>
      </c>
    </row>
    <row r="21" spans="1:5" ht="20.100000000000001" customHeight="1" x14ac:dyDescent="0.25">
      <c r="A21" s="225" t="s">
        <v>56</v>
      </c>
      <c r="B21" s="223" t="s">
        <v>56</v>
      </c>
      <c r="C21" s="224" t="s">
        <v>177</v>
      </c>
      <c r="D21" s="225" t="s">
        <v>56</v>
      </c>
      <c r="E21" s="223" t="s">
        <v>56</v>
      </c>
    </row>
    <row r="22" spans="1:5" ht="20.100000000000001" customHeight="1" x14ac:dyDescent="0.25">
      <c r="A22" s="207" t="s">
        <v>188</v>
      </c>
      <c r="B22" s="283">
        <v>20262928.120000001</v>
      </c>
      <c r="C22" s="224" t="s">
        <v>177</v>
      </c>
      <c r="D22" s="225" t="s">
        <v>56</v>
      </c>
      <c r="E22" s="223" t="s">
        <v>56</v>
      </c>
    </row>
    <row r="23" spans="1:5" ht="20.100000000000001" customHeight="1" x14ac:dyDescent="0.25">
      <c r="A23" s="225" t="s">
        <v>56</v>
      </c>
      <c r="B23" s="223" t="s">
        <v>56</v>
      </c>
      <c r="C23" s="224" t="s">
        <v>177</v>
      </c>
      <c r="D23" s="207" t="s">
        <v>197</v>
      </c>
      <c r="E23" s="283">
        <v>2705320.33</v>
      </c>
    </row>
    <row r="24" spans="1:5" ht="20.100000000000001" customHeight="1" x14ac:dyDescent="0.25">
      <c r="A24" s="225" t="s">
        <v>56</v>
      </c>
      <c r="B24" s="223" t="s">
        <v>56</v>
      </c>
      <c r="C24" s="224" t="s">
        <v>177</v>
      </c>
      <c r="D24" s="225" t="s">
        <v>56</v>
      </c>
      <c r="E24" s="223" t="s">
        <v>56</v>
      </c>
    </row>
    <row r="25" spans="1:5" ht="20.100000000000001" customHeight="1" x14ac:dyDescent="0.25">
      <c r="A25" s="207" t="s">
        <v>196</v>
      </c>
      <c r="B25" s="223" t="s">
        <v>56</v>
      </c>
      <c r="C25" s="225" t="s">
        <v>56</v>
      </c>
      <c r="D25" s="225" t="s">
        <v>56</v>
      </c>
      <c r="E25" s="223" t="s">
        <v>56</v>
      </c>
    </row>
    <row r="26" spans="1:5" ht="20.100000000000001" customHeight="1" x14ac:dyDescent="0.25">
      <c r="A26" s="225" t="s">
        <v>56</v>
      </c>
      <c r="B26" s="223" t="s">
        <v>56</v>
      </c>
      <c r="C26" s="224" t="s">
        <v>177</v>
      </c>
      <c r="D26" s="206" t="s">
        <v>200</v>
      </c>
      <c r="E26" s="283">
        <v>2705320.33</v>
      </c>
    </row>
    <row r="27" spans="1:5" ht="20.100000000000001" customHeight="1" x14ac:dyDescent="0.25">
      <c r="A27" s="225" t="s">
        <v>198</v>
      </c>
      <c r="B27" s="226">
        <v>1598190.31</v>
      </c>
      <c r="C27" s="225" t="s">
        <v>56</v>
      </c>
      <c r="D27" s="225" t="s">
        <v>56</v>
      </c>
      <c r="E27" s="223" t="s">
        <v>56</v>
      </c>
    </row>
    <row r="28" spans="1:5" ht="20.100000000000001" customHeight="1" x14ac:dyDescent="0.25">
      <c r="A28" s="225" t="s">
        <v>199</v>
      </c>
      <c r="B28" s="226">
        <v>481823.47</v>
      </c>
      <c r="C28" s="225" t="s">
        <v>56</v>
      </c>
      <c r="D28" s="206" t="s">
        <v>203</v>
      </c>
      <c r="E28" s="223" t="s">
        <v>56</v>
      </c>
    </row>
    <row r="29" spans="1:5" ht="20.100000000000001" customHeight="1" x14ac:dyDescent="0.25">
      <c r="A29" s="225" t="s">
        <v>201</v>
      </c>
      <c r="B29" s="226">
        <v>263298.71000000002</v>
      </c>
      <c r="C29" s="225" t="s">
        <v>56</v>
      </c>
      <c r="D29" s="225" t="s">
        <v>56</v>
      </c>
      <c r="E29" s="223" t="s">
        <v>56</v>
      </c>
    </row>
    <row r="30" spans="1:5" ht="20.100000000000001" customHeight="1" x14ac:dyDescent="0.25">
      <c r="A30" s="225" t="s">
        <v>202</v>
      </c>
      <c r="B30" s="226">
        <v>1802.72</v>
      </c>
      <c r="C30" s="225" t="s">
        <v>56</v>
      </c>
      <c r="D30" s="207" t="s">
        <v>206</v>
      </c>
      <c r="E30" s="223" t="s">
        <v>56</v>
      </c>
    </row>
    <row r="31" spans="1:5" ht="20.100000000000001" customHeight="1" x14ac:dyDescent="0.25">
      <c r="A31" s="225" t="s">
        <v>204</v>
      </c>
      <c r="B31" s="226">
        <v>1173158</v>
      </c>
      <c r="C31" s="225" t="s">
        <v>56</v>
      </c>
      <c r="D31" s="225" t="s">
        <v>56</v>
      </c>
      <c r="E31" s="223" t="s">
        <v>56</v>
      </c>
    </row>
    <row r="32" spans="1:5" ht="20.100000000000001" customHeight="1" x14ac:dyDescent="0.25">
      <c r="A32" s="225" t="s">
        <v>205</v>
      </c>
      <c r="B32" s="226">
        <v>17708657.870000001</v>
      </c>
      <c r="C32" s="225" t="s">
        <v>56</v>
      </c>
      <c r="D32" s="225" t="s">
        <v>209</v>
      </c>
      <c r="E32" s="226">
        <v>10446445.449999999</v>
      </c>
    </row>
    <row r="33" spans="1:5" ht="20.100000000000001" customHeight="1" x14ac:dyDescent="0.25">
      <c r="A33" s="225" t="s">
        <v>207</v>
      </c>
      <c r="B33" s="226">
        <v>645000</v>
      </c>
      <c r="C33" s="225" t="s">
        <v>56</v>
      </c>
      <c r="D33" s="225" t="s">
        <v>868</v>
      </c>
      <c r="E33" s="210">
        <v>-555914.49</v>
      </c>
    </row>
    <row r="34" spans="1:5" ht="20.100000000000001" customHeight="1" x14ac:dyDescent="0.25">
      <c r="A34" s="225" t="s">
        <v>208</v>
      </c>
      <c r="B34" s="226">
        <v>443695</v>
      </c>
      <c r="C34" s="225" t="s">
        <v>56</v>
      </c>
      <c r="D34" s="225" t="s">
        <v>211</v>
      </c>
      <c r="E34" s="226">
        <v>3757988.99</v>
      </c>
    </row>
    <row r="35" spans="1:5" ht="20.100000000000001" customHeight="1" x14ac:dyDescent="0.25">
      <c r="A35" s="225" t="s">
        <v>210</v>
      </c>
      <c r="B35" s="210">
        <v>-808657</v>
      </c>
      <c r="C35" s="225" t="s">
        <v>56</v>
      </c>
      <c r="D35" s="225" t="s">
        <v>213</v>
      </c>
      <c r="E35" s="226">
        <v>3337367.16</v>
      </c>
    </row>
    <row r="36" spans="1:5" ht="20.100000000000001" customHeight="1" x14ac:dyDescent="0.25">
      <c r="A36" s="225" t="s">
        <v>212</v>
      </c>
      <c r="B36" s="210">
        <v>-278997.7</v>
      </c>
      <c r="C36" s="225" t="s">
        <v>56</v>
      </c>
      <c r="D36" s="225" t="s">
        <v>215</v>
      </c>
      <c r="E36" s="226">
        <v>7862470.3600000003</v>
      </c>
    </row>
    <row r="37" spans="1:5" ht="20.100000000000001" customHeight="1" x14ac:dyDescent="0.25">
      <c r="A37" s="225" t="s">
        <v>214</v>
      </c>
      <c r="B37" s="210">
        <v>-258185.49</v>
      </c>
      <c r="C37" s="225" t="s">
        <v>56</v>
      </c>
      <c r="D37" s="225" t="s">
        <v>217</v>
      </c>
      <c r="E37" s="226">
        <v>4561192.3</v>
      </c>
    </row>
    <row r="38" spans="1:5" ht="20.100000000000001" customHeight="1" x14ac:dyDescent="0.25">
      <c r="A38" s="225" t="s">
        <v>216</v>
      </c>
      <c r="B38" s="210">
        <v>-1098</v>
      </c>
      <c r="C38" s="225" t="s">
        <v>56</v>
      </c>
      <c r="D38" s="225" t="s">
        <v>219</v>
      </c>
      <c r="E38" s="226">
        <v>2765075.14</v>
      </c>
    </row>
    <row r="39" spans="1:5" ht="20.100000000000001" customHeight="1" x14ac:dyDescent="0.25">
      <c r="A39" s="225" t="s">
        <v>218</v>
      </c>
      <c r="B39" s="284">
        <v>-199.9</v>
      </c>
      <c r="C39" s="225" t="s">
        <v>56</v>
      </c>
      <c r="D39" s="225" t="s">
        <v>220</v>
      </c>
      <c r="E39" s="226">
        <v>2354645.0299999998</v>
      </c>
    </row>
    <row r="40" spans="1:5" ht="20.100000000000001" customHeight="1" x14ac:dyDescent="0.25">
      <c r="A40" s="225" t="s">
        <v>56</v>
      </c>
      <c r="B40" s="223" t="s">
        <v>56</v>
      </c>
      <c r="C40" s="224" t="s">
        <v>177</v>
      </c>
      <c r="D40" s="225" t="s">
        <v>222</v>
      </c>
      <c r="E40" s="226">
        <v>1636821.79</v>
      </c>
    </row>
    <row r="41" spans="1:5" ht="20.100000000000001" customHeight="1" x14ac:dyDescent="0.25">
      <c r="A41" s="207" t="s">
        <v>221</v>
      </c>
      <c r="B41" s="283">
        <v>20968487.989999998</v>
      </c>
      <c r="C41" s="224" t="s">
        <v>177</v>
      </c>
      <c r="D41" s="225" t="s">
        <v>437</v>
      </c>
      <c r="E41" s="282">
        <v>1968858.92</v>
      </c>
    </row>
    <row r="42" spans="1:5" ht="20.100000000000001" customHeight="1" x14ac:dyDescent="0.25">
      <c r="A42" s="225" t="s">
        <v>56</v>
      </c>
      <c r="B42" s="223" t="s">
        <v>56</v>
      </c>
      <c r="C42" s="224" t="s">
        <v>177</v>
      </c>
      <c r="D42" s="225" t="s">
        <v>56</v>
      </c>
      <c r="E42" s="223" t="s">
        <v>56</v>
      </c>
    </row>
    <row r="43" spans="1:5" ht="20.100000000000001" customHeight="1" x14ac:dyDescent="0.25">
      <c r="A43" s="225" t="s">
        <v>56</v>
      </c>
      <c r="B43" s="223" t="s">
        <v>56</v>
      </c>
      <c r="C43" s="224" t="s">
        <v>177</v>
      </c>
      <c r="D43" s="207" t="s">
        <v>223</v>
      </c>
      <c r="E43" s="283">
        <v>38134950.649999999</v>
      </c>
    </row>
    <row r="44" spans="1:5" ht="20.100000000000001" customHeight="1" x14ac:dyDescent="0.25">
      <c r="A44" s="225" t="s">
        <v>56</v>
      </c>
      <c r="B44" s="223" t="s">
        <v>56</v>
      </c>
      <c r="C44" s="224" t="s">
        <v>177</v>
      </c>
      <c r="D44" s="225" t="s">
        <v>56</v>
      </c>
      <c r="E44" s="223" t="s">
        <v>56</v>
      </c>
    </row>
    <row r="45" spans="1:5" ht="20.100000000000001" customHeight="1" x14ac:dyDescent="0.25">
      <c r="A45" s="207" t="s">
        <v>224</v>
      </c>
      <c r="B45" s="283">
        <v>41231416.109999999</v>
      </c>
      <c r="C45" s="224" t="s">
        <v>177</v>
      </c>
      <c r="D45" s="225" t="s">
        <v>225</v>
      </c>
      <c r="E45" s="282">
        <v>391145.13</v>
      </c>
    </row>
    <row r="46" spans="1:5" ht="20.100000000000001" customHeight="1" x14ac:dyDescent="0.25">
      <c r="A46" s="225" t="s">
        <v>56</v>
      </c>
      <c r="B46" s="223" t="s">
        <v>56</v>
      </c>
      <c r="C46" s="224" t="s">
        <v>177</v>
      </c>
      <c r="D46" s="225" t="s">
        <v>56</v>
      </c>
      <c r="E46" s="223" t="s">
        <v>56</v>
      </c>
    </row>
    <row r="47" spans="1:5" ht="20.100000000000001" customHeight="1" x14ac:dyDescent="0.25">
      <c r="A47" s="225" t="s">
        <v>56</v>
      </c>
      <c r="B47" s="223" t="s">
        <v>56</v>
      </c>
      <c r="C47" s="224" t="s">
        <v>177</v>
      </c>
      <c r="D47" s="206" t="s">
        <v>226</v>
      </c>
      <c r="E47" s="283">
        <v>38526095.780000001</v>
      </c>
    </row>
    <row r="48" spans="1:5" ht="20.100000000000001" customHeight="1" x14ac:dyDescent="0.25">
      <c r="A48" s="225" t="s">
        <v>56</v>
      </c>
      <c r="B48" s="223" t="s">
        <v>56</v>
      </c>
      <c r="C48" s="225" t="s">
        <v>56</v>
      </c>
      <c r="D48" s="225" t="s">
        <v>56</v>
      </c>
      <c r="E48" s="223" t="s">
        <v>56</v>
      </c>
    </row>
    <row r="49" spans="1:5" ht="20.100000000000001" customHeight="1" x14ac:dyDescent="0.25">
      <c r="A49" s="225" t="s">
        <v>56</v>
      </c>
      <c r="B49" s="223" t="s">
        <v>56</v>
      </c>
      <c r="C49" s="225" t="s">
        <v>56</v>
      </c>
      <c r="D49" s="225" t="s">
        <v>56</v>
      </c>
      <c r="E49" s="223" t="s">
        <v>56</v>
      </c>
    </row>
    <row r="50" spans="1:5" ht="20.100000000000001" customHeight="1" x14ac:dyDescent="0.25">
      <c r="A50" s="224" t="s">
        <v>177</v>
      </c>
      <c r="B50" s="223" t="s">
        <v>56</v>
      </c>
      <c r="C50" s="225" t="s">
        <v>56</v>
      </c>
      <c r="D50" s="225" t="s">
        <v>56</v>
      </c>
      <c r="E50" s="223" t="s">
        <v>56</v>
      </c>
    </row>
    <row r="51" spans="1:5" ht="20.100000000000001" customHeight="1" thickBot="1" x14ac:dyDescent="0.3">
      <c r="A51" s="206" t="s">
        <v>227</v>
      </c>
      <c r="B51" s="285">
        <v>41231416.109999999</v>
      </c>
      <c r="C51" s="224" t="s">
        <v>177</v>
      </c>
      <c r="D51" s="206" t="s">
        <v>228</v>
      </c>
      <c r="E51" s="285">
        <v>41231416.109999999</v>
      </c>
    </row>
    <row r="52" spans="1:5" ht="20.100000000000001" customHeight="1" thickTop="1" x14ac:dyDescent="0.25">
      <c r="A52" s="224" t="s">
        <v>177</v>
      </c>
      <c r="B52" s="223" t="s">
        <v>56</v>
      </c>
      <c r="C52" s="225" t="s">
        <v>56</v>
      </c>
      <c r="D52" s="225" t="s">
        <v>56</v>
      </c>
      <c r="E52" s="223" t="s">
        <v>56</v>
      </c>
    </row>
    <row r="53" spans="1:5" ht="20.100000000000001" customHeight="1" x14ac:dyDescent="0.25">
      <c r="A53" s="225" t="s">
        <v>56</v>
      </c>
    </row>
    <row r="54" spans="1:5" ht="20.100000000000001" customHeight="1" x14ac:dyDescent="0.25">
      <c r="A54" s="212" t="s">
        <v>56</v>
      </c>
      <c r="B54" s="213" t="s">
        <v>56</v>
      </c>
      <c r="C54" s="212" t="s">
        <v>56</v>
      </c>
      <c r="D54" s="212" t="s">
        <v>56</v>
      </c>
      <c r="E54" s="213" t="s">
        <v>56</v>
      </c>
    </row>
  </sheetData>
  <mergeCells count="2">
    <mergeCell ref="A2:E2"/>
    <mergeCell ref="A3:E3"/>
  </mergeCells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0C75DF-9E7B-49E1-BFAB-9FD66C6FA40B}">
  <dimension ref="A1:G47"/>
  <sheetViews>
    <sheetView topLeftCell="A4" workbookViewId="0">
      <selection sqref="A1:G47"/>
    </sheetView>
  </sheetViews>
  <sheetFormatPr baseColWidth="10" defaultRowHeight="15" x14ac:dyDescent="0.25"/>
  <sheetData>
    <row r="1" spans="1:7" x14ac:dyDescent="0.25">
      <c r="A1" s="330"/>
      <c r="B1" s="330"/>
      <c r="C1" s="330"/>
      <c r="D1" s="330"/>
      <c r="E1" s="330"/>
      <c r="F1" s="330"/>
      <c r="G1" s="330"/>
    </row>
    <row r="2" spans="1:7" x14ac:dyDescent="0.25">
      <c r="A2" s="330"/>
      <c r="B2" s="330"/>
      <c r="C2" s="330"/>
      <c r="D2" s="330"/>
      <c r="E2" s="330"/>
      <c r="F2" s="330"/>
      <c r="G2" s="330"/>
    </row>
    <row r="3" spans="1:7" x14ac:dyDescent="0.25">
      <c r="A3" s="330"/>
      <c r="B3" s="330"/>
      <c r="C3" s="330"/>
      <c r="D3" s="330"/>
      <c r="E3" s="330"/>
      <c r="F3" s="330"/>
      <c r="G3" s="330"/>
    </row>
    <row r="4" spans="1:7" x14ac:dyDescent="0.25">
      <c r="A4" s="330"/>
      <c r="B4" s="330"/>
      <c r="C4" s="330"/>
      <c r="D4" s="330"/>
      <c r="E4" s="330"/>
      <c r="F4" s="330"/>
      <c r="G4" s="330"/>
    </row>
    <row r="5" spans="1:7" x14ac:dyDescent="0.25">
      <c r="A5" s="330"/>
      <c r="B5" s="330"/>
      <c r="C5" s="330"/>
      <c r="D5" s="330"/>
      <c r="E5" s="330"/>
      <c r="F5" s="330"/>
      <c r="G5" s="330"/>
    </row>
    <row r="6" spans="1:7" x14ac:dyDescent="0.25">
      <c r="A6" s="330"/>
      <c r="B6" s="330"/>
      <c r="C6" s="330"/>
      <c r="D6" s="330"/>
      <c r="E6" s="330"/>
      <c r="F6" s="330"/>
      <c r="G6" s="330"/>
    </row>
    <row r="7" spans="1:7" x14ac:dyDescent="0.25">
      <c r="A7" s="330"/>
      <c r="B7" s="330"/>
      <c r="C7" s="330"/>
      <c r="D7" s="330"/>
      <c r="E7" s="330"/>
      <c r="F7" s="330"/>
      <c r="G7" s="330"/>
    </row>
    <row r="8" spans="1:7" x14ac:dyDescent="0.25">
      <c r="A8" s="330"/>
      <c r="B8" s="330"/>
      <c r="C8" s="330"/>
      <c r="D8" s="330"/>
      <c r="E8" s="330"/>
      <c r="F8" s="330"/>
      <c r="G8" s="330"/>
    </row>
    <row r="9" spans="1:7" x14ac:dyDescent="0.25">
      <c r="A9" s="330"/>
      <c r="B9" s="330"/>
      <c r="C9" s="330"/>
      <c r="D9" s="330"/>
      <c r="E9" s="330"/>
      <c r="F9" s="330"/>
      <c r="G9" s="330"/>
    </row>
    <row r="10" spans="1:7" x14ac:dyDescent="0.25">
      <c r="A10" s="330"/>
      <c r="B10" s="330"/>
      <c r="C10" s="330"/>
      <c r="D10" s="330"/>
      <c r="E10" s="330"/>
      <c r="F10" s="330"/>
      <c r="G10" s="330"/>
    </row>
    <row r="11" spans="1:7" x14ac:dyDescent="0.25">
      <c r="A11" s="330"/>
      <c r="B11" s="330"/>
      <c r="C11" s="330"/>
      <c r="D11" s="330"/>
      <c r="E11" s="330"/>
      <c r="F11" s="330"/>
      <c r="G11" s="330"/>
    </row>
    <row r="12" spans="1:7" x14ac:dyDescent="0.25">
      <c r="A12" s="330"/>
      <c r="B12" s="330"/>
      <c r="C12" s="330"/>
      <c r="D12" s="330"/>
      <c r="E12" s="330"/>
      <c r="F12" s="330"/>
      <c r="G12" s="330"/>
    </row>
    <row r="13" spans="1:7" x14ac:dyDescent="0.25">
      <c r="A13" s="330"/>
      <c r="B13" s="330"/>
      <c r="C13" s="330"/>
      <c r="D13" s="330"/>
      <c r="E13" s="330"/>
      <c r="F13" s="330"/>
      <c r="G13" s="330"/>
    </row>
    <row r="14" spans="1:7" x14ac:dyDescent="0.25">
      <c r="A14" s="330"/>
      <c r="B14" s="330"/>
      <c r="C14" s="330"/>
      <c r="D14" s="330"/>
      <c r="E14" s="330"/>
      <c r="F14" s="330"/>
      <c r="G14" s="330"/>
    </row>
    <row r="15" spans="1:7" x14ac:dyDescent="0.25">
      <c r="A15" s="330"/>
      <c r="B15" s="330"/>
      <c r="C15" s="330"/>
      <c r="D15" s="330"/>
      <c r="E15" s="330"/>
      <c r="F15" s="330"/>
      <c r="G15" s="330"/>
    </row>
    <row r="16" spans="1:7" x14ac:dyDescent="0.25">
      <c r="A16" s="330"/>
      <c r="B16" s="330"/>
      <c r="C16" s="330"/>
      <c r="D16" s="330"/>
      <c r="E16" s="330"/>
      <c r="F16" s="330"/>
      <c r="G16" s="330"/>
    </row>
    <row r="17" spans="1:7" x14ac:dyDescent="0.25">
      <c r="A17" s="330"/>
      <c r="B17" s="330"/>
      <c r="C17" s="330"/>
      <c r="D17" s="330"/>
      <c r="E17" s="330"/>
      <c r="F17" s="330"/>
      <c r="G17" s="330"/>
    </row>
    <row r="18" spans="1:7" x14ac:dyDescent="0.25">
      <c r="A18" s="330"/>
      <c r="B18" s="330"/>
      <c r="C18" s="330"/>
      <c r="D18" s="330"/>
      <c r="E18" s="330"/>
      <c r="F18" s="330"/>
      <c r="G18" s="330"/>
    </row>
    <row r="19" spans="1:7" x14ac:dyDescent="0.25">
      <c r="A19" s="330"/>
      <c r="B19" s="330"/>
      <c r="C19" s="330"/>
      <c r="D19" s="330"/>
      <c r="E19" s="330"/>
      <c r="F19" s="330"/>
      <c r="G19" s="330"/>
    </row>
    <row r="20" spans="1:7" x14ac:dyDescent="0.25">
      <c r="A20" s="330"/>
      <c r="B20" s="330"/>
      <c r="C20" s="330"/>
      <c r="D20" s="330"/>
      <c r="E20" s="330"/>
      <c r="F20" s="330"/>
      <c r="G20" s="330"/>
    </row>
    <row r="21" spans="1:7" x14ac:dyDescent="0.25">
      <c r="A21" s="330"/>
      <c r="B21" s="330"/>
      <c r="C21" s="330"/>
      <c r="D21" s="330"/>
      <c r="E21" s="330"/>
      <c r="F21" s="330"/>
      <c r="G21" s="330"/>
    </row>
    <row r="22" spans="1:7" x14ac:dyDescent="0.25">
      <c r="A22" s="330"/>
      <c r="B22" s="330"/>
      <c r="C22" s="330"/>
      <c r="D22" s="330"/>
      <c r="E22" s="330"/>
      <c r="F22" s="330"/>
      <c r="G22" s="330"/>
    </row>
    <row r="23" spans="1:7" x14ac:dyDescent="0.25">
      <c r="A23" s="330"/>
      <c r="B23" s="330"/>
      <c r="C23" s="330"/>
      <c r="D23" s="330"/>
      <c r="E23" s="330"/>
      <c r="F23" s="330"/>
      <c r="G23" s="330"/>
    </row>
    <row r="24" spans="1:7" x14ac:dyDescent="0.25">
      <c r="A24" s="330"/>
      <c r="B24" s="330"/>
      <c r="C24" s="330"/>
      <c r="D24" s="330"/>
      <c r="E24" s="330"/>
      <c r="F24" s="330"/>
      <c r="G24" s="330"/>
    </row>
    <row r="25" spans="1:7" x14ac:dyDescent="0.25">
      <c r="A25" s="330"/>
      <c r="B25" s="330"/>
      <c r="C25" s="330"/>
      <c r="D25" s="330"/>
      <c r="E25" s="330"/>
      <c r="F25" s="330"/>
      <c r="G25" s="330"/>
    </row>
    <row r="26" spans="1:7" x14ac:dyDescent="0.25">
      <c r="A26" s="330"/>
      <c r="B26" s="330"/>
      <c r="C26" s="330"/>
      <c r="D26" s="330"/>
      <c r="E26" s="330"/>
      <c r="F26" s="330"/>
      <c r="G26" s="330"/>
    </row>
    <row r="27" spans="1:7" x14ac:dyDescent="0.25">
      <c r="A27" s="330"/>
      <c r="B27" s="330"/>
      <c r="C27" s="330"/>
      <c r="D27" s="330"/>
      <c r="E27" s="330"/>
      <c r="F27" s="330"/>
      <c r="G27" s="330"/>
    </row>
    <row r="28" spans="1:7" x14ac:dyDescent="0.25">
      <c r="A28" s="330"/>
      <c r="B28" s="330"/>
      <c r="C28" s="330"/>
      <c r="D28" s="330"/>
      <c r="E28" s="330"/>
      <c r="F28" s="330"/>
      <c r="G28" s="330"/>
    </row>
    <row r="29" spans="1:7" x14ac:dyDescent="0.25">
      <c r="A29" s="330"/>
      <c r="B29" s="330"/>
      <c r="C29" s="330"/>
      <c r="D29" s="330"/>
      <c r="E29" s="330"/>
      <c r="F29" s="330"/>
      <c r="G29" s="330"/>
    </row>
    <row r="30" spans="1:7" x14ac:dyDescent="0.25">
      <c r="A30" s="330"/>
      <c r="B30" s="330"/>
      <c r="C30" s="330"/>
      <c r="D30" s="330"/>
      <c r="E30" s="330"/>
      <c r="F30" s="330"/>
      <c r="G30" s="330"/>
    </row>
    <row r="31" spans="1:7" x14ac:dyDescent="0.25">
      <c r="A31" s="330"/>
      <c r="B31" s="330"/>
      <c r="C31" s="330"/>
      <c r="D31" s="330"/>
      <c r="E31" s="330"/>
      <c r="F31" s="330"/>
      <c r="G31" s="330"/>
    </row>
    <row r="32" spans="1:7" x14ac:dyDescent="0.25">
      <c r="A32" s="330"/>
      <c r="B32" s="330"/>
      <c r="C32" s="330"/>
      <c r="D32" s="330"/>
      <c r="E32" s="330"/>
      <c r="F32" s="330"/>
      <c r="G32" s="330"/>
    </row>
    <row r="33" spans="1:7" x14ac:dyDescent="0.25">
      <c r="A33" s="330"/>
      <c r="B33" s="330"/>
      <c r="C33" s="330"/>
      <c r="D33" s="330"/>
      <c r="E33" s="330"/>
      <c r="F33" s="330"/>
      <c r="G33" s="330"/>
    </row>
    <row r="34" spans="1:7" x14ac:dyDescent="0.25">
      <c r="A34" s="330"/>
      <c r="B34" s="330"/>
      <c r="C34" s="330"/>
      <c r="D34" s="330"/>
      <c r="E34" s="330"/>
      <c r="F34" s="330"/>
      <c r="G34" s="330"/>
    </row>
    <row r="35" spans="1:7" x14ac:dyDescent="0.25">
      <c r="A35" s="330"/>
      <c r="B35" s="330"/>
      <c r="C35" s="330"/>
      <c r="D35" s="330"/>
      <c r="E35" s="330"/>
      <c r="F35" s="330"/>
      <c r="G35" s="330"/>
    </row>
    <row r="36" spans="1:7" x14ac:dyDescent="0.25">
      <c r="A36" s="330"/>
      <c r="B36" s="330"/>
      <c r="C36" s="330"/>
      <c r="D36" s="330"/>
      <c r="E36" s="330"/>
      <c r="F36" s="330"/>
      <c r="G36" s="330"/>
    </row>
    <row r="37" spans="1:7" x14ac:dyDescent="0.25">
      <c r="A37" s="330"/>
      <c r="B37" s="330"/>
      <c r="C37" s="330"/>
      <c r="D37" s="330"/>
      <c r="E37" s="330"/>
      <c r="F37" s="330"/>
      <c r="G37" s="330"/>
    </row>
    <row r="38" spans="1:7" x14ac:dyDescent="0.25">
      <c r="A38" s="330"/>
      <c r="B38" s="330"/>
      <c r="C38" s="330"/>
      <c r="D38" s="330"/>
      <c r="E38" s="330"/>
      <c r="F38" s="330"/>
      <c r="G38" s="330"/>
    </row>
    <row r="39" spans="1:7" x14ac:dyDescent="0.25">
      <c r="A39" s="330"/>
      <c r="B39" s="330"/>
      <c r="C39" s="330"/>
      <c r="D39" s="330"/>
      <c r="E39" s="330"/>
      <c r="F39" s="330"/>
      <c r="G39" s="330"/>
    </row>
    <row r="40" spans="1:7" x14ac:dyDescent="0.25">
      <c r="A40" s="330"/>
      <c r="B40" s="330"/>
      <c r="C40" s="330"/>
      <c r="D40" s="330"/>
      <c r="E40" s="330"/>
      <c r="F40" s="330"/>
      <c r="G40" s="330"/>
    </row>
    <row r="41" spans="1:7" x14ac:dyDescent="0.25">
      <c r="A41" s="330"/>
      <c r="B41" s="330"/>
      <c r="C41" s="330"/>
      <c r="D41" s="330"/>
      <c r="E41" s="330"/>
      <c r="F41" s="330"/>
      <c r="G41" s="330"/>
    </row>
    <row r="42" spans="1:7" x14ac:dyDescent="0.25">
      <c r="A42" s="330"/>
      <c r="B42" s="330"/>
      <c r="C42" s="330"/>
      <c r="D42" s="330"/>
      <c r="E42" s="330"/>
      <c r="F42" s="330"/>
      <c r="G42" s="330"/>
    </row>
    <row r="43" spans="1:7" x14ac:dyDescent="0.25">
      <c r="A43" s="330"/>
      <c r="B43" s="330"/>
      <c r="C43" s="330"/>
      <c r="D43" s="330"/>
      <c r="E43" s="330"/>
      <c r="F43" s="330"/>
      <c r="G43" s="330"/>
    </row>
    <row r="44" spans="1:7" x14ac:dyDescent="0.25">
      <c r="A44" s="330"/>
      <c r="B44" s="330"/>
      <c r="C44" s="330"/>
      <c r="D44" s="330"/>
      <c r="E44" s="330"/>
      <c r="F44" s="330"/>
      <c r="G44" s="330"/>
    </row>
    <row r="45" spans="1:7" x14ac:dyDescent="0.25">
      <c r="A45" s="330"/>
      <c r="B45" s="330"/>
      <c r="C45" s="330"/>
      <c r="D45" s="330"/>
      <c r="E45" s="330"/>
      <c r="F45" s="330"/>
      <c r="G45" s="330"/>
    </row>
    <row r="46" spans="1:7" x14ac:dyDescent="0.25">
      <c r="A46" s="330"/>
      <c r="B46" s="330"/>
      <c r="C46" s="330"/>
      <c r="D46" s="330"/>
      <c r="E46" s="330"/>
      <c r="F46" s="330"/>
      <c r="G46" s="330"/>
    </row>
    <row r="47" spans="1:7" x14ac:dyDescent="0.25">
      <c r="A47" s="330"/>
      <c r="B47" s="330"/>
      <c r="C47" s="330"/>
      <c r="D47" s="330"/>
      <c r="E47" s="330"/>
      <c r="F47" s="330"/>
      <c r="G47" s="330"/>
    </row>
  </sheetData>
  <mergeCells count="1">
    <mergeCell ref="A1:G47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275D72-A565-4B42-8D54-2D51BE74D99B}">
  <dimension ref="A2:G54"/>
  <sheetViews>
    <sheetView workbookViewId="0">
      <selection sqref="A1:G47"/>
    </sheetView>
  </sheetViews>
  <sheetFormatPr baseColWidth="10" defaultRowHeight="15" x14ac:dyDescent="0.25"/>
  <cols>
    <col min="1" max="1" width="11.42578125" style="204"/>
    <col min="2" max="2" width="58.85546875" style="204" bestFit="1" customWidth="1"/>
    <col min="3" max="3" width="12.28515625" style="211" bestFit="1" customWidth="1"/>
    <col min="4" max="4" width="13.7109375" style="204" customWidth="1"/>
    <col min="5" max="5" width="13.42578125" style="211" bestFit="1" customWidth="1"/>
    <col min="6" max="6" width="13.7109375" style="204" customWidth="1"/>
    <col min="7" max="256" width="9.140625" style="204" customWidth="1"/>
    <col min="257" max="257" width="11.42578125" style="204"/>
    <col min="258" max="258" width="58.85546875" style="204" bestFit="1" customWidth="1"/>
    <col min="259" max="259" width="12.28515625" style="204" bestFit="1" customWidth="1"/>
    <col min="260" max="260" width="13.7109375" style="204" customWidth="1"/>
    <col min="261" max="261" width="13.42578125" style="204" bestFit="1" customWidth="1"/>
    <col min="262" max="262" width="13.7109375" style="204" customWidth="1"/>
    <col min="263" max="512" width="9.140625" style="204" customWidth="1"/>
    <col min="513" max="513" width="11.42578125" style="204"/>
    <col min="514" max="514" width="58.85546875" style="204" bestFit="1" customWidth="1"/>
    <col min="515" max="515" width="12.28515625" style="204" bestFit="1" customWidth="1"/>
    <col min="516" max="516" width="13.7109375" style="204" customWidth="1"/>
    <col min="517" max="517" width="13.42578125" style="204" bestFit="1" customWidth="1"/>
    <col min="518" max="518" width="13.7109375" style="204" customWidth="1"/>
    <col min="519" max="768" width="9.140625" style="204" customWidth="1"/>
    <col min="769" max="769" width="11.42578125" style="204"/>
    <col min="770" max="770" width="58.85546875" style="204" bestFit="1" customWidth="1"/>
    <col min="771" max="771" width="12.28515625" style="204" bestFit="1" customWidth="1"/>
    <col min="772" max="772" width="13.7109375" style="204" customWidth="1"/>
    <col min="773" max="773" width="13.42578125" style="204" bestFit="1" customWidth="1"/>
    <col min="774" max="774" width="13.7109375" style="204" customWidth="1"/>
    <col min="775" max="1024" width="9.140625" style="204" customWidth="1"/>
    <col min="1025" max="1025" width="11.42578125" style="204"/>
    <col min="1026" max="1026" width="58.85546875" style="204" bestFit="1" customWidth="1"/>
    <col min="1027" max="1027" width="12.28515625" style="204" bestFit="1" customWidth="1"/>
    <col min="1028" max="1028" width="13.7109375" style="204" customWidth="1"/>
    <col min="1029" max="1029" width="13.42578125" style="204" bestFit="1" customWidth="1"/>
    <col min="1030" max="1030" width="13.7109375" style="204" customWidth="1"/>
    <col min="1031" max="1280" width="9.140625" style="204" customWidth="1"/>
    <col min="1281" max="1281" width="11.42578125" style="204"/>
    <col min="1282" max="1282" width="58.85546875" style="204" bestFit="1" customWidth="1"/>
    <col min="1283" max="1283" width="12.28515625" style="204" bestFit="1" customWidth="1"/>
    <col min="1284" max="1284" width="13.7109375" style="204" customWidth="1"/>
    <col min="1285" max="1285" width="13.42578125" style="204" bestFit="1" customWidth="1"/>
    <col min="1286" max="1286" width="13.7109375" style="204" customWidth="1"/>
    <col min="1287" max="1536" width="9.140625" style="204" customWidth="1"/>
    <col min="1537" max="1537" width="11.42578125" style="204"/>
    <col min="1538" max="1538" width="58.85546875" style="204" bestFit="1" customWidth="1"/>
    <col min="1539" max="1539" width="12.28515625" style="204" bestFit="1" customWidth="1"/>
    <col min="1540" max="1540" width="13.7109375" style="204" customWidth="1"/>
    <col min="1541" max="1541" width="13.42578125" style="204" bestFit="1" customWidth="1"/>
    <col min="1542" max="1542" width="13.7109375" style="204" customWidth="1"/>
    <col min="1543" max="1792" width="9.140625" style="204" customWidth="1"/>
    <col min="1793" max="1793" width="11.42578125" style="204"/>
    <col min="1794" max="1794" width="58.85546875" style="204" bestFit="1" customWidth="1"/>
    <col min="1795" max="1795" width="12.28515625" style="204" bestFit="1" customWidth="1"/>
    <col min="1796" max="1796" width="13.7109375" style="204" customWidth="1"/>
    <col min="1797" max="1797" width="13.42578125" style="204" bestFit="1" customWidth="1"/>
    <col min="1798" max="1798" width="13.7109375" style="204" customWidth="1"/>
    <col min="1799" max="2048" width="9.140625" style="204" customWidth="1"/>
    <col min="2049" max="2049" width="11.42578125" style="204"/>
    <col min="2050" max="2050" width="58.85546875" style="204" bestFit="1" customWidth="1"/>
    <col min="2051" max="2051" width="12.28515625" style="204" bestFit="1" customWidth="1"/>
    <col min="2052" max="2052" width="13.7109375" style="204" customWidth="1"/>
    <col min="2053" max="2053" width="13.42578125" style="204" bestFit="1" customWidth="1"/>
    <col min="2054" max="2054" width="13.7109375" style="204" customWidth="1"/>
    <col min="2055" max="2304" width="9.140625" style="204" customWidth="1"/>
    <col min="2305" max="2305" width="11.42578125" style="204"/>
    <col min="2306" max="2306" width="58.85546875" style="204" bestFit="1" customWidth="1"/>
    <col min="2307" max="2307" width="12.28515625" style="204" bestFit="1" customWidth="1"/>
    <col min="2308" max="2308" width="13.7109375" style="204" customWidth="1"/>
    <col min="2309" max="2309" width="13.42578125" style="204" bestFit="1" customWidth="1"/>
    <col min="2310" max="2310" width="13.7109375" style="204" customWidth="1"/>
    <col min="2311" max="2560" width="9.140625" style="204" customWidth="1"/>
    <col min="2561" max="2561" width="11.42578125" style="204"/>
    <col min="2562" max="2562" width="58.85546875" style="204" bestFit="1" customWidth="1"/>
    <col min="2563" max="2563" width="12.28515625" style="204" bestFit="1" customWidth="1"/>
    <col min="2564" max="2564" width="13.7109375" style="204" customWidth="1"/>
    <col min="2565" max="2565" width="13.42578125" style="204" bestFit="1" customWidth="1"/>
    <col min="2566" max="2566" width="13.7109375" style="204" customWidth="1"/>
    <col min="2567" max="2816" width="9.140625" style="204" customWidth="1"/>
    <col min="2817" max="2817" width="11.42578125" style="204"/>
    <col min="2818" max="2818" width="58.85546875" style="204" bestFit="1" customWidth="1"/>
    <col min="2819" max="2819" width="12.28515625" style="204" bestFit="1" customWidth="1"/>
    <col min="2820" max="2820" width="13.7109375" style="204" customWidth="1"/>
    <col min="2821" max="2821" width="13.42578125" style="204" bestFit="1" customWidth="1"/>
    <col min="2822" max="2822" width="13.7109375" style="204" customWidth="1"/>
    <col min="2823" max="3072" width="9.140625" style="204" customWidth="1"/>
    <col min="3073" max="3073" width="11.42578125" style="204"/>
    <col min="3074" max="3074" width="58.85546875" style="204" bestFit="1" customWidth="1"/>
    <col min="3075" max="3075" width="12.28515625" style="204" bestFit="1" customWidth="1"/>
    <col min="3076" max="3076" width="13.7109375" style="204" customWidth="1"/>
    <col min="3077" max="3077" width="13.42578125" style="204" bestFit="1" customWidth="1"/>
    <col min="3078" max="3078" width="13.7109375" style="204" customWidth="1"/>
    <col min="3079" max="3328" width="9.140625" style="204" customWidth="1"/>
    <col min="3329" max="3329" width="11.42578125" style="204"/>
    <col min="3330" max="3330" width="58.85546875" style="204" bestFit="1" customWidth="1"/>
    <col min="3331" max="3331" width="12.28515625" style="204" bestFit="1" customWidth="1"/>
    <col min="3332" max="3332" width="13.7109375" style="204" customWidth="1"/>
    <col min="3333" max="3333" width="13.42578125" style="204" bestFit="1" customWidth="1"/>
    <col min="3334" max="3334" width="13.7109375" style="204" customWidth="1"/>
    <col min="3335" max="3584" width="9.140625" style="204" customWidth="1"/>
    <col min="3585" max="3585" width="11.42578125" style="204"/>
    <col min="3586" max="3586" width="58.85546875" style="204" bestFit="1" customWidth="1"/>
    <col min="3587" max="3587" width="12.28515625" style="204" bestFit="1" customWidth="1"/>
    <col min="3588" max="3588" width="13.7109375" style="204" customWidth="1"/>
    <col min="3589" max="3589" width="13.42578125" style="204" bestFit="1" customWidth="1"/>
    <col min="3590" max="3590" width="13.7109375" style="204" customWidth="1"/>
    <col min="3591" max="3840" width="9.140625" style="204" customWidth="1"/>
    <col min="3841" max="3841" width="11.42578125" style="204"/>
    <col min="3842" max="3842" width="58.85546875" style="204" bestFit="1" customWidth="1"/>
    <col min="3843" max="3843" width="12.28515625" style="204" bestFit="1" customWidth="1"/>
    <col min="3844" max="3844" width="13.7109375" style="204" customWidth="1"/>
    <col min="3845" max="3845" width="13.42578125" style="204" bestFit="1" customWidth="1"/>
    <col min="3846" max="3846" width="13.7109375" style="204" customWidth="1"/>
    <col min="3847" max="4096" width="9.140625" style="204" customWidth="1"/>
    <col min="4097" max="4097" width="11.42578125" style="204"/>
    <col min="4098" max="4098" width="58.85546875" style="204" bestFit="1" customWidth="1"/>
    <col min="4099" max="4099" width="12.28515625" style="204" bestFit="1" customWidth="1"/>
    <col min="4100" max="4100" width="13.7109375" style="204" customWidth="1"/>
    <col min="4101" max="4101" width="13.42578125" style="204" bestFit="1" customWidth="1"/>
    <col min="4102" max="4102" width="13.7109375" style="204" customWidth="1"/>
    <col min="4103" max="4352" width="9.140625" style="204" customWidth="1"/>
    <col min="4353" max="4353" width="11.42578125" style="204"/>
    <col min="4354" max="4354" width="58.85546875" style="204" bestFit="1" customWidth="1"/>
    <col min="4355" max="4355" width="12.28515625" style="204" bestFit="1" customWidth="1"/>
    <col min="4356" max="4356" width="13.7109375" style="204" customWidth="1"/>
    <col min="4357" max="4357" width="13.42578125" style="204" bestFit="1" customWidth="1"/>
    <col min="4358" max="4358" width="13.7109375" style="204" customWidth="1"/>
    <col min="4359" max="4608" width="9.140625" style="204" customWidth="1"/>
    <col min="4609" max="4609" width="11.42578125" style="204"/>
    <col min="4610" max="4610" width="58.85546875" style="204" bestFit="1" customWidth="1"/>
    <col min="4611" max="4611" width="12.28515625" style="204" bestFit="1" customWidth="1"/>
    <col min="4612" max="4612" width="13.7109375" style="204" customWidth="1"/>
    <col min="4613" max="4613" width="13.42578125" style="204" bestFit="1" customWidth="1"/>
    <col min="4614" max="4614" width="13.7109375" style="204" customWidth="1"/>
    <col min="4615" max="4864" width="9.140625" style="204" customWidth="1"/>
    <col min="4865" max="4865" width="11.42578125" style="204"/>
    <col min="4866" max="4866" width="58.85546875" style="204" bestFit="1" customWidth="1"/>
    <col min="4867" max="4867" width="12.28515625" style="204" bestFit="1" customWidth="1"/>
    <col min="4868" max="4868" width="13.7109375" style="204" customWidth="1"/>
    <col min="4869" max="4869" width="13.42578125" style="204" bestFit="1" customWidth="1"/>
    <col min="4870" max="4870" width="13.7109375" style="204" customWidth="1"/>
    <col min="4871" max="5120" width="9.140625" style="204" customWidth="1"/>
    <col min="5121" max="5121" width="11.42578125" style="204"/>
    <col min="5122" max="5122" width="58.85546875" style="204" bestFit="1" customWidth="1"/>
    <col min="5123" max="5123" width="12.28515625" style="204" bestFit="1" customWidth="1"/>
    <col min="5124" max="5124" width="13.7109375" style="204" customWidth="1"/>
    <col min="5125" max="5125" width="13.42578125" style="204" bestFit="1" customWidth="1"/>
    <col min="5126" max="5126" width="13.7109375" style="204" customWidth="1"/>
    <col min="5127" max="5376" width="9.140625" style="204" customWidth="1"/>
    <col min="5377" max="5377" width="11.42578125" style="204"/>
    <col min="5378" max="5378" width="58.85546875" style="204" bestFit="1" customWidth="1"/>
    <col min="5379" max="5379" width="12.28515625" style="204" bestFit="1" customWidth="1"/>
    <col min="5380" max="5380" width="13.7109375" style="204" customWidth="1"/>
    <col min="5381" max="5381" width="13.42578125" style="204" bestFit="1" customWidth="1"/>
    <col min="5382" max="5382" width="13.7109375" style="204" customWidth="1"/>
    <col min="5383" max="5632" width="9.140625" style="204" customWidth="1"/>
    <col min="5633" max="5633" width="11.42578125" style="204"/>
    <col min="5634" max="5634" width="58.85546875" style="204" bestFit="1" customWidth="1"/>
    <col min="5635" max="5635" width="12.28515625" style="204" bestFit="1" customWidth="1"/>
    <col min="5636" max="5636" width="13.7109375" style="204" customWidth="1"/>
    <col min="5637" max="5637" width="13.42578125" style="204" bestFit="1" customWidth="1"/>
    <col min="5638" max="5638" width="13.7109375" style="204" customWidth="1"/>
    <col min="5639" max="5888" width="9.140625" style="204" customWidth="1"/>
    <col min="5889" max="5889" width="11.42578125" style="204"/>
    <col min="5890" max="5890" width="58.85546875" style="204" bestFit="1" customWidth="1"/>
    <col min="5891" max="5891" width="12.28515625" style="204" bestFit="1" customWidth="1"/>
    <col min="5892" max="5892" width="13.7109375" style="204" customWidth="1"/>
    <col min="5893" max="5893" width="13.42578125" style="204" bestFit="1" customWidth="1"/>
    <col min="5894" max="5894" width="13.7109375" style="204" customWidth="1"/>
    <col min="5895" max="6144" width="9.140625" style="204" customWidth="1"/>
    <col min="6145" max="6145" width="11.42578125" style="204"/>
    <col min="6146" max="6146" width="58.85546875" style="204" bestFit="1" customWidth="1"/>
    <col min="6147" max="6147" width="12.28515625" style="204" bestFit="1" customWidth="1"/>
    <col min="6148" max="6148" width="13.7109375" style="204" customWidth="1"/>
    <col min="6149" max="6149" width="13.42578125" style="204" bestFit="1" customWidth="1"/>
    <col min="6150" max="6150" width="13.7109375" style="204" customWidth="1"/>
    <col min="6151" max="6400" width="9.140625" style="204" customWidth="1"/>
    <col min="6401" max="6401" width="11.42578125" style="204"/>
    <col min="6402" max="6402" width="58.85546875" style="204" bestFit="1" customWidth="1"/>
    <col min="6403" max="6403" width="12.28515625" style="204" bestFit="1" customWidth="1"/>
    <col min="6404" max="6404" width="13.7109375" style="204" customWidth="1"/>
    <col min="6405" max="6405" width="13.42578125" style="204" bestFit="1" customWidth="1"/>
    <col min="6406" max="6406" width="13.7109375" style="204" customWidth="1"/>
    <col min="6407" max="6656" width="9.140625" style="204" customWidth="1"/>
    <col min="6657" max="6657" width="11.42578125" style="204"/>
    <col min="6658" max="6658" width="58.85546875" style="204" bestFit="1" customWidth="1"/>
    <col min="6659" max="6659" width="12.28515625" style="204" bestFit="1" customWidth="1"/>
    <col min="6660" max="6660" width="13.7109375" style="204" customWidth="1"/>
    <col min="6661" max="6661" width="13.42578125" style="204" bestFit="1" customWidth="1"/>
    <col min="6662" max="6662" width="13.7109375" style="204" customWidth="1"/>
    <col min="6663" max="6912" width="9.140625" style="204" customWidth="1"/>
    <col min="6913" max="6913" width="11.42578125" style="204"/>
    <col min="6914" max="6914" width="58.85546875" style="204" bestFit="1" customWidth="1"/>
    <col min="6915" max="6915" width="12.28515625" style="204" bestFit="1" customWidth="1"/>
    <col min="6916" max="6916" width="13.7109375" style="204" customWidth="1"/>
    <col min="6917" max="6917" width="13.42578125" style="204" bestFit="1" customWidth="1"/>
    <col min="6918" max="6918" width="13.7109375" style="204" customWidth="1"/>
    <col min="6919" max="7168" width="9.140625" style="204" customWidth="1"/>
    <col min="7169" max="7169" width="11.42578125" style="204"/>
    <col min="7170" max="7170" width="58.85546875" style="204" bestFit="1" customWidth="1"/>
    <col min="7171" max="7171" width="12.28515625" style="204" bestFit="1" customWidth="1"/>
    <col min="7172" max="7172" width="13.7109375" style="204" customWidth="1"/>
    <col min="7173" max="7173" width="13.42578125" style="204" bestFit="1" customWidth="1"/>
    <col min="7174" max="7174" width="13.7109375" style="204" customWidth="1"/>
    <col min="7175" max="7424" width="9.140625" style="204" customWidth="1"/>
    <col min="7425" max="7425" width="11.42578125" style="204"/>
    <col min="7426" max="7426" width="58.85546875" style="204" bestFit="1" customWidth="1"/>
    <col min="7427" max="7427" width="12.28515625" style="204" bestFit="1" customWidth="1"/>
    <col min="7428" max="7428" width="13.7109375" style="204" customWidth="1"/>
    <col min="7429" max="7429" width="13.42578125" style="204" bestFit="1" customWidth="1"/>
    <col min="7430" max="7430" width="13.7109375" style="204" customWidth="1"/>
    <col min="7431" max="7680" width="9.140625" style="204" customWidth="1"/>
    <col min="7681" max="7681" width="11.42578125" style="204"/>
    <col min="7682" max="7682" width="58.85546875" style="204" bestFit="1" customWidth="1"/>
    <col min="7683" max="7683" width="12.28515625" style="204" bestFit="1" customWidth="1"/>
    <col min="7684" max="7684" width="13.7109375" style="204" customWidth="1"/>
    <col min="7685" max="7685" width="13.42578125" style="204" bestFit="1" customWidth="1"/>
    <col min="7686" max="7686" width="13.7109375" style="204" customWidth="1"/>
    <col min="7687" max="7936" width="9.140625" style="204" customWidth="1"/>
    <col min="7937" max="7937" width="11.42578125" style="204"/>
    <col min="7938" max="7938" width="58.85546875" style="204" bestFit="1" customWidth="1"/>
    <col min="7939" max="7939" width="12.28515625" style="204" bestFit="1" customWidth="1"/>
    <col min="7940" max="7940" width="13.7109375" style="204" customWidth="1"/>
    <col min="7941" max="7941" width="13.42578125" style="204" bestFit="1" customWidth="1"/>
    <col min="7942" max="7942" width="13.7109375" style="204" customWidth="1"/>
    <col min="7943" max="8192" width="9.140625" style="204" customWidth="1"/>
    <col min="8193" max="8193" width="11.42578125" style="204"/>
    <col min="8194" max="8194" width="58.85546875" style="204" bestFit="1" customWidth="1"/>
    <col min="8195" max="8195" width="12.28515625" style="204" bestFit="1" customWidth="1"/>
    <col min="8196" max="8196" width="13.7109375" style="204" customWidth="1"/>
    <col min="8197" max="8197" width="13.42578125" style="204" bestFit="1" customWidth="1"/>
    <col min="8198" max="8198" width="13.7109375" style="204" customWidth="1"/>
    <col min="8199" max="8448" width="9.140625" style="204" customWidth="1"/>
    <col min="8449" max="8449" width="11.42578125" style="204"/>
    <col min="8450" max="8450" width="58.85546875" style="204" bestFit="1" customWidth="1"/>
    <col min="8451" max="8451" width="12.28515625" style="204" bestFit="1" customWidth="1"/>
    <col min="8452" max="8452" width="13.7109375" style="204" customWidth="1"/>
    <col min="8453" max="8453" width="13.42578125" style="204" bestFit="1" customWidth="1"/>
    <col min="8454" max="8454" width="13.7109375" style="204" customWidth="1"/>
    <col min="8455" max="8704" width="9.140625" style="204" customWidth="1"/>
    <col min="8705" max="8705" width="11.42578125" style="204"/>
    <col min="8706" max="8706" width="58.85546875" style="204" bestFit="1" customWidth="1"/>
    <col min="8707" max="8707" width="12.28515625" style="204" bestFit="1" customWidth="1"/>
    <col min="8708" max="8708" width="13.7109375" style="204" customWidth="1"/>
    <col min="8709" max="8709" width="13.42578125" style="204" bestFit="1" customWidth="1"/>
    <col min="8710" max="8710" width="13.7109375" style="204" customWidth="1"/>
    <col min="8711" max="8960" width="9.140625" style="204" customWidth="1"/>
    <col min="8961" max="8961" width="11.42578125" style="204"/>
    <col min="8962" max="8962" width="58.85546875" style="204" bestFit="1" customWidth="1"/>
    <col min="8963" max="8963" width="12.28515625" style="204" bestFit="1" customWidth="1"/>
    <col min="8964" max="8964" width="13.7109375" style="204" customWidth="1"/>
    <col min="8965" max="8965" width="13.42578125" style="204" bestFit="1" customWidth="1"/>
    <col min="8966" max="8966" width="13.7109375" style="204" customWidth="1"/>
    <col min="8967" max="9216" width="9.140625" style="204" customWidth="1"/>
    <col min="9217" max="9217" width="11.42578125" style="204"/>
    <col min="9218" max="9218" width="58.85546875" style="204" bestFit="1" customWidth="1"/>
    <col min="9219" max="9219" width="12.28515625" style="204" bestFit="1" customWidth="1"/>
    <col min="9220" max="9220" width="13.7109375" style="204" customWidth="1"/>
    <col min="9221" max="9221" width="13.42578125" style="204" bestFit="1" customWidth="1"/>
    <col min="9222" max="9222" width="13.7109375" style="204" customWidth="1"/>
    <col min="9223" max="9472" width="9.140625" style="204" customWidth="1"/>
    <col min="9473" max="9473" width="11.42578125" style="204"/>
    <col min="9474" max="9474" width="58.85546875" style="204" bestFit="1" customWidth="1"/>
    <col min="9475" max="9475" width="12.28515625" style="204" bestFit="1" customWidth="1"/>
    <col min="9476" max="9476" width="13.7109375" style="204" customWidth="1"/>
    <col min="9477" max="9477" width="13.42578125" style="204" bestFit="1" customWidth="1"/>
    <col min="9478" max="9478" width="13.7109375" style="204" customWidth="1"/>
    <col min="9479" max="9728" width="9.140625" style="204" customWidth="1"/>
    <col min="9729" max="9729" width="11.42578125" style="204"/>
    <col min="9730" max="9730" width="58.85546875" style="204" bestFit="1" customWidth="1"/>
    <col min="9731" max="9731" width="12.28515625" style="204" bestFit="1" customWidth="1"/>
    <col min="9732" max="9732" width="13.7109375" style="204" customWidth="1"/>
    <col min="9733" max="9733" width="13.42578125" style="204" bestFit="1" customWidth="1"/>
    <col min="9734" max="9734" width="13.7109375" style="204" customWidth="1"/>
    <col min="9735" max="9984" width="9.140625" style="204" customWidth="1"/>
    <col min="9985" max="9985" width="11.42578125" style="204"/>
    <col min="9986" max="9986" width="58.85546875" style="204" bestFit="1" customWidth="1"/>
    <col min="9987" max="9987" width="12.28515625" style="204" bestFit="1" customWidth="1"/>
    <col min="9988" max="9988" width="13.7109375" style="204" customWidth="1"/>
    <col min="9989" max="9989" width="13.42578125" style="204" bestFit="1" customWidth="1"/>
    <col min="9990" max="9990" width="13.7109375" style="204" customWidth="1"/>
    <col min="9991" max="10240" width="9.140625" style="204" customWidth="1"/>
    <col min="10241" max="10241" width="11.42578125" style="204"/>
    <col min="10242" max="10242" width="58.85546875" style="204" bestFit="1" customWidth="1"/>
    <col min="10243" max="10243" width="12.28515625" style="204" bestFit="1" customWidth="1"/>
    <col min="10244" max="10244" width="13.7109375" style="204" customWidth="1"/>
    <col min="10245" max="10245" width="13.42578125" style="204" bestFit="1" customWidth="1"/>
    <col min="10246" max="10246" width="13.7109375" style="204" customWidth="1"/>
    <col min="10247" max="10496" width="9.140625" style="204" customWidth="1"/>
    <col min="10497" max="10497" width="11.42578125" style="204"/>
    <col min="10498" max="10498" width="58.85546875" style="204" bestFit="1" customWidth="1"/>
    <col min="10499" max="10499" width="12.28515625" style="204" bestFit="1" customWidth="1"/>
    <col min="10500" max="10500" width="13.7109375" style="204" customWidth="1"/>
    <col min="10501" max="10501" width="13.42578125" style="204" bestFit="1" customWidth="1"/>
    <col min="10502" max="10502" width="13.7109375" style="204" customWidth="1"/>
    <col min="10503" max="10752" width="9.140625" style="204" customWidth="1"/>
    <col min="10753" max="10753" width="11.42578125" style="204"/>
    <col min="10754" max="10754" width="58.85546875" style="204" bestFit="1" customWidth="1"/>
    <col min="10755" max="10755" width="12.28515625" style="204" bestFit="1" customWidth="1"/>
    <col min="10756" max="10756" width="13.7109375" style="204" customWidth="1"/>
    <col min="10757" max="10757" width="13.42578125" style="204" bestFit="1" customWidth="1"/>
    <col min="10758" max="10758" width="13.7109375" style="204" customWidth="1"/>
    <col min="10759" max="11008" width="9.140625" style="204" customWidth="1"/>
    <col min="11009" max="11009" width="11.42578125" style="204"/>
    <col min="11010" max="11010" width="58.85546875" style="204" bestFit="1" customWidth="1"/>
    <col min="11011" max="11011" width="12.28515625" style="204" bestFit="1" customWidth="1"/>
    <col min="11012" max="11012" width="13.7109375" style="204" customWidth="1"/>
    <col min="11013" max="11013" width="13.42578125" style="204" bestFit="1" customWidth="1"/>
    <col min="11014" max="11014" width="13.7109375" style="204" customWidth="1"/>
    <col min="11015" max="11264" width="9.140625" style="204" customWidth="1"/>
    <col min="11265" max="11265" width="11.42578125" style="204"/>
    <col min="11266" max="11266" width="58.85546875" style="204" bestFit="1" customWidth="1"/>
    <col min="11267" max="11267" width="12.28515625" style="204" bestFit="1" customWidth="1"/>
    <col min="11268" max="11268" width="13.7109375" style="204" customWidth="1"/>
    <col min="11269" max="11269" width="13.42578125" style="204" bestFit="1" customWidth="1"/>
    <col min="11270" max="11270" width="13.7109375" style="204" customWidth="1"/>
    <col min="11271" max="11520" width="9.140625" style="204" customWidth="1"/>
    <col min="11521" max="11521" width="11.42578125" style="204"/>
    <col min="11522" max="11522" width="58.85546875" style="204" bestFit="1" customWidth="1"/>
    <col min="11523" max="11523" width="12.28515625" style="204" bestFit="1" customWidth="1"/>
    <col min="11524" max="11524" width="13.7109375" style="204" customWidth="1"/>
    <col min="11525" max="11525" width="13.42578125" style="204" bestFit="1" customWidth="1"/>
    <col min="11526" max="11526" width="13.7109375" style="204" customWidth="1"/>
    <col min="11527" max="11776" width="9.140625" style="204" customWidth="1"/>
    <col min="11777" max="11777" width="11.42578125" style="204"/>
    <col min="11778" max="11778" width="58.85546875" style="204" bestFit="1" customWidth="1"/>
    <col min="11779" max="11779" width="12.28515625" style="204" bestFit="1" customWidth="1"/>
    <col min="11780" max="11780" width="13.7109375" style="204" customWidth="1"/>
    <col min="11781" max="11781" width="13.42578125" style="204" bestFit="1" customWidth="1"/>
    <col min="11782" max="11782" width="13.7109375" style="204" customWidth="1"/>
    <col min="11783" max="12032" width="9.140625" style="204" customWidth="1"/>
    <col min="12033" max="12033" width="11.42578125" style="204"/>
    <col min="12034" max="12034" width="58.85546875" style="204" bestFit="1" customWidth="1"/>
    <col min="12035" max="12035" width="12.28515625" style="204" bestFit="1" customWidth="1"/>
    <col min="12036" max="12036" width="13.7109375" style="204" customWidth="1"/>
    <col min="12037" max="12037" width="13.42578125" style="204" bestFit="1" customWidth="1"/>
    <col min="12038" max="12038" width="13.7109375" style="204" customWidth="1"/>
    <col min="12039" max="12288" width="9.140625" style="204" customWidth="1"/>
    <col min="12289" max="12289" width="11.42578125" style="204"/>
    <col min="12290" max="12290" width="58.85546875" style="204" bestFit="1" customWidth="1"/>
    <col min="12291" max="12291" width="12.28515625" style="204" bestFit="1" customWidth="1"/>
    <col min="12292" max="12292" width="13.7109375" style="204" customWidth="1"/>
    <col min="12293" max="12293" width="13.42578125" style="204" bestFit="1" customWidth="1"/>
    <col min="12294" max="12294" width="13.7109375" style="204" customWidth="1"/>
    <col min="12295" max="12544" width="9.140625" style="204" customWidth="1"/>
    <col min="12545" max="12545" width="11.42578125" style="204"/>
    <col min="12546" max="12546" width="58.85546875" style="204" bestFit="1" customWidth="1"/>
    <col min="12547" max="12547" width="12.28515625" style="204" bestFit="1" customWidth="1"/>
    <col min="12548" max="12548" width="13.7109375" style="204" customWidth="1"/>
    <col min="12549" max="12549" width="13.42578125" style="204" bestFit="1" customWidth="1"/>
    <col min="12550" max="12550" width="13.7109375" style="204" customWidth="1"/>
    <col min="12551" max="12800" width="9.140625" style="204" customWidth="1"/>
    <col min="12801" max="12801" width="11.42578125" style="204"/>
    <col min="12802" max="12802" width="58.85546875" style="204" bestFit="1" customWidth="1"/>
    <col min="12803" max="12803" width="12.28515625" style="204" bestFit="1" customWidth="1"/>
    <col min="12804" max="12804" width="13.7109375" style="204" customWidth="1"/>
    <col min="12805" max="12805" width="13.42578125" style="204" bestFit="1" customWidth="1"/>
    <col min="12806" max="12806" width="13.7109375" style="204" customWidth="1"/>
    <col min="12807" max="13056" width="9.140625" style="204" customWidth="1"/>
    <col min="13057" max="13057" width="11.42578125" style="204"/>
    <col min="13058" max="13058" width="58.85546875" style="204" bestFit="1" customWidth="1"/>
    <col min="13059" max="13059" width="12.28515625" style="204" bestFit="1" customWidth="1"/>
    <col min="13060" max="13060" width="13.7109375" style="204" customWidth="1"/>
    <col min="13061" max="13061" width="13.42578125" style="204" bestFit="1" customWidth="1"/>
    <col min="13062" max="13062" width="13.7109375" style="204" customWidth="1"/>
    <col min="13063" max="13312" width="9.140625" style="204" customWidth="1"/>
    <col min="13313" max="13313" width="11.42578125" style="204"/>
    <col min="13314" max="13314" width="58.85546875" style="204" bestFit="1" customWidth="1"/>
    <col min="13315" max="13315" width="12.28515625" style="204" bestFit="1" customWidth="1"/>
    <col min="13316" max="13316" width="13.7109375" style="204" customWidth="1"/>
    <col min="13317" max="13317" width="13.42578125" style="204" bestFit="1" customWidth="1"/>
    <col min="13318" max="13318" width="13.7109375" style="204" customWidth="1"/>
    <col min="13319" max="13568" width="9.140625" style="204" customWidth="1"/>
    <col min="13569" max="13569" width="11.42578125" style="204"/>
    <col min="13570" max="13570" width="58.85546875" style="204" bestFit="1" customWidth="1"/>
    <col min="13571" max="13571" width="12.28515625" style="204" bestFit="1" customWidth="1"/>
    <col min="13572" max="13572" width="13.7109375" style="204" customWidth="1"/>
    <col min="13573" max="13573" width="13.42578125" style="204" bestFit="1" customWidth="1"/>
    <col min="13574" max="13574" width="13.7109375" style="204" customWidth="1"/>
    <col min="13575" max="13824" width="9.140625" style="204" customWidth="1"/>
    <col min="13825" max="13825" width="11.42578125" style="204"/>
    <col min="13826" max="13826" width="58.85546875" style="204" bestFit="1" customWidth="1"/>
    <col min="13827" max="13827" width="12.28515625" style="204" bestFit="1" customWidth="1"/>
    <col min="13828" max="13828" width="13.7109375" style="204" customWidth="1"/>
    <col min="13829" max="13829" width="13.42578125" style="204" bestFit="1" customWidth="1"/>
    <col min="13830" max="13830" width="13.7109375" style="204" customWidth="1"/>
    <col min="13831" max="14080" width="9.140625" style="204" customWidth="1"/>
    <col min="14081" max="14081" width="11.42578125" style="204"/>
    <col min="14082" max="14082" width="58.85546875" style="204" bestFit="1" customWidth="1"/>
    <col min="14083" max="14083" width="12.28515625" style="204" bestFit="1" customWidth="1"/>
    <col min="14084" max="14084" width="13.7109375" style="204" customWidth="1"/>
    <col min="14085" max="14085" width="13.42578125" style="204" bestFit="1" customWidth="1"/>
    <col min="14086" max="14086" width="13.7109375" style="204" customWidth="1"/>
    <col min="14087" max="14336" width="9.140625" style="204" customWidth="1"/>
    <col min="14337" max="14337" width="11.42578125" style="204"/>
    <col min="14338" max="14338" width="58.85546875" style="204" bestFit="1" customWidth="1"/>
    <col min="14339" max="14339" width="12.28515625" style="204" bestFit="1" customWidth="1"/>
    <col min="14340" max="14340" width="13.7109375" style="204" customWidth="1"/>
    <col min="14341" max="14341" width="13.42578125" style="204" bestFit="1" customWidth="1"/>
    <col min="14342" max="14342" width="13.7109375" style="204" customWidth="1"/>
    <col min="14343" max="14592" width="9.140625" style="204" customWidth="1"/>
    <col min="14593" max="14593" width="11.42578125" style="204"/>
    <col min="14594" max="14594" width="58.85546875" style="204" bestFit="1" customWidth="1"/>
    <col min="14595" max="14595" width="12.28515625" style="204" bestFit="1" customWidth="1"/>
    <col min="14596" max="14596" width="13.7109375" style="204" customWidth="1"/>
    <col min="14597" max="14597" width="13.42578125" style="204" bestFit="1" customWidth="1"/>
    <col min="14598" max="14598" width="13.7109375" style="204" customWidth="1"/>
    <col min="14599" max="14848" width="9.140625" style="204" customWidth="1"/>
    <col min="14849" max="14849" width="11.42578125" style="204"/>
    <col min="14850" max="14850" width="58.85546875" style="204" bestFit="1" customWidth="1"/>
    <col min="14851" max="14851" width="12.28515625" style="204" bestFit="1" customWidth="1"/>
    <col min="14852" max="14852" width="13.7109375" style="204" customWidth="1"/>
    <col min="14853" max="14853" width="13.42578125" style="204" bestFit="1" customWidth="1"/>
    <col min="14854" max="14854" width="13.7109375" style="204" customWidth="1"/>
    <col min="14855" max="15104" width="9.140625" style="204" customWidth="1"/>
    <col min="15105" max="15105" width="11.42578125" style="204"/>
    <col min="15106" max="15106" width="58.85546875" style="204" bestFit="1" customWidth="1"/>
    <col min="15107" max="15107" width="12.28515625" style="204" bestFit="1" customWidth="1"/>
    <col min="15108" max="15108" width="13.7109375" style="204" customWidth="1"/>
    <col min="15109" max="15109" width="13.42578125" style="204" bestFit="1" customWidth="1"/>
    <col min="15110" max="15110" width="13.7109375" style="204" customWidth="1"/>
    <col min="15111" max="15360" width="9.140625" style="204" customWidth="1"/>
    <col min="15361" max="15361" width="11.42578125" style="204"/>
    <col min="15362" max="15362" width="58.85546875" style="204" bestFit="1" customWidth="1"/>
    <col min="15363" max="15363" width="12.28515625" style="204" bestFit="1" customWidth="1"/>
    <col min="15364" max="15364" width="13.7109375" style="204" customWidth="1"/>
    <col min="15365" max="15365" width="13.42578125" style="204" bestFit="1" customWidth="1"/>
    <col min="15366" max="15366" width="13.7109375" style="204" customWidth="1"/>
    <col min="15367" max="15616" width="9.140625" style="204" customWidth="1"/>
    <col min="15617" max="15617" width="11.42578125" style="204"/>
    <col min="15618" max="15618" width="58.85546875" style="204" bestFit="1" customWidth="1"/>
    <col min="15619" max="15619" width="12.28515625" style="204" bestFit="1" customWidth="1"/>
    <col min="15620" max="15620" width="13.7109375" style="204" customWidth="1"/>
    <col min="15621" max="15621" width="13.42578125" style="204" bestFit="1" customWidth="1"/>
    <col min="15622" max="15622" width="13.7109375" style="204" customWidth="1"/>
    <col min="15623" max="15872" width="9.140625" style="204" customWidth="1"/>
    <col min="15873" max="15873" width="11.42578125" style="204"/>
    <col min="15874" max="15874" width="58.85546875" style="204" bestFit="1" customWidth="1"/>
    <col min="15875" max="15875" width="12.28515625" style="204" bestFit="1" customWidth="1"/>
    <col min="15876" max="15876" width="13.7109375" style="204" customWidth="1"/>
    <col min="15877" max="15877" width="13.42578125" style="204" bestFit="1" customWidth="1"/>
    <col min="15878" max="15878" width="13.7109375" style="204" customWidth="1"/>
    <col min="15879" max="16128" width="9.140625" style="204" customWidth="1"/>
    <col min="16129" max="16129" width="11.42578125" style="204"/>
    <col min="16130" max="16130" width="58.85546875" style="204" bestFit="1" customWidth="1"/>
    <col min="16131" max="16131" width="12.28515625" style="204" bestFit="1" customWidth="1"/>
    <col min="16132" max="16132" width="13.7109375" style="204" customWidth="1"/>
    <col min="16133" max="16133" width="13.42578125" style="204" bestFit="1" customWidth="1"/>
    <col min="16134" max="16134" width="13.7109375" style="204" customWidth="1"/>
    <col min="16135" max="16384" width="9.140625" style="204" customWidth="1"/>
  </cols>
  <sheetData>
    <row r="2" spans="1:7" ht="24" customHeight="1" x14ac:dyDescent="0.25">
      <c r="A2" s="328" t="s">
        <v>175</v>
      </c>
      <c r="B2" s="328"/>
      <c r="C2" s="328"/>
      <c r="D2" s="328"/>
      <c r="E2" s="328"/>
      <c r="F2" s="328"/>
      <c r="G2" s="328"/>
    </row>
    <row r="3" spans="1:7" ht="24" customHeight="1" x14ac:dyDescent="0.25">
      <c r="A3" s="329" t="s">
        <v>925</v>
      </c>
      <c r="B3" s="329"/>
      <c r="C3" s="329"/>
      <c r="D3" s="329"/>
      <c r="E3" s="329"/>
      <c r="F3" s="329"/>
      <c r="G3" s="329"/>
    </row>
    <row r="4" spans="1:7" ht="12" customHeight="1" x14ac:dyDescent="0.25">
      <c r="B4" s="205"/>
      <c r="C4" s="209"/>
      <c r="D4" s="205"/>
      <c r="E4" s="209"/>
      <c r="F4" s="205"/>
    </row>
    <row r="5" spans="1:7" ht="21.95" customHeight="1" x14ac:dyDescent="0.25">
      <c r="B5" s="225"/>
      <c r="C5" s="215" t="s">
        <v>513</v>
      </c>
      <c r="D5" s="214"/>
      <c r="E5" s="215" t="s">
        <v>514</v>
      </c>
      <c r="F5" s="214"/>
    </row>
    <row r="6" spans="1:7" ht="12" customHeight="1" x14ac:dyDescent="0.25">
      <c r="B6" s="205"/>
      <c r="C6" s="209"/>
      <c r="D6" s="205"/>
      <c r="E6" s="209"/>
      <c r="F6" s="205"/>
    </row>
    <row r="7" spans="1:7" ht="20.100000000000001" customHeight="1" x14ac:dyDescent="0.25">
      <c r="B7" s="207" t="s">
        <v>230</v>
      </c>
      <c r="C7" s="223"/>
      <c r="D7" s="225"/>
      <c r="E7" s="223"/>
      <c r="F7" s="225"/>
    </row>
    <row r="8" spans="1:7" ht="20.100000000000001" customHeight="1" x14ac:dyDescent="0.25">
      <c r="B8" s="225" t="s">
        <v>56</v>
      </c>
    </row>
    <row r="9" spans="1:7" ht="20.100000000000001" customHeight="1" x14ac:dyDescent="0.25">
      <c r="B9" s="208" t="s">
        <v>231</v>
      </c>
    </row>
    <row r="10" spans="1:7" ht="20.100000000000001" customHeight="1" x14ac:dyDescent="0.25">
      <c r="B10" s="225" t="s">
        <v>232</v>
      </c>
      <c r="C10" s="226">
        <v>687596.38</v>
      </c>
      <c r="D10" s="227"/>
      <c r="E10" s="226">
        <v>687596.38</v>
      </c>
      <c r="F10" s="227"/>
    </row>
    <row r="11" spans="1:7" ht="20.100000000000001" customHeight="1" x14ac:dyDescent="0.25">
      <c r="B11" s="225" t="s">
        <v>169</v>
      </c>
      <c r="C11" s="226">
        <v>141706.15</v>
      </c>
      <c r="D11" s="227"/>
      <c r="E11" s="226">
        <v>141706.15</v>
      </c>
      <c r="F11" s="227"/>
    </row>
    <row r="12" spans="1:7" ht="20.100000000000001" customHeight="1" x14ac:dyDescent="0.25">
      <c r="B12" s="225" t="s">
        <v>233</v>
      </c>
      <c r="C12" s="226">
        <v>522.08000000000004</v>
      </c>
      <c r="D12" s="227"/>
      <c r="E12" s="226">
        <v>522.08000000000004</v>
      </c>
      <c r="F12" s="227"/>
    </row>
    <row r="13" spans="1:7" ht="20.100000000000001" customHeight="1" x14ac:dyDescent="0.25">
      <c r="B13" s="225" t="s">
        <v>235</v>
      </c>
      <c r="C13" s="282">
        <v>43328</v>
      </c>
      <c r="D13" s="227"/>
      <c r="E13" s="282">
        <v>43328</v>
      </c>
      <c r="F13" s="227"/>
    </row>
    <row r="14" spans="1:7" ht="12" customHeight="1" x14ac:dyDescent="0.25">
      <c r="B14" s="205"/>
      <c r="C14" s="209"/>
      <c r="D14" s="205"/>
      <c r="E14" s="209"/>
      <c r="F14" s="205"/>
    </row>
    <row r="15" spans="1:7" ht="20.100000000000001" customHeight="1" x14ac:dyDescent="0.25">
      <c r="B15" s="225" t="s">
        <v>236</v>
      </c>
      <c r="C15" s="283">
        <v>873152.61</v>
      </c>
      <c r="D15" s="227"/>
      <c r="E15" s="283">
        <v>873152.61</v>
      </c>
      <c r="F15" s="227"/>
    </row>
    <row r="16" spans="1:7" ht="20.100000000000001" customHeight="1" x14ac:dyDescent="0.25">
      <c r="B16" s="225" t="s">
        <v>56</v>
      </c>
    </row>
    <row r="17" spans="2:6" ht="12" customHeight="1" x14ac:dyDescent="0.25">
      <c r="B17" s="205"/>
      <c r="C17" s="209"/>
      <c r="D17" s="205"/>
      <c r="E17" s="209"/>
      <c r="F17" s="205"/>
    </row>
    <row r="18" spans="2:6" ht="20.100000000000001" customHeight="1" x14ac:dyDescent="0.25">
      <c r="B18" s="207" t="s">
        <v>237</v>
      </c>
      <c r="C18" s="283">
        <v>873152.61</v>
      </c>
      <c r="D18" s="227"/>
      <c r="E18" s="283">
        <v>873152.61</v>
      </c>
      <c r="F18" s="227"/>
    </row>
    <row r="19" spans="2:6" ht="20.100000000000001" customHeight="1" x14ac:dyDescent="0.25">
      <c r="B19" s="225" t="s">
        <v>56</v>
      </c>
    </row>
    <row r="20" spans="2:6" ht="20.100000000000001" customHeight="1" x14ac:dyDescent="0.25">
      <c r="B20" s="207" t="s">
        <v>238</v>
      </c>
      <c r="C20" s="223"/>
      <c r="D20" s="225"/>
      <c r="E20" s="223"/>
      <c r="F20" s="225"/>
    </row>
    <row r="21" spans="2:6" ht="20.100000000000001" customHeight="1" x14ac:dyDescent="0.25">
      <c r="B21" s="225" t="s">
        <v>56</v>
      </c>
    </row>
    <row r="22" spans="2:6" ht="20.100000000000001" customHeight="1" x14ac:dyDescent="0.25">
      <c r="B22" s="208" t="s">
        <v>239</v>
      </c>
    </row>
    <row r="23" spans="2:6" ht="20.100000000000001" customHeight="1" x14ac:dyDescent="0.25">
      <c r="B23" s="225" t="s">
        <v>240</v>
      </c>
    </row>
    <row r="24" spans="2:6" ht="20.100000000000001" customHeight="1" x14ac:dyDescent="0.25">
      <c r="B24" s="225" t="s">
        <v>243</v>
      </c>
      <c r="C24" s="226">
        <v>14881.8</v>
      </c>
      <c r="D24" s="227"/>
      <c r="E24" s="226">
        <v>14881.8</v>
      </c>
      <c r="F24" s="227"/>
    </row>
    <row r="25" spans="2:6" ht="20.100000000000001" customHeight="1" x14ac:dyDescent="0.25">
      <c r="B25" s="225" t="s">
        <v>246</v>
      </c>
      <c r="C25" s="226">
        <v>209214.41</v>
      </c>
      <c r="D25" s="227"/>
      <c r="E25" s="226">
        <v>209214.41</v>
      </c>
      <c r="F25" s="227"/>
    </row>
    <row r="26" spans="2:6" ht="20.100000000000001" customHeight="1" x14ac:dyDescent="0.25">
      <c r="B26" s="225" t="s">
        <v>247</v>
      </c>
      <c r="C26" s="226">
        <v>52000</v>
      </c>
      <c r="D26" s="227"/>
      <c r="E26" s="226">
        <v>52000</v>
      </c>
      <c r="F26" s="227"/>
    </row>
    <row r="27" spans="2:6" ht="20.100000000000001" customHeight="1" x14ac:dyDescent="0.25">
      <c r="B27" s="225" t="s">
        <v>252</v>
      </c>
      <c r="C27" s="226">
        <v>3282</v>
      </c>
      <c r="D27" s="227"/>
      <c r="E27" s="226">
        <v>3282</v>
      </c>
      <c r="F27" s="227"/>
    </row>
    <row r="28" spans="2:6" ht="20.100000000000001" customHeight="1" x14ac:dyDescent="0.25">
      <c r="B28" s="225" t="s">
        <v>248</v>
      </c>
      <c r="C28" s="226">
        <v>48139</v>
      </c>
      <c r="D28" s="227"/>
      <c r="E28" s="226">
        <v>48139</v>
      </c>
      <c r="F28" s="227"/>
    </row>
    <row r="29" spans="2:6" ht="20.100000000000001" customHeight="1" x14ac:dyDescent="0.25">
      <c r="B29" s="225" t="s">
        <v>249</v>
      </c>
      <c r="C29" s="282">
        <v>9917.3799999999992</v>
      </c>
      <c r="D29" s="227"/>
      <c r="E29" s="282">
        <v>9917.3799999999992</v>
      </c>
      <c r="F29" s="227"/>
    </row>
    <row r="30" spans="2:6" ht="12" customHeight="1" x14ac:dyDescent="0.25">
      <c r="B30" s="205"/>
      <c r="C30" s="209"/>
      <c r="D30" s="205"/>
      <c r="E30" s="209"/>
      <c r="F30" s="205"/>
    </row>
    <row r="31" spans="2:6" ht="20.100000000000001" customHeight="1" x14ac:dyDescent="0.25">
      <c r="B31" s="225" t="s">
        <v>250</v>
      </c>
      <c r="C31" s="283">
        <v>337434.59</v>
      </c>
      <c r="D31" s="227"/>
      <c r="E31" s="283">
        <v>337434.59</v>
      </c>
      <c r="F31" s="227"/>
    </row>
    <row r="32" spans="2:6" ht="20.100000000000001" customHeight="1" x14ac:dyDescent="0.25">
      <c r="B32" s="225" t="s">
        <v>56</v>
      </c>
    </row>
    <row r="33" spans="2:6" ht="20.100000000000001" customHeight="1" x14ac:dyDescent="0.25">
      <c r="B33" s="225" t="s">
        <v>251</v>
      </c>
    </row>
    <row r="34" spans="2:6" ht="20.100000000000001" customHeight="1" x14ac:dyDescent="0.25">
      <c r="B34" s="225" t="s">
        <v>461</v>
      </c>
      <c r="C34" s="282">
        <v>133421.43</v>
      </c>
      <c r="D34" s="227"/>
      <c r="E34" s="282">
        <v>133421.43</v>
      </c>
      <c r="F34" s="227"/>
    </row>
    <row r="35" spans="2:6" ht="12" customHeight="1" x14ac:dyDescent="0.25">
      <c r="B35" s="205"/>
      <c r="C35" s="209"/>
      <c r="D35" s="205"/>
      <c r="E35" s="209"/>
      <c r="F35" s="205"/>
    </row>
    <row r="36" spans="2:6" ht="20.100000000000001" customHeight="1" x14ac:dyDescent="0.25">
      <c r="B36" s="225" t="s">
        <v>254</v>
      </c>
      <c r="C36" s="283">
        <v>133421.43</v>
      </c>
      <c r="D36" s="227"/>
      <c r="E36" s="283">
        <v>133421.43</v>
      </c>
      <c r="F36" s="227"/>
    </row>
    <row r="37" spans="2:6" ht="20.100000000000001" customHeight="1" x14ac:dyDescent="0.25">
      <c r="B37" s="225" t="s">
        <v>56</v>
      </c>
    </row>
    <row r="38" spans="2:6" ht="20.100000000000001" customHeight="1" x14ac:dyDescent="0.25">
      <c r="B38" s="225" t="s">
        <v>255</v>
      </c>
      <c r="C38" s="226">
        <v>2151.46</v>
      </c>
      <c r="D38" s="227"/>
      <c r="E38" s="226">
        <v>2151.46</v>
      </c>
      <c r="F38" s="227"/>
    </row>
    <row r="39" spans="2:6" ht="20.100000000000001" customHeight="1" x14ac:dyDescent="0.25">
      <c r="B39" s="225" t="s">
        <v>256</v>
      </c>
    </row>
    <row r="40" spans="2:6" ht="20.100000000000001" customHeight="1" x14ac:dyDescent="0.25">
      <c r="B40" s="225" t="s">
        <v>169</v>
      </c>
      <c r="C40" s="282">
        <v>9000</v>
      </c>
      <c r="D40" s="227"/>
      <c r="E40" s="282">
        <v>9000</v>
      </c>
      <c r="F40" s="227"/>
    </row>
    <row r="41" spans="2:6" ht="12" customHeight="1" x14ac:dyDescent="0.25">
      <c r="B41" s="205"/>
      <c r="C41" s="209"/>
      <c r="D41" s="205"/>
      <c r="E41" s="209"/>
      <c r="F41" s="205"/>
    </row>
    <row r="42" spans="2:6" ht="20.100000000000001" customHeight="1" x14ac:dyDescent="0.25">
      <c r="B42" s="225" t="s">
        <v>257</v>
      </c>
      <c r="C42" s="283">
        <v>9000</v>
      </c>
      <c r="D42" s="227"/>
      <c r="E42" s="283">
        <v>9000</v>
      </c>
      <c r="F42" s="227"/>
    </row>
    <row r="43" spans="2:6" ht="20.100000000000001" customHeight="1" x14ac:dyDescent="0.25">
      <c r="B43" s="225" t="s">
        <v>56</v>
      </c>
    </row>
    <row r="44" spans="2:6" ht="12" customHeight="1" x14ac:dyDescent="0.25">
      <c r="B44" s="205"/>
      <c r="C44" s="209"/>
      <c r="D44" s="205"/>
      <c r="E44" s="209"/>
      <c r="F44" s="205"/>
    </row>
    <row r="45" spans="2:6" ht="20.100000000000001" customHeight="1" x14ac:dyDescent="0.25">
      <c r="B45" s="225" t="s">
        <v>258</v>
      </c>
      <c r="C45" s="283">
        <v>482007.48</v>
      </c>
      <c r="D45" s="227"/>
      <c r="E45" s="283">
        <v>482007.48</v>
      </c>
      <c r="F45" s="227"/>
    </row>
    <row r="46" spans="2:6" ht="20.100000000000001" customHeight="1" x14ac:dyDescent="0.25">
      <c r="B46" s="225" t="s">
        <v>56</v>
      </c>
    </row>
    <row r="47" spans="2:6" ht="12" customHeight="1" x14ac:dyDescent="0.25">
      <c r="B47" s="205"/>
      <c r="C47" s="209"/>
      <c r="D47" s="205"/>
      <c r="E47" s="209"/>
      <c r="F47" s="205"/>
    </row>
    <row r="48" spans="2:6" ht="20.100000000000001" customHeight="1" x14ac:dyDescent="0.25">
      <c r="B48" s="207" t="s">
        <v>259</v>
      </c>
      <c r="C48" s="283">
        <v>482007.48</v>
      </c>
      <c r="D48" s="227"/>
      <c r="E48" s="283">
        <v>482007.48</v>
      </c>
      <c r="F48" s="227"/>
    </row>
    <row r="49" spans="2:6" ht="20.100000000000001" customHeight="1" x14ac:dyDescent="0.25">
      <c r="B49" s="225" t="s">
        <v>56</v>
      </c>
    </row>
    <row r="50" spans="2:6" ht="20.100000000000001" customHeight="1" x14ac:dyDescent="0.25">
      <c r="B50" s="225" t="s">
        <v>56</v>
      </c>
    </row>
    <row r="51" spans="2:6" ht="12" customHeight="1" x14ac:dyDescent="0.25">
      <c r="B51" s="205"/>
      <c r="C51" s="209"/>
      <c r="D51" s="205"/>
      <c r="E51" s="209"/>
      <c r="F51" s="205"/>
    </row>
    <row r="52" spans="2:6" ht="20.100000000000001" customHeight="1" thickBot="1" x14ac:dyDescent="0.3">
      <c r="B52" s="207" t="s">
        <v>260</v>
      </c>
      <c r="C52" s="285">
        <v>391145.13</v>
      </c>
      <c r="D52" s="227"/>
      <c r="E52" s="285">
        <v>391145.13</v>
      </c>
      <c r="F52" s="227"/>
    </row>
    <row r="53" spans="2:6" ht="12" customHeight="1" thickTop="1" x14ac:dyDescent="0.25">
      <c r="B53" s="205"/>
      <c r="C53" s="209"/>
      <c r="D53" s="205"/>
      <c r="E53" s="209"/>
      <c r="F53" s="205"/>
    </row>
    <row r="54" spans="2:6" ht="20.100000000000001" customHeight="1" x14ac:dyDescent="0.25">
      <c r="B54" s="225" t="s">
        <v>56</v>
      </c>
      <c r="C54" s="223" t="s">
        <v>56</v>
      </c>
      <c r="D54" s="225"/>
      <c r="E54" s="223" t="s">
        <v>56</v>
      </c>
      <c r="F54" s="225"/>
    </row>
  </sheetData>
  <mergeCells count="2">
    <mergeCell ref="A2:G2"/>
    <mergeCell ref="A3:G3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5C3F6E-19C7-403B-B926-76D4FA5EFF9C}">
  <dimension ref="A1:G47"/>
  <sheetViews>
    <sheetView workbookViewId="0">
      <selection sqref="A1:G47"/>
    </sheetView>
  </sheetViews>
  <sheetFormatPr baseColWidth="10" defaultRowHeight="15" x14ac:dyDescent="0.25"/>
  <sheetData>
    <row r="1" spans="1:7" x14ac:dyDescent="0.25">
      <c r="A1" s="330"/>
      <c r="B1" s="330"/>
      <c r="C1" s="330"/>
      <c r="D1" s="330"/>
      <c r="E1" s="330"/>
      <c r="F1" s="330"/>
      <c r="G1" s="330"/>
    </row>
    <row r="2" spans="1:7" x14ac:dyDescent="0.25">
      <c r="A2" s="330"/>
      <c r="B2" s="330"/>
      <c r="C2" s="330"/>
      <c r="D2" s="330"/>
      <c r="E2" s="330"/>
      <c r="F2" s="330"/>
      <c r="G2" s="330"/>
    </row>
    <row r="3" spans="1:7" x14ac:dyDescent="0.25">
      <c r="A3" s="330"/>
      <c r="B3" s="330"/>
      <c r="C3" s="330"/>
      <c r="D3" s="330"/>
      <c r="E3" s="330"/>
      <c r="F3" s="330"/>
      <c r="G3" s="330"/>
    </row>
    <row r="4" spans="1:7" x14ac:dyDescent="0.25">
      <c r="A4" s="330"/>
      <c r="B4" s="330"/>
      <c r="C4" s="330"/>
      <c r="D4" s="330"/>
      <c r="E4" s="330"/>
      <c r="F4" s="330"/>
      <c r="G4" s="330"/>
    </row>
    <row r="5" spans="1:7" x14ac:dyDescent="0.25">
      <c r="A5" s="330"/>
      <c r="B5" s="330"/>
      <c r="C5" s="330"/>
      <c r="D5" s="330"/>
      <c r="E5" s="330"/>
      <c r="F5" s="330"/>
      <c r="G5" s="330"/>
    </row>
    <row r="6" spans="1:7" x14ac:dyDescent="0.25">
      <c r="A6" s="330"/>
      <c r="B6" s="330"/>
      <c r="C6" s="330"/>
      <c r="D6" s="330"/>
      <c r="E6" s="330"/>
      <c r="F6" s="330"/>
      <c r="G6" s="330"/>
    </row>
    <row r="7" spans="1:7" x14ac:dyDescent="0.25">
      <c r="A7" s="330"/>
      <c r="B7" s="330"/>
      <c r="C7" s="330"/>
      <c r="D7" s="330"/>
      <c r="E7" s="330"/>
      <c r="F7" s="330"/>
      <c r="G7" s="330"/>
    </row>
    <row r="8" spans="1:7" x14ac:dyDescent="0.25">
      <c r="A8" s="330"/>
      <c r="B8" s="330"/>
      <c r="C8" s="330"/>
      <c r="D8" s="330"/>
      <c r="E8" s="330"/>
      <c r="F8" s="330"/>
      <c r="G8" s="330"/>
    </row>
    <row r="9" spans="1:7" x14ac:dyDescent="0.25">
      <c r="A9" s="330"/>
      <c r="B9" s="330"/>
      <c r="C9" s="330"/>
      <c r="D9" s="330"/>
      <c r="E9" s="330"/>
      <c r="F9" s="330"/>
      <c r="G9" s="330"/>
    </row>
    <row r="10" spans="1:7" x14ac:dyDescent="0.25">
      <c r="A10" s="330"/>
      <c r="B10" s="330"/>
      <c r="C10" s="330"/>
      <c r="D10" s="330"/>
      <c r="E10" s="330"/>
      <c r="F10" s="330"/>
      <c r="G10" s="330"/>
    </row>
    <row r="11" spans="1:7" x14ac:dyDescent="0.25">
      <c r="A11" s="330"/>
      <c r="B11" s="330"/>
      <c r="C11" s="330"/>
      <c r="D11" s="330"/>
      <c r="E11" s="330"/>
      <c r="F11" s="330"/>
      <c r="G11" s="330"/>
    </row>
    <row r="12" spans="1:7" x14ac:dyDescent="0.25">
      <c r="A12" s="330"/>
      <c r="B12" s="330"/>
      <c r="C12" s="330"/>
      <c r="D12" s="330"/>
      <c r="E12" s="330"/>
      <c r="F12" s="330"/>
      <c r="G12" s="330"/>
    </row>
    <row r="13" spans="1:7" x14ac:dyDescent="0.25">
      <c r="A13" s="330"/>
      <c r="B13" s="330"/>
      <c r="C13" s="330"/>
      <c r="D13" s="330"/>
      <c r="E13" s="330"/>
      <c r="F13" s="330"/>
      <c r="G13" s="330"/>
    </row>
    <row r="14" spans="1:7" x14ac:dyDescent="0.25">
      <c r="A14" s="330"/>
      <c r="B14" s="330"/>
      <c r="C14" s="330"/>
      <c r="D14" s="330"/>
      <c r="E14" s="330"/>
      <c r="F14" s="330"/>
      <c r="G14" s="330"/>
    </row>
    <row r="15" spans="1:7" x14ac:dyDescent="0.25">
      <c r="A15" s="330"/>
      <c r="B15" s="330"/>
      <c r="C15" s="330"/>
      <c r="D15" s="330"/>
      <c r="E15" s="330"/>
      <c r="F15" s="330"/>
      <c r="G15" s="330"/>
    </row>
    <row r="16" spans="1:7" x14ac:dyDescent="0.25">
      <c r="A16" s="330"/>
      <c r="B16" s="330"/>
      <c r="C16" s="330"/>
      <c r="D16" s="330"/>
      <c r="E16" s="330"/>
      <c r="F16" s="330"/>
      <c r="G16" s="330"/>
    </row>
    <row r="17" spans="1:7" x14ac:dyDescent="0.25">
      <c r="A17" s="330"/>
      <c r="B17" s="330"/>
      <c r="C17" s="330"/>
      <c r="D17" s="330"/>
      <c r="E17" s="330"/>
      <c r="F17" s="330"/>
      <c r="G17" s="330"/>
    </row>
    <row r="18" spans="1:7" x14ac:dyDescent="0.25">
      <c r="A18" s="330"/>
      <c r="B18" s="330"/>
      <c r="C18" s="330"/>
      <c r="D18" s="330"/>
      <c r="E18" s="330"/>
      <c r="F18" s="330"/>
      <c r="G18" s="330"/>
    </row>
    <row r="19" spans="1:7" x14ac:dyDescent="0.25">
      <c r="A19" s="330"/>
      <c r="B19" s="330"/>
      <c r="C19" s="330"/>
      <c r="D19" s="330"/>
      <c r="E19" s="330"/>
      <c r="F19" s="330"/>
      <c r="G19" s="330"/>
    </row>
    <row r="20" spans="1:7" x14ac:dyDescent="0.25">
      <c r="A20" s="330"/>
      <c r="B20" s="330"/>
      <c r="C20" s="330"/>
      <c r="D20" s="330"/>
      <c r="E20" s="330"/>
      <c r="F20" s="330"/>
      <c r="G20" s="330"/>
    </row>
    <row r="21" spans="1:7" x14ac:dyDescent="0.25">
      <c r="A21" s="330"/>
      <c r="B21" s="330"/>
      <c r="C21" s="330"/>
      <c r="D21" s="330"/>
      <c r="E21" s="330"/>
      <c r="F21" s="330"/>
      <c r="G21" s="330"/>
    </row>
    <row r="22" spans="1:7" x14ac:dyDescent="0.25">
      <c r="A22" s="330"/>
      <c r="B22" s="330"/>
      <c r="C22" s="330"/>
      <c r="D22" s="330"/>
      <c r="E22" s="330"/>
      <c r="F22" s="330"/>
      <c r="G22" s="330"/>
    </row>
    <row r="23" spans="1:7" x14ac:dyDescent="0.25">
      <c r="A23" s="330"/>
      <c r="B23" s="330"/>
      <c r="C23" s="330"/>
      <c r="D23" s="330"/>
      <c r="E23" s="330"/>
      <c r="F23" s="330"/>
      <c r="G23" s="330"/>
    </row>
    <row r="24" spans="1:7" x14ac:dyDescent="0.25">
      <c r="A24" s="330"/>
      <c r="B24" s="330"/>
      <c r="C24" s="330"/>
      <c r="D24" s="330"/>
      <c r="E24" s="330"/>
      <c r="F24" s="330"/>
      <c r="G24" s="330"/>
    </row>
    <row r="25" spans="1:7" x14ac:dyDescent="0.25">
      <c r="A25" s="330"/>
      <c r="B25" s="330"/>
      <c r="C25" s="330"/>
      <c r="D25" s="330"/>
      <c r="E25" s="330"/>
      <c r="F25" s="330"/>
      <c r="G25" s="330"/>
    </row>
    <row r="26" spans="1:7" x14ac:dyDescent="0.25">
      <c r="A26" s="330"/>
      <c r="B26" s="330"/>
      <c r="C26" s="330"/>
      <c r="D26" s="330"/>
      <c r="E26" s="330"/>
      <c r="F26" s="330"/>
      <c r="G26" s="330"/>
    </row>
    <row r="27" spans="1:7" x14ac:dyDescent="0.25">
      <c r="A27" s="330"/>
      <c r="B27" s="330"/>
      <c r="C27" s="330"/>
      <c r="D27" s="330"/>
      <c r="E27" s="330"/>
      <c r="F27" s="330"/>
      <c r="G27" s="330"/>
    </row>
    <row r="28" spans="1:7" x14ac:dyDescent="0.25">
      <c r="A28" s="330"/>
      <c r="B28" s="330"/>
      <c r="C28" s="330"/>
      <c r="D28" s="330"/>
      <c r="E28" s="330"/>
      <c r="F28" s="330"/>
      <c r="G28" s="330"/>
    </row>
    <row r="29" spans="1:7" x14ac:dyDescent="0.25">
      <c r="A29" s="330"/>
      <c r="B29" s="330"/>
      <c r="C29" s="330"/>
      <c r="D29" s="330"/>
      <c r="E29" s="330"/>
      <c r="F29" s="330"/>
      <c r="G29" s="330"/>
    </row>
    <row r="30" spans="1:7" x14ac:dyDescent="0.25">
      <c r="A30" s="330"/>
      <c r="B30" s="330"/>
      <c r="C30" s="330"/>
      <c r="D30" s="330"/>
      <c r="E30" s="330"/>
      <c r="F30" s="330"/>
      <c r="G30" s="330"/>
    </row>
    <row r="31" spans="1:7" x14ac:dyDescent="0.25">
      <c r="A31" s="330"/>
      <c r="B31" s="330"/>
      <c r="C31" s="330"/>
      <c r="D31" s="330"/>
      <c r="E31" s="330"/>
      <c r="F31" s="330"/>
      <c r="G31" s="330"/>
    </row>
    <row r="32" spans="1:7" x14ac:dyDescent="0.25">
      <c r="A32" s="330"/>
      <c r="B32" s="330"/>
      <c r="C32" s="330"/>
      <c r="D32" s="330"/>
      <c r="E32" s="330"/>
      <c r="F32" s="330"/>
      <c r="G32" s="330"/>
    </row>
    <row r="33" spans="1:7" x14ac:dyDescent="0.25">
      <c r="A33" s="330"/>
      <c r="B33" s="330"/>
      <c r="C33" s="330"/>
      <c r="D33" s="330"/>
      <c r="E33" s="330"/>
      <c r="F33" s="330"/>
      <c r="G33" s="330"/>
    </row>
    <row r="34" spans="1:7" x14ac:dyDescent="0.25">
      <c r="A34" s="330"/>
      <c r="B34" s="330"/>
      <c r="C34" s="330"/>
      <c r="D34" s="330"/>
      <c r="E34" s="330"/>
      <c r="F34" s="330"/>
      <c r="G34" s="330"/>
    </row>
    <row r="35" spans="1:7" x14ac:dyDescent="0.25">
      <c r="A35" s="330"/>
      <c r="B35" s="330"/>
      <c r="C35" s="330"/>
      <c r="D35" s="330"/>
      <c r="E35" s="330"/>
      <c r="F35" s="330"/>
      <c r="G35" s="330"/>
    </row>
    <row r="36" spans="1:7" x14ac:dyDescent="0.25">
      <c r="A36" s="330"/>
      <c r="B36" s="330"/>
      <c r="C36" s="330"/>
      <c r="D36" s="330"/>
      <c r="E36" s="330"/>
      <c r="F36" s="330"/>
      <c r="G36" s="330"/>
    </row>
    <row r="37" spans="1:7" x14ac:dyDescent="0.25">
      <c r="A37" s="330"/>
      <c r="B37" s="330"/>
      <c r="C37" s="330"/>
      <c r="D37" s="330"/>
      <c r="E37" s="330"/>
      <c r="F37" s="330"/>
      <c r="G37" s="330"/>
    </row>
    <row r="38" spans="1:7" x14ac:dyDescent="0.25">
      <c r="A38" s="330"/>
      <c r="B38" s="330"/>
      <c r="C38" s="330"/>
      <c r="D38" s="330"/>
      <c r="E38" s="330"/>
      <c r="F38" s="330"/>
      <c r="G38" s="330"/>
    </row>
    <row r="39" spans="1:7" x14ac:dyDescent="0.25">
      <c r="A39" s="330"/>
      <c r="B39" s="330"/>
      <c r="C39" s="330"/>
      <c r="D39" s="330"/>
      <c r="E39" s="330"/>
      <c r="F39" s="330"/>
      <c r="G39" s="330"/>
    </row>
    <row r="40" spans="1:7" x14ac:dyDescent="0.25">
      <c r="A40" s="330"/>
      <c r="B40" s="330"/>
      <c r="C40" s="330"/>
      <c r="D40" s="330"/>
      <c r="E40" s="330"/>
      <c r="F40" s="330"/>
      <c r="G40" s="330"/>
    </row>
    <row r="41" spans="1:7" x14ac:dyDescent="0.25">
      <c r="A41" s="330"/>
      <c r="B41" s="330"/>
      <c r="C41" s="330"/>
      <c r="D41" s="330"/>
      <c r="E41" s="330"/>
      <c r="F41" s="330"/>
      <c r="G41" s="330"/>
    </row>
    <row r="42" spans="1:7" x14ac:dyDescent="0.25">
      <c r="A42" s="330"/>
      <c r="B42" s="330"/>
      <c r="C42" s="330"/>
      <c r="D42" s="330"/>
      <c r="E42" s="330"/>
      <c r="F42" s="330"/>
      <c r="G42" s="330"/>
    </row>
    <row r="43" spans="1:7" x14ac:dyDescent="0.25">
      <c r="A43" s="330"/>
      <c r="B43" s="330"/>
      <c r="C43" s="330"/>
      <c r="D43" s="330"/>
      <c r="E43" s="330"/>
      <c r="F43" s="330"/>
      <c r="G43" s="330"/>
    </row>
    <row r="44" spans="1:7" x14ac:dyDescent="0.25">
      <c r="A44" s="330"/>
      <c r="B44" s="330"/>
      <c r="C44" s="330"/>
      <c r="D44" s="330"/>
      <c r="E44" s="330"/>
      <c r="F44" s="330"/>
      <c r="G44" s="330"/>
    </row>
    <row r="45" spans="1:7" x14ac:dyDescent="0.25">
      <c r="A45" s="330"/>
      <c r="B45" s="330"/>
      <c r="C45" s="330"/>
      <c r="D45" s="330"/>
      <c r="E45" s="330"/>
      <c r="F45" s="330"/>
      <c r="G45" s="330"/>
    </row>
    <row r="46" spans="1:7" x14ac:dyDescent="0.25">
      <c r="A46" s="330"/>
      <c r="B46" s="330"/>
      <c r="C46" s="330"/>
      <c r="D46" s="330"/>
      <c r="E46" s="330"/>
      <c r="F46" s="330"/>
      <c r="G46" s="330"/>
    </row>
    <row r="47" spans="1:7" x14ac:dyDescent="0.25">
      <c r="A47" s="330"/>
      <c r="B47" s="330"/>
      <c r="C47" s="330"/>
      <c r="D47" s="330"/>
      <c r="E47" s="330"/>
      <c r="F47" s="330"/>
      <c r="G47" s="330"/>
    </row>
  </sheetData>
  <mergeCells count="1">
    <mergeCell ref="A1:G47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6E2119-A194-452F-89D2-5C4C1B670175}">
  <dimension ref="A2:H715"/>
  <sheetViews>
    <sheetView workbookViewId="0">
      <selection sqref="A1:G47"/>
    </sheetView>
  </sheetViews>
  <sheetFormatPr baseColWidth="10" defaultRowHeight="15" x14ac:dyDescent="0.25"/>
  <cols>
    <col min="1" max="1" width="13.7109375" style="204" customWidth="1"/>
    <col min="2" max="2" width="61.28515625" style="204" bestFit="1" customWidth="1"/>
    <col min="3" max="4" width="14.85546875" style="211" bestFit="1" customWidth="1"/>
    <col min="5" max="6" width="13.85546875" style="211" bestFit="1" customWidth="1"/>
    <col min="7" max="8" width="14.85546875" style="211" bestFit="1" customWidth="1"/>
    <col min="9" max="256" width="9.140625" style="204" customWidth="1"/>
    <col min="257" max="257" width="13.7109375" style="204" customWidth="1"/>
    <col min="258" max="258" width="61.28515625" style="204" bestFit="1" customWidth="1"/>
    <col min="259" max="260" width="14.85546875" style="204" bestFit="1" customWidth="1"/>
    <col min="261" max="262" width="13.85546875" style="204" bestFit="1" customWidth="1"/>
    <col min="263" max="264" width="14.85546875" style="204" bestFit="1" customWidth="1"/>
    <col min="265" max="512" width="9.140625" style="204" customWidth="1"/>
    <col min="513" max="513" width="13.7109375" style="204" customWidth="1"/>
    <col min="514" max="514" width="61.28515625" style="204" bestFit="1" customWidth="1"/>
    <col min="515" max="516" width="14.85546875" style="204" bestFit="1" customWidth="1"/>
    <col min="517" max="518" width="13.85546875" style="204" bestFit="1" customWidth="1"/>
    <col min="519" max="520" width="14.85546875" style="204" bestFit="1" customWidth="1"/>
    <col min="521" max="768" width="9.140625" style="204" customWidth="1"/>
    <col min="769" max="769" width="13.7109375" style="204" customWidth="1"/>
    <col min="770" max="770" width="61.28515625" style="204" bestFit="1" customWidth="1"/>
    <col min="771" max="772" width="14.85546875" style="204" bestFit="1" customWidth="1"/>
    <col min="773" max="774" width="13.85546875" style="204" bestFit="1" customWidth="1"/>
    <col min="775" max="776" width="14.85546875" style="204" bestFit="1" customWidth="1"/>
    <col min="777" max="1024" width="9.140625" style="204" customWidth="1"/>
    <col min="1025" max="1025" width="13.7109375" style="204" customWidth="1"/>
    <col min="1026" max="1026" width="61.28515625" style="204" bestFit="1" customWidth="1"/>
    <col min="1027" max="1028" width="14.85546875" style="204" bestFit="1" customWidth="1"/>
    <col min="1029" max="1030" width="13.85546875" style="204" bestFit="1" customWidth="1"/>
    <col min="1031" max="1032" width="14.85546875" style="204" bestFit="1" customWidth="1"/>
    <col min="1033" max="1280" width="9.140625" style="204" customWidth="1"/>
    <col min="1281" max="1281" width="13.7109375" style="204" customWidth="1"/>
    <col min="1282" max="1282" width="61.28515625" style="204" bestFit="1" customWidth="1"/>
    <col min="1283" max="1284" width="14.85546875" style="204" bestFit="1" customWidth="1"/>
    <col min="1285" max="1286" width="13.85546875" style="204" bestFit="1" customWidth="1"/>
    <col min="1287" max="1288" width="14.85546875" style="204" bestFit="1" customWidth="1"/>
    <col min="1289" max="1536" width="9.140625" style="204" customWidth="1"/>
    <col min="1537" max="1537" width="13.7109375" style="204" customWidth="1"/>
    <col min="1538" max="1538" width="61.28515625" style="204" bestFit="1" customWidth="1"/>
    <col min="1539" max="1540" width="14.85546875" style="204" bestFit="1" customWidth="1"/>
    <col min="1541" max="1542" width="13.85546875" style="204" bestFit="1" customWidth="1"/>
    <col min="1543" max="1544" width="14.85546875" style="204" bestFit="1" customWidth="1"/>
    <col min="1545" max="1792" width="9.140625" style="204" customWidth="1"/>
    <col min="1793" max="1793" width="13.7109375" style="204" customWidth="1"/>
    <col min="1794" max="1794" width="61.28515625" style="204" bestFit="1" customWidth="1"/>
    <col min="1795" max="1796" width="14.85546875" style="204" bestFit="1" customWidth="1"/>
    <col min="1797" max="1798" width="13.85546875" style="204" bestFit="1" customWidth="1"/>
    <col min="1799" max="1800" width="14.85546875" style="204" bestFit="1" customWidth="1"/>
    <col min="1801" max="2048" width="9.140625" style="204" customWidth="1"/>
    <col min="2049" max="2049" width="13.7109375" style="204" customWidth="1"/>
    <col min="2050" max="2050" width="61.28515625" style="204" bestFit="1" customWidth="1"/>
    <col min="2051" max="2052" width="14.85546875" style="204" bestFit="1" customWidth="1"/>
    <col min="2053" max="2054" width="13.85546875" style="204" bestFit="1" customWidth="1"/>
    <col min="2055" max="2056" width="14.85546875" style="204" bestFit="1" customWidth="1"/>
    <col min="2057" max="2304" width="9.140625" style="204" customWidth="1"/>
    <col min="2305" max="2305" width="13.7109375" style="204" customWidth="1"/>
    <col min="2306" max="2306" width="61.28515625" style="204" bestFit="1" customWidth="1"/>
    <col min="2307" max="2308" width="14.85546875" style="204" bestFit="1" customWidth="1"/>
    <col min="2309" max="2310" width="13.85546875" style="204" bestFit="1" customWidth="1"/>
    <col min="2311" max="2312" width="14.85546875" style="204" bestFit="1" customWidth="1"/>
    <col min="2313" max="2560" width="9.140625" style="204" customWidth="1"/>
    <col min="2561" max="2561" width="13.7109375" style="204" customWidth="1"/>
    <col min="2562" max="2562" width="61.28515625" style="204" bestFit="1" customWidth="1"/>
    <col min="2563" max="2564" width="14.85546875" style="204" bestFit="1" customWidth="1"/>
    <col min="2565" max="2566" width="13.85546875" style="204" bestFit="1" customWidth="1"/>
    <col min="2567" max="2568" width="14.85546875" style="204" bestFit="1" customWidth="1"/>
    <col min="2569" max="2816" width="9.140625" style="204" customWidth="1"/>
    <col min="2817" max="2817" width="13.7109375" style="204" customWidth="1"/>
    <col min="2818" max="2818" width="61.28515625" style="204" bestFit="1" customWidth="1"/>
    <col min="2819" max="2820" width="14.85546875" style="204" bestFit="1" customWidth="1"/>
    <col min="2821" max="2822" width="13.85546875" style="204" bestFit="1" customWidth="1"/>
    <col min="2823" max="2824" width="14.85546875" style="204" bestFit="1" customWidth="1"/>
    <col min="2825" max="3072" width="9.140625" style="204" customWidth="1"/>
    <col min="3073" max="3073" width="13.7109375" style="204" customWidth="1"/>
    <col min="3074" max="3074" width="61.28515625" style="204" bestFit="1" customWidth="1"/>
    <col min="3075" max="3076" width="14.85546875" style="204" bestFit="1" customWidth="1"/>
    <col min="3077" max="3078" width="13.85546875" style="204" bestFit="1" customWidth="1"/>
    <col min="3079" max="3080" width="14.85546875" style="204" bestFit="1" customWidth="1"/>
    <col min="3081" max="3328" width="9.140625" style="204" customWidth="1"/>
    <col min="3329" max="3329" width="13.7109375" style="204" customWidth="1"/>
    <col min="3330" max="3330" width="61.28515625" style="204" bestFit="1" customWidth="1"/>
    <col min="3331" max="3332" width="14.85546875" style="204" bestFit="1" customWidth="1"/>
    <col min="3333" max="3334" width="13.85546875" style="204" bestFit="1" customWidth="1"/>
    <col min="3335" max="3336" width="14.85546875" style="204" bestFit="1" customWidth="1"/>
    <col min="3337" max="3584" width="9.140625" style="204" customWidth="1"/>
    <col min="3585" max="3585" width="13.7109375" style="204" customWidth="1"/>
    <col min="3586" max="3586" width="61.28515625" style="204" bestFit="1" customWidth="1"/>
    <col min="3587" max="3588" width="14.85546875" style="204" bestFit="1" customWidth="1"/>
    <col min="3589" max="3590" width="13.85546875" style="204" bestFit="1" customWidth="1"/>
    <col min="3591" max="3592" width="14.85546875" style="204" bestFit="1" customWidth="1"/>
    <col min="3593" max="3840" width="9.140625" style="204" customWidth="1"/>
    <col min="3841" max="3841" width="13.7109375" style="204" customWidth="1"/>
    <col min="3842" max="3842" width="61.28515625" style="204" bestFit="1" customWidth="1"/>
    <col min="3843" max="3844" width="14.85546875" style="204" bestFit="1" customWidth="1"/>
    <col min="3845" max="3846" width="13.85546875" style="204" bestFit="1" customWidth="1"/>
    <col min="3847" max="3848" width="14.85546875" style="204" bestFit="1" customWidth="1"/>
    <col min="3849" max="4096" width="9.140625" style="204" customWidth="1"/>
    <col min="4097" max="4097" width="13.7109375" style="204" customWidth="1"/>
    <col min="4098" max="4098" width="61.28515625" style="204" bestFit="1" customWidth="1"/>
    <col min="4099" max="4100" width="14.85546875" style="204" bestFit="1" customWidth="1"/>
    <col min="4101" max="4102" width="13.85546875" style="204" bestFit="1" customWidth="1"/>
    <col min="4103" max="4104" width="14.85546875" style="204" bestFit="1" customWidth="1"/>
    <col min="4105" max="4352" width="9.140625" style="204" customWidth="1"/>
    <col min="4353" max="4353" width="13.7109375" style="204" customWidth="1"/>
    <col min="4354" max="4354" width="61.28515625" style="204" bestFit="1" customWidth="1"/>
    <col min="4355" max="4356" width="14.85546875" style="204" bestFit="1" customWidth="1"/>
    <col min="4357" max="4358" width="13.85546875" style="204" bestFit="1" customWidth="1"/>
    <col min="4359" max="4360" width="14.85546875" style="204" bestFit="1" customWidth="1"/>
    <col min="4361" max="4608" width="9.140625" style="204" customWidth="1"/>
    <col min="4609" max="4609" width="13.7109375" style="204" customWidth="1"/>
    <col min="4610" max="4610" width="61.28515625" style="204" bestFit="1" customWidth="1"/>
    <col min="4611" max="4612" width="14.85546875" style="204" bestFit="1" customWidth="1"/>
    <col min="4613" max="4614" width="13.85546875" style="204" bestFit="1" customWidth="1"/>
    <col min="4615" max="4616" width="14.85546875" style="204" bestFit="1" customWidth="1"/>
    <col min="4617" max="4864" width="9.140625" style="204" customWidth="1"/>
    <col min="4865" max="4865" width="13.7109375" style="204" customWidth="1"/>
    <col min="4866" max="4866" width="61.28515625" style="204" bestFit="1" customWidth="1"/>
    <col min="4867" max="4868" width="14.85546875" style="204" bestFit="1" customWidth="1"/>
    <col min="4869" max="4870" width="13.85546875" style="204" bestFit="1" customWidth="1"/>
    <col min="4871" max="4872" width="14.85546875" style="204" bestFit="1" customWidth="1"/>
    <col min="4873" max="5120" width="9.140625" style="204" customWidth="1"/>
    <col min="5121" max="5121" width="13.7109375" style="204" customWidth="1"/>
    <col min="5122" max="5122" width="61.28515625" style="204" bestFit="1" customWidth="1"/>
    <col min="5123" max="5124" width="14.85546875" style="204" bestFit="1" customWidth="1"/>
    <col min="5125" max="5126" width="13.85546875" style="204" bestFit="1" customWidth="1"/>
    <col min="5127" max="5128" width="14.85546875" style="204" bestFit="1" customWidth="1"/>
    <col min="5129" max="5376" width="9.140625" style="204" customWidth="1"/>
    <col min="5377" max="5377" width="13.7109375" style="204" customWidth="1"/>
    <col min="5378" max="5378" width="61.28515625" style="204" bestFit="1" customWidth="1"/>
    <col min="5379" max="5380" width="14.85546875" style="204" bestFit="1" customWidth="1"/>
    <col min="5381" max="5382" width="13.85546875" style="204" bestFit="1" customWidth="1"/>
    <col min="5383" max="5384" width="14.85546875" style="204" bestFit="1" customWidth="1"/>
    <col min="5385" max="5632" width="9.140625" style="204" customWidth="1"/>
    <col min="5633" max="5633" width="13.7109375" style="204" customWidth="1"/>
    <col min="5634" max="5634" width="61.28515625" style="204" bestFit="1" customWidth="1"/>
    <col min="5635" max="5636" width="14.85546875" style="204" bestFit="1" customWidth="1"/>
    <col min="5637" max="5638" width="13.85546875" style="204" bestFit="1" customWidth="1"/>
    <col min="5639" max="5640" width="14.85546875" style="204" bestFit="1" customWidth="1"/>
    <col min="5641" max="5888" width="9.140625" style="204" customWidth="1"/>
    <col min="5889" max="5889" width="13.7109375" style="204" customWidth="1"/>
    <col min="5890" max="5890" width="61.28515625" style="204" bestFit="1" customWidth="1"/>
    <col min="5891" max="5892" width="14.85546875" style="204" bestFit="1" customWidth="1"/>
    <col min="5893" max="5894" width="13.85546875" style="204" bestFit="1" customWidth="1"/>
    <col min="5895" max="5896" width="14.85546875" style="204" bestFit="1" customWidth="1"/>
    <col min="5897" max="6144" width="9.140625" style="204" customWidth="1"/>
    <col min="6145" max="6145" width="13.7109375" style="204" customWidth="1"/>
    <col min="6146" max="6146" width="61.28515625" style="204" bestFit="1" customWidth="1"/>
    <col min="6147" max="6148" width="14.85546875" style="204" bestFit="1" customWidth="1"/>
    <col min="6149" max="6150" width="13.85546875" style="204" bestFit="1" customWidth="1"/>
    <col min="6151" max="6152" width="14.85546875" style="204" bestFit="1" customWidth="1"/>
    <col min="6153" max="6400" width="9.140625" style="204" customWidth="1"/>
    <col min="6401" max="6401" width="13.7109375" style="204" customWidth="1"/>
    <col min="6402" max="6402" width="61.28515625" style="204" bestFit="1" customWidth="1"/>
    <col min="6403" max="6404" width="14.85546875" style="204" bestFit="1" customWidth="1"/>
    <col min="6405" max="6406" width="13.85546875" style="204" bestFit="1" customWidth="1"/>
    <col min="6407" max="6408" width="14.85546875" style="204" bestFit="1" customWidth="1"/>
    <col min="6409" max="6656" width="9.140625" style="204" customWidth="1"/>
    <col min="6657" max="6657" width="13.7109375" style="204" customWidth="1"/>
    <col min="6658" max="6658" width="61.28515625" style="204" bestFit="1" customWidth="1"/>
    <col min="6659" max="6660" width="14.85546875" style="204" bestFit="1" customWidth="1"/>
    <col min="6661" max="6662" width="13.85546875" style="204" bestFit="1" customWidth="1"/>
    <col min="6663" max="6664" width="14.85546875" style="204" bestFit="1" customWidth="1"/>
    <col min="6665" max="6912" width="9.140625" style="204" customWidth="1"/>
    <col min="6913" max="6913" width="13.7109375" style="204" customWidth="1"/>
    <col min="6914" max="6914" width="61.28515625" style="204" bestFit="1" customWidth="1"/>
    <col min="6915" max="6916" width="14.85546875" style="204" bestFit="1" customWidth="1"/>
    <col min="6917" max="6918" width="13.85546875" style="204" bestFit="1" customWidth="1"/>
    <col min="6919" max="6920" width="14.85546875" style="204" bestFit="1" customWidth="1"/>
    <col min="6921" max="7168" width="9.140625" style="204" customWidth="1"/>
    <col min="7169" max="7169" width="13.7109375" style="204" customWidth="1"/>
    <col min="7170" max="7170" width="61.28515625" style="204" bestFit="1" customWidth="1"/>
    <col min="7171" max="7172" width="14.85546875" style="204" bestFit="1" customWidth="1"/>
    <col min="7173" max="7174" width="13.85546875" style="204" bestFit="1" customWidth="1"/>
    <col min="7175" max="7176" width="14.85546875" style="204" bestFit="1" customWidth="1"/>
    <col min="7177" max="7424" width="9.140625" style="204" customWidth="1"/>
    <col min="7425" max="7425" width="13.7109375" style="204" customWidth="1"/>
    <col min="7426" max="7426" width="61.28515625" style="204" bestFit="1" customWidth="1"/>
    <col min="7427" max="7428" width="14.85546875" style="204" bestFit="1" customWidth="1"/>
    <col min="7429" max="7430" width="13.85546875" style="204" bestFit="1" customWidth="1"/>
    <col min="7431" max="7432" width="14.85546875" style="204" bestFit="1" customWidth="1"/>
    <col min="7433" max="7680" width="9.140625" style="204" customWidth="1"/>
    <col min="7681" max="7681" width="13.7109375" style="204" customWidth="1"/>
    <col min="7682" max="7682" width="61.28515625" style="204" bestFit="1" customWidth="1"/>
    <col min="7683" max="7684" width="14.85546875" style="204" bestFit="1" customWidth="1"/>
    <col min="7685" max="7686" width="13.85546875" style="204" bestFit="1" customWidth="1"/>
    <col min="7687" max="7688" width="14.85546875" style="204" bestFit="1" customWidth="1"/>
    <col min="7689" max="7936" width="9.140625" style="204" customWidth="1"/>
    <col min="7937" max="7937" width="13.7109375" style="204" customWidth="1"/>
    <col min="7938" max="7938" width="61.28515625" style="204" bestFit="1" customWidth="1"/>
    <col min="7939" max="7940" width="14.85546875" style="204" bestFit="1" customWidth="1"/>
    <col min="7941" max="7942" width="13.85546875" style="204" bestFit="1" customWidth="1"/>
    <col min="7943" max="7944" width="14.85546875" style="204" bestFit="1" customWidth="1"/>
    <col min="7945" max="8192" width="9.140625" style="204" customWidth="1"/>
    <col min="8193" max="8193" width="13.7109375" style="204" customWidth="1"/>
    <col min="8194" max="8194" width="61.28515625" style="204" bestFit="1" customWidth="1"/>
    <col min="8195" max="8196" width="14.85546875" style="204" bestFit="1" customWidth="1"/>
    <col min="8197" max="8198" width="13.85546875" style="204" bestFit="1" customWidth="1"/>
    <col min="8199" max="8200" width="14.85546875" style="204" bestFit="1" customWidth="1"/>
    <col min="8201" max="8448" width="9.140625" style="204" customWidth="1"/>
    <col min="8449" max="8449" width="13.7109375" style="204" customWidth="1"/>
    <col min="8450" max="8450" width="61.28515625" style="204" bestFit="1" customWidth="1"/>
    <col min="8451" max="8452" width="14.85546875" style="204" bestFit="1" customWidth="1"/>
    <col min="8453" max="8454" width="13.85546875" style="204" bestFit="1" customWidth="1"/>
    <col min="8455" max="8456" width="14.85546875" style="204" bestFit="1" customWidth="1"/>
    <col min="8457" max="8704" width="9.140625" style="204" customWidth="1"/>
    <col min="8705" max="8705" width="13.7109375" style="204" customWidth="1"/>
    <col min="8706" max="8706" width="61.28515625" style="204" bestFit="1" customWidth="1"/>
    <col min="8707" max="8708" width="14.85546875" style="204" bestFit="1" customWidth="1"/>
    <col min="8709" max="8710" width="13.85546875" style="204" bestFit="1" customWidth="1"/>
    <col min="8711" max="8712" width="14.85546875" style="204" bestFit="1" customWidth="1"/>
    <col min="8713" max="8960" width="9.140625" style="204" customWidth="1"/>
    <col min="8961" max="8961" width="13.7109375" style="204" customWidth="1"/>
    <col min="8962" max="8962" width="61.28515625" style="204" bestFit="1" customWidth="1"/>
    <col min="8963" max="8964" width="14.85546875" style="204" bestFit="1" customWidth="1"/>
    <col min="8965" max="8966" width="13.85546875" style="204" bestFit="1" customWidth="1"/>
    <col min="8967" max="8968" width="14.85546875" style="204" bestFit="1" customWidth="1"/>
    <col min="8969" max="9216" width="9.140625" style="204" customWidth="1"/>
    <col min="9217" max="9217" width="13.7109375" style="204" customWidth="1"/>
    <col min="9218" max="9218" width="61.28515625" style="204" bestFit="1" customWidth="1"/>
    <col min="9219" max="9220" width="14.85546875" style="204" bestFit="1" customWidth="1"/>
    <col min="9221" max="9222" width="13.85546875" style="204" bestFit="1" customWidth="1"/>
    <col min="9223" max="9224" width="14.85546875" style="204" bestFit="1" customWidth="1"/>
    <col min="9225" max="9472" width="9.140625" style="204" customWidth="1"/>
    <col min="9473" max="9473" width="13.7109375" style="204" customWidth="1"/>
    <col min="9474" max="9474" width="61.28515625" style="204" bestFit="1" customWidth="1"/>
    <col min="9475" max="9476" width="14.85546875" style="204" bestFit="1" customWidth="1"/>
    <col min="9477" max="9478" width="13.85546875" style="204" bestFit="1" customWidth="1"/>
    <col min="9479" max="9480" width="14.85546875" style="204" bestFit="1" customWidth="1"/>
    <col min="9481" max="9728" width="9.140625" style="204" customWidth="1"/>
    <col min="9729" max="9729" width="13.7109375" style="204" customWidth="1"/>
    <col min="9730" max="9730" width="61.28515625" style="204" bestFit="1" customWidth="1"/>
    <col min="9731" max="9732" width="14.85546875" style="204" bestFit="1" customWidth="1"/>
    <col min="9733" max="9734" width="13.85546875" style="204" bestFit="1" customWidth="1"/>
    <col min="9735" max="9736" width="14.85546875" style="204" bestFit="1" customWidth="1"/>
    <col min="9737" max="9984" width="9.140625" style="204" customWidth="1"/>
    <col min="9985" max="9985" width="13.7109375" style="204" customWidth="1"/>
    <col min="9986" max="9986" width="61.28515625" style="204" bestFit="1" customWidth="1"/>
    <col min="9987" max="9988" width="14.85546875" style="204" bestFit="1" customWidth="1"/>
    <col min="9989" max="9990" width="13.85546875" style="204" bestFit="1" customWidth="1"/>
    <col min="9991" max="9992" width="14.85546875" style="204" bestFit="1" customWidth="1"/>
    <col min="9993" max="10240" width="9.140625" style="204" customWidth="1"/>
    <col min="10241" max="10241" width="13.7109375" style="204" customWidth="1"/>
    <col min="10242" max="10242" width="61.28515625" style="204" bestFit="1" customWidth="1"/>
    <col min="10243" max="10244" width="14.85546875" style="204" bestFit="1" customWidth="1"/>
    <col min="10245" max="10246" width="13.85546875" style="204" bestFit="1" customWidth="1"/>
    <col min="10247" max="10248" width="14.85546875" style="204" bestFit="1" customWidth="1"/>
    <col min="10249" max="10496" width="9.140625" style="204" customWidth="1"/>
    <col min="10497" max="10497" width="13.7109375" style="204" customWidth="1"/>
    <col min="10498" max="10498" width="61.28515625" style="204" bestFit="1" customWidth="1"/>
    <col min="10499" max="10500" width="14.85546875" style="204" bestFit="1" customWidth="1"/>
    <col min="10501" max="10502" width="13.85546875" style="204" bestFit="1" customWidth="1"/>
    <col min="10503" max="10504" width="14.85546875" style="204" bestFit="1" customWidth="1"/>
    <col min="10505" max="10752" width="9.140625" style="204" customWidth="1"/>
    <col min="10753" max="10753" width="13.7109375" style="204" customWidth="1"/>
    <col min="10754" max="10754" width="61.28515625" style="204" bestFit="1" customWidth="1"/>
    <col min="10755" max="10756" width="14.85546875" style="204" bestFit="1" customWidth="1"/>
    <col min="10757" max="10758" width="13.85546875" style="204" bestFit="1" customWidth="1"/>
    <col min="10759" max="10760" width="14.85546875" style="204" bestFit="1" customWidth="1"/>
    <col min="10761" max="11008" width="9.140625" style="204" customWidth="1"/>
    <col min="11009" max="11009" width="13.7109375" style="204" customWidth="1"/>
    <col min="11010" max="11010" width="61.28515625" style="204" bestFit="1" customWidth="1"/>
    <col min="11011" max="11012" width="14.85546875" style="204" bestFit="1" customWidth="1"/>
    <col min="11013" max="11014" width="13.85546875" style="204" bestFit="1" customWidth="1"/>
    <col min="11015" max="11016" width="14.85546875" style="204" bestFit="1" customWidth="1"/>
    <col min="11017" max="11264" width="9.140625" style="204" customWidth="1"/>
    <col min="11265" max="11265" width="13.7109375" style="204" customWidth="1"/>
    <col min="11266" max="11266" width="61.28515625" style="204" bestFit="1" customWidth="1"/>
    <col min="11267" max="11268" width="14.85546875" style="204" bestFit="1" customWidth="1"/>
    <col min="11269" max="11270" width="13.85546875" style="204" bestFit="1" customWidth="1"/>
    <col min="11271" max="11272" width="14.85546875" style="204" bestFit="1" customWidth="1"/>
    <col min="11273" max="11520" width="9.140625" style="204" customWidth="1"/>
    <col min="11521" max="11521" width="13.7109375" style="204" customWidth="1"/>
    <col min="11522" max="11522" width="61.28515625" style="204" bestFit="1" customWidth="1"/>
    <col min="11523" max="11524" width="14.85546875" style="204" bestFit="1" customWidth="1"/>
    <col min="11525" max="11526" width="13.85546875" style="204" bestFit="1" customWidth="1"/>
    <col min="11527" max="11528" width="14.85546875" style="204" bestFit="1" customWidth="1"/>
    <col min="11529" max="11776" width="9.140625" style="204" customWidth="1"/>
    <col min="11777" max="11777" width="13.7109375" style="204" customWidth="1"/>
    <col min="11778" max="11778" width="61.28515625" style="204" bestFit="1" customWidth="1"/>
    <col min="11779" max="11780" width="14.85546875" style="204" bestFit="1" customWidth="1"/>
    <col min="11781" max="11782" width="13.85546875" style="204" bestFit="1" customWidth="1"/>
    <col min="11783" max="11784" width="14.85546875" style="204" bestFit="1" customWidth="1"/>
    <col min="11785" max="12032" width="9.140625" style="204" customWidth="1"/>
    <col min="12033" max="12033" width="13.7109375" style="204" customWidth="1"/>
    <col min="12034" max="12034" width="61.28515625" style="204" bestFit="1" customWidth="1"/>
    <col min="12035" max="12036" width="14.85546875" style="204" bestFit="1" customWidth="1"/>
    <col min="12037" max="12038" width="13.85546875" style="204" bestFit="1" customWidth="1"/>
    <col min="12039" max="12040" width="14.85546875" style="204" bestFit="1" customWidth="1"/>
    <col min="12041" max="12288" width="9.140625" style="204" customWidth="1"/>
    <col min="12289" max="12289" width="13.7109375" style="204" customWidth="1"/>
    <col min="12290" max="12290" width="61.28515625" style="204" bestFit="1" customWidth="1"/>
    <col min="12291" max="12292" width="14.85546875" style="204" bestFit="1" customWidth="1"/>
    <col min="12293" max="12294" width="13.85546875" style="204" bestFit="1" customWidth="1"/>
    <col min="12295" max="12296" width="14.85546875" style="204" bestFit="1" customWidth="1"/>
    <col min="12297" max="12544" width="9.140625" style="204" customWidth="1"/>
    <col min="12545" max="12545" width="13.7109375" style="204" customWidth="1"/>
    <col min="12546" max="12546" width="61.28515625" style="204" bestFit="1" customWidth="1"/>
    <col min="12547" max="12548" width="14.85546875" style="204" bestFit="1" customWidth="1"/>
    <col min="12549" max="12550" width="13.85546875" style="204" bestFit="1" customWidth="1"/>
    <col min="12551" max="12552" width="14.85546875" style="204" bestFit="1" customWidth="1"/>
    <col min="12553" max="12800" width="9.140625" style="204" customWidth="1"/>
    <col min="12801" max="12801" width="13.7109375" style="204" customWidth="1"/>
    <col min="12802" max="12802" width="61.28515625" style="204" bestFit="1" customWidth="1"/>
    <col min="12803" max="12804" width="14.85546875" style="204" bestFit="1" customWidth="1"/>
    <col min="12805" max="12806" width="13.85546875" style="204" bestFit="1" customWidth="1"/>
    <col min="12807" max="12808" width="14.85546875" style="204" bestFit="1" customWidth="1"/>
    <col min="12809" max="13056" width="9.140625" style="204" customWidth="1"/>
    <col min="13057" max="13057" width="13.7109375" style="204" customWidth="1"/>
    <col min="13058" max="13058" width="61.28515625" style="204" bestFit="1" customWidth="1"/>
    <col min="13059" max="13060" width="14.85546875" style="204" bestFit="1" customWidth="1"/>
    <col min="13061" max="13062" width="13.85546875" style="204" bestFit="1" customWidth="1"/>
    <col min="13063" max="13064" width="14.85546875" style="204" bestFit="1" customWidth="1"/>
    <col min="13065" max="13312" width="9.140625" style="204" customWidth="1"/>
    <col min="13313" max="13313" width="13.7109375" style="204" customWidth="1"/>
    <col min="13314" max="13314" width="61.28515625" style="204" bestFit="1" customWidth="1"/>
    <col min="13315" max="13316" width="14.85546875" style="204" bestFit="1" customWidth="1"/>
    <col min="13317" max="13318" width="13.85546875" style="204" bestFit="1" customWidth="1"/>
    <col min="13319" max="13320" width="14.85546875" style="204" bestFit="1" customWidth="1"/>
    <col min="13321" max="13568" width="9.140625" style="204" customWidth="1"/>
    <col min="13569" max="13569" width="13.7109375" style="204" customWidth="1"/>
    <col min="13570" max="13570" width="61.28515625" style="204" bestFit="1" customWidth="1"/>
    <col min="13571" max="13572" width="14.85546875" style="204" bestFit="1" customWidth="1"/>
    <col min="13573" max="13574" width="13.85546875" style="204" bestFit="1" customWidth="1"/>
    <col min="13575" max="13576" width="14.85546875" style="204" bestFit="1" customWidth="1"/>
    <col min="13577" max="13824" width="9.140625" style="204" customWidth="1"/>
    <col min="13825" max="13825" width="13.7109375" style="204" customWidth="1"/>
    <col min="13826" max="13826" width="61.28515625" style="204" bestFit="1" customWidth="1"/>
    <col min="13827" max="13828" width="14.85546875" style="204" bestFit="1" customWidth="1"/>
    <col min="13829" max="13830" width="13.85546875" style="204" bestFit="1" customWidth="1"/>
    <col min="13831" max="13832" width="14.85546875" style="204" bestFit="1" customWidth="1"/>
    <col min="13833" max="14080" width="9.140625" style="204" customWidth="1"/>
    <col min="14081" max="14081" width="13.7109375" style="204" customWidth="1"/>
    <col min="14082" max="14082" width="61.28515625" style="204" bestFit="1" customWidth="1"/>
    <col min="14083" max="14084" width="14.85546875" style="204" bestFit="1" customWidth="1"/>
    <col min="14085" max="14086" width="13.85546875" style="204" bestFit="1" customWidth="1"/>
    <col min="14087" max="14088" width="14.85546875" style="204" bestFit="1" customWidth="1"/>
    <col min="14089" max="14336" width="9.140625" style="204" customWidth="1"/>
    <col min="14337" max="14337" width="13.7109375" style="204" customWidth="1"/>
    <col min="14338" max="14338" width="61.28515625" style="204" bestFit="1" customWidth="1"/>
    <col min="14339" max="14340" width="14.85546875" style="204" bestFit="1" customWidth="1"/>
    <col min="14341" max="14342" width="13.85546875" style="204" bestFit="1" customWidth="1"/>
    <col min="14343" max="14344" width="14.85546875" style="204" bestFit="1" customWidth="1"/>
    <col min="14345" max="14592" width="9.140625" style="204" customWidth="1"/>
    <col min="14593" max="14593" width="13.7109375" style="204" customWidth="1"/>
    <col min="14594" max="14594" width="61.28515625" style="204" bestFit="1" customWidth="1"/>
    <col min="14595" max="14596" width="14.85546875" style="204" bestFit="1" customWidth="1"/>
    <col min="14597" max="14598" width="13.85546875" style="204" bestFit="1" customWidth="1"/>
    <col min="14599" max="14600" width="14.85546875" style="204" bestFit="1" customWidth="1"/>
    <col min="14601" max="14848" width="9.140625" style="204" customWidth="1"/>
    <col min="14849" max="14849" width="13.7109375" style="204" customWidth="1"/>
    <col min="14850" max="14850" width="61.28515625" style="204" bestFit="1" customWidth="1"/>
    <col min="14851" max="14852" width="14.85546875" style="204" bestFit="1" customWidth="1"/>
    <col min="14853" max="14854" width="13.85546875" style="204" bestFit="1" customWidth="1"/>
    <col min="14855" max="14856" width="14.85546875" style="204" bestFit="1" customWidth="1"/>
    <col min="14857" max="15104" width="9.140625" style="204" customWidth="1"/>
    <col min="15105" max="15105" width="13.7109375" style="204" customWidth="1"/>
    <col min="15106" max="15106" width="61.28515625" style="204" bestFit="1" customWidth="1"/>
    <col min="15107" max="15108" width="14.85546875" style="204" bestFit="1" customWidth="1"/>
    <col min="15109" max="15110" width="13.85546875" style="204" bestFit="1" customWidth="1"/>
    <col min="15111" max="15112" width="14.85546875" style="204" bestFit="1" customWidth="1"/>
    <col min="15113" max="15360" width="9.140625" style="204" customWidth="1"/>
    <col min="15361" max="15361" width="13.7109375" style="204" customWidth="1"/>
    <col min="15362" max="15362" width="61.28515625" style="204" bestFit="1" customWidth="1"/>
    <col min="15363" max="15364" width="14.85546875" style="204" bestFit="1" customWidth="1"/>
    <col min="15365" max="15366" width="13.85546875" style="204" bestFit="1" customWidth="1"/>
    <col min="15367" max="15368" width="14.85546875" style="204" bestFit="1" customWidth="1"/>
    <col min="15369" max="15616" width="9.140625" style="204" customWidth="1"/>
    <col min="15617" max="15617" width="13.7109375" style="204" customWidth="1"/>
    <col min="15618" max="15618" width="61.28515625" style="204" bestFit="1" customWidth="1"/>
    <col min="15619" max="15620" width="14.85546875" style="204" bestFit="1" customWidth="1"/>
    <col min="15621" max="15622" width="13.85546875" style="204" bestFit="1" customWidth="1"/>
    <col min="15623" max="15624" width="14.85546875" style="204" bestFit="1" customWidth="1"/>
    <col min="15625" max="15872" width="9.140625" style="204" customWidth="1"/>
    <col min="15873" max="15873" width="13.7109375" style="204" customWidth="1"/>
    <col min="15874" max="15874" width="61.28515625" style="204" bestFit="1" customWidth="1"/>
    <col min="15875" max="15876" width="14.85546875" style="204" bestFit="1" customWidth="1"/>
    <col min="15877" max="15878" width="13.85546875" style="204" bestFit="1" customWidth="1"/>
    <col min="15879" max="15880" width="14.85546875" style="204" bestFit="1" customWidth="1"/>
    <col min="15881" max="16128" width="9.140625" style="204" customWidth="1"/>
    <col min="16129" max="16129" width="13.7109375" style="204" customWidth="1"/>
    <col min="16130" max="16130" width="61.28515625" style="204" bestFit="1" customWidth="1"/>
    <col min="16131" max="16132" width="14.85546875" style="204" bestFit="1" customWidth="1"/>
    <col min="16133" max="16134" width="13.85546875" style="204" bestFit="1" customWidth="1"/>
    <col min="16135" max="16136" width="14.85546875" style="204" bestFit="1" customWidth="1"/>
    <col min="16137" max="16384" width="9.140625" style="204" customWidth="1"/>
  </cols>
  <sheetData>
    <row r="2" spans="1:8" ht="24" customHeight="1" x14ac:dyDescent="0.25">
      <c r="A2" s="328" t="s">
        <v>175</v>
      </c>
      <c r="B2" s="328"/>
      <c r="C2" s="328"/>
      <c r="D2" s="328"/>
      <c r="E2" s="328"/>
      <c r="F2" s="328"/>
      <c r="G2" s="328"/>
      <c r="H2" s="328"/>
    </row>
    <row r="3" spans="1:8" ht="24" customHeight="1" x14ac:dyDescent="0.25">
      <c r="A3" s="329" t="s">
        <v>926</v>
      </c>
      <c r="B3" s="329"/>
      <c r="C3" s="329"/>
      <c r="D3" s="329"/>
      <c r="E3" s="329"/>
      <c r="F3" s="329"/>
      <c r="G3" s="329"/>
      <c r="H3" s="329"/>
    </row>
    <row r="4" spans="1:8" ht="12" customHeight="1" x14ac:dyDescent="0.25">
      <c r="A4" s="205"/>
      <c r="B4" s="205"/>
      <c r="C4" s="209"/>
      <c r="D4" s="209"/>
      <c r="E4" s="209"/>
      <c r="F4" s="209"/>
      <c r="G4" s="209"/>
      <c r="H4" s="209"/>
    </row>
    <row r="5" spans="1:8" ht="12" customHeight="1" thickBot="1" x14ac:dyDescent="0.3">
      <c r="A5" s="205"/>
      <c r="B5" s="205"/>
      <c r="C5" s="209"/>
      <c r="D5" s="209"/>
      <c r="E5" s="209"/>
      <c r="F5" s="209"/>
      <c r="G5" s="209"/>
      <c r="H5" s="209"/>
    </row>
    <row r="6" spans="1:8" ht="20.100000000000001" customHeight="1" thickBot="1" x14ac:dyDescent="0.3">
      <c r="A6" s="331" t="s">
        <v>165</v>
      </c>
      <c r="B6" s="331" t="s">
        <v>749</v>
      </c>
      <c r="C6" s="332" t="s">
        <v>750</v>
      </c>
      <c r="D6" s="332"/>
      <c r="E6" s="228"/>
      <c r="F6" s="228"/>
      <c r="G6" s="332" t="s">
        <v>751</v>
      </c>
      <c r="H6" s="332"/>
    </row>
    <row r="7" spans="1:8" ht="20.100000000000001" customHeight="1" thickBot="1" x14ac:dyDescent="0.3">
      <c r="A7" s="331"/>
      <c r="B7" s="331"/>
      <c r="C7" s="278" t="s">
        <v>752</v>
      </c>
      <c r="D7" s="278" t="s">
        <v>753</v>
      </c>
      <c r="E7" s="278" t="s">
        <v>754</v>
      </c>
      <c r="F7" s="278" t="s">
        <v>755</v>
      </c>
      <c r="G7" s="278" t="s">
        <v>752</v>
      </c>
      <c r="H7" s="278" t="s">
        <v>753</v>
      </c>
    </row>
    <row r="8" spans="1:8" ht="20.100000000000001" customHeight="1" x14ac:dyDescent="0.25">
      <c r="A8" s="287" t="s">
        <v>515</v>
      </c>
      <c r="B8" s="287" t="s">
        <v>263</v>
      </c>
      <c r="C8" s="288">
        <v>40818295.219999999</v>
      </c>
      <c r="D8" s="289" t="s">
        <v>56</v>
      </c>
      <c r="E8" s="288">
        <v>1616242.72</v>
      </c>
      <c r="F8" s="288">
        <v>1203121.83</v>
      </c>
      <c r="G8" s="288">
        <v>41231416.109999999</v>
      </c>
      <c r="H8" s="289" t="s">
        <v>56</v>
      </c>
    </row>
    <row r="9" spans="1:8" ht="20.100000000000001" customHeight="1" x14ac:dyDescent="0.25">
      <c r="A9" s="290" t="s">
        <v>516</v>
      </c>
      <c r="B9" s="290" t="s">
        <v>264</v>
      </c>
      <c r="C9" s="291">
        <v>19849807.23</v>
      </c>
      <c r="D9" s="292" t="s">
        <v>56</v>
      </c>
      <c r="E9" s="291">
        <v>1616242.72</v>
      </c>
      <c r="F9" s="291">
        <v>1203121.83</v>
      </c>
      <c r="G9" s="291">
        <v>20262928.120000001</v>
      </c>
      <c r="H9" s="292" t="s">
        <v>56</v>
      </c>
    </row>
    <row r="10" spans="1:8" ht="20.100000000000001" customHeight="1" x14ac:dyDescent="0.25">
      <c r="A10" s="293" t="s">
        <v>927</v>
      </c>
      <c r="B10" s="293" t="s">
        <v>182</v>
      </c>
      <c r="C10" s="294">
        <v>18000</v>
      </c>
      <c r="D10" s="295" t="s">
        <v>56</v>
      </c>
      <c r="E10" s="294">
        <v>0</v>
      </c>
      <c r="F10" s="294">
        <v>0</v>
      </c>
      <c r="G10" s="294">
        <v>18000</v>
      </c>
      <c r="H10" s="295" t="s">
        <v>56</v>
      </c>
    </row>
    <row r="11" spans="1:8" ht="20.100000000000001" customHeight="1" x14ac:dyDescent="0.25">
      <c r="A11" s="290" t="s">
        <v>928</v>
      </c>
      <c r="B11" s="290" t="s">
        <v>121</v>
      </c>
      <c r="C11" s="291">
        <v>12000</v>
      </c>
      <c r="D11" s="292" t="s">
        <v>56</v>
      </c>
      <c r="E11" s="291">
        <v>0</v>
      </c>
      <c r="F11" s="291">
        <v>0</v>
      </c>
      <c r="G11" s="291">
        <v>12000</v>
      </c>
      <c r="H11" s="292" t="s">
        <v>56</v>
      </c>
    </row>
    <row r="12" spans="1:8" ht="20.100000000000001" customHeight="1" x14ac:dyDescent="0.25">
      <c r="A12" s="290" t="s">
        <v>929</v>
      </c>
      <c r="B12" s="290" t="s">
        <v>51</v>
      </c>
      <c r="C12" s="291">
        <v>6000</v>
      </c>
      <c r="D12" s="292" t="s">
        <v>56</v>
      </c>
      <c r="E12" s="291">
        <v>0</v>
      </c>
      <c r="F12" s="291">
        <v>0</v>
      </c>
      <c r="G12" s="291">
        <v>6000</v>
      </c>
      <c r="H12" s="292" t="s">
        <v>56</v>
      </c>
    </row>
    <row r="13" spans="1:8" ht="20.100000000000001" customHeight="1" x14ac:dyDescent="0.25">
      <c r="A13" s="293" t="s">
        <v>517</v>
      </c>
      <c r="B13" s="293" t="s">
        <v>184</v>
      </c>
      <c r="C13" s="294">
        <v>6942265.3600000003</v>
      </c>
      <c r="D13" s="295" t="s">
        <v>56</v>
      </c>
      <c r="E13" s="294">
        <v>1310370.75</v>
      </c>
      <c r="F13" s="294">
        <v>699321.76</v>
      </c>
      <c r="G13" s="294">
        <v>7553314.3499999996</v>
      </c>
      <c r="H13" s="295" t="s">
        <v>56</v>
      </c>
    </row>
    <row r="14" spans="1:8" ht="20.100000000000001" customHeight="1" x14ac:dyDescent="0.25">
      <c r="A14" s="290" t="s">
        <v>518</v>
      </c>
      <c r="B14" s="290" t="s">
        <v>265</v>
      </c>
      <c r="C14" s="291">
        <v>1807797.61</v>
      </c>
      <c r="D14" s="292" t="s">
        <v>56</v>
      </c>
      <c r="E14" s="291">
        <v>129846.16</v>
      </c>
      <c r="F14" s="291">
        <v>167714.46</v>
      </c>
      <c r="G14" s="291">
        <v>1769929.31</v>
      </c>
      <c r="H14" s="292" t="s">
        <v>56</v>
      </c>
    </row>
    <row r="15" spans="1:8" ht="20.100000000000001" customHeight="1" x14ac:dyDescent="0.25">
      <c r="A15" s="290" t="s">
        <v>519</v>
      </c>
      <c r="B15" s="290" t="s">
        <v>266</v>
      </c>
      <c r="C15" s="291">
        <v>1401445.57</v>
      </c>
      <c r="D15" s="292" t="s">
        <v>56</v>
      </c>
      <c r="E15" s="291">
        <v>141706.15</v>
      </c>
      <c r="F15" s="291">
        <v>9005.7999999999993</v>
      </c>
      <c r="G15" s="291">
        <v>1534145.92</v>
      </c>
      <c r="H15" s="292" t="s">
        <v>56</v>
      </c>
    </row>
    <row r="16" spans="1:8" ht="20.100000000000001" customHeight="1" x14ac:dyDescent="0.25">
      <c r="A16" s="290" t="s">
        <v>520</v>
      </c>
      <c r="B16" s="290" t="s">
        <v>267</v>
      </c>
      <c r="C16" s="291">
        <v>42793.4</v>
      </c>
      <c r="D16" s="292" t="s">
        <v>56</v>
      </c>
      <c r="E16" s="291">
        <v>480546.14</v>
      </c>
      <c r="F16" s="291">
        <v>236062.63</v>
      </c>
      <c r="G16" s="291">
        <v>287276.90999999997</v>
      </c>
      <c r="H16" s="292" t="s">
        <v>56</v>
      </c>
    </row>
    <row r="17" spans="1:8" ht="20.100000000000001" customHeight="1" x14ac:dyDescent="0.25">
      <c r="A17" s="290" t="s">
        <v>521</v>
      </c>
      <c r="B17" s="290" t="s">
        <v>268</v>
      </c>
      <c r="C17" s="291">
        <v>2084433.7</v>
      </c>
      <c r="D17" s="292" t="s">
        <v>56</v>
      </c>
      <c r="E17" s="291">
        <v>334.5</v>
      </c>
      <c r="F17" s="291">
        <v>173453.5</v>
      </c>
      <c r="G17" s="291">
        <v>1911314.7</v>
      </c>
      <c r="H17" s="292" t="s">
        <v>56</v>
      </c>
    </row>
    <row r="18" spans="1:8" ht="20.100000000000001" customHeight="1" x14ac:dyDescent="0.25">
      <c r="A18" s="290" t="s">
        <v>522</v>
      </c>
      <c r="B18" s="290" t="s">
        <v>269</v>
      </c>
      <c r="C18" s="291">
        <v>659857.74</v>
      </c>
      <c r="D18" s="292" t="s">
        <v>56</v>
      </c>
      <c r="E18" s="291">
        <v>0</v>
      </c>
      <c r="F18" s="291">
        <v>44069.599999999999</v>
      </c>
      <c r="G18" s="291">
        <v>615788.14</v>
      </c>
      <c r="H18" s="292" t="s">
        <v>56</v>
      </c>
    </row>
    <row r="19" spans="1:8" ht="20.100000000000001" customHeight="1" x14ac:dyDescent="0.25">
      <c r="A19" s="290" t="s">
        <v>523</v>
      </c>
      <c r="B19" s="290" t="s">
        <v>354</v>
      </c>
      <c r="C19" s="291">
        <v>665213.96</v>
      </c>
      <c r="D19" s="292" t="s">
        <v>56</v>
      </c>
      <c r="E19" s="291">
        <v>187.58</v>
      </c>
      <c r="F19" s="291">
        <v>69015.77</v>
      </c>
      <c r="G19" s="291">
        <v>596385.77</v>
      </c>
      <c r="H19" s="292" t="s">
        <v>56</v>
      </c>
    </row>
    <row r="20" spans="1:8" ht="20.100000000000001" customHeight="1" x14ac:dyDescent="0.25">
      <c r="A20" s="290" t="s">
        <v>1775</v>
      </c>
      <c r="B20" s="290" t="s">
        <v>1776</v>
      </c>
      <c r="C20" s="291">
        <v>280723.38</v>
      </c>
      <c r="D20" s="292" t="s">
        <v>56</v>
      </c>
      <c r="E20" s="291">
        <v>557750.22</v>
      </c>
      <c r="F20" s="291">
        <v>0</v>
      </c>
      <c r="G20" s="291">
        <v>838473.6</v>
      </c>
      <c r="H20" s="292" t="s">
        <v>56</v>
      </c>
    </row>
    <row r="21" spans="1:8" ht="20.100000000000001" customHeight="1" x14ac:dyDescent="0.25">
      <c r="A21" s="293" t="s">
        <v>930</v>
      </c>
      <c r="B21" s="293" t="s">
        <v>229</v>
      </c>
      <c r="C21" s="294">
        <v>8272589.3200000003</v>
      </c>
      <c r="D21" s="295" t="s">
        <v>56</v>
      </c>
      <c r="E21" s="294">
        <v>43328</v>
      </c>
      <c r="F21" s="294">
        <v>0</v>
      </c>
      <c r="G21" s="294">
        <v>8315917.3200000003</v>
      </c>
      <c r="H21" s="295" t="s">
        <v>56</v>
      </c>
    </row>
    <row r="22" spans="1:8" ht="20.100000000000001" customHeight="1" x14ac:dyDescent="0.25">
      <c r="A22" s="290" t="s">
        <v>931</v>
      </c>
      <c r="B22" s="290" t="s">
        <v>932</v>
      </c>
      <c r="C22" s="291">
        <v>3093708.58</v>
      </c>
      <c r="D22" s="292" t="s">
        <v>56</v>
      </c>
      <c r="E22" s="291">
        <v>16203.42</v>
      </c>
      <c r="F22" s="291">
        <v>0</v>
      </c>
      <c r="G22" s="291">
        <v>3109912</v>
      </c>
      <c r="H22" s="292" t="s">
        <v>56</v>
      </c>
    </row>
    <row r="23" spans="1:8" ht="20.100000000000001" customHeight="1" x14ac:dyDescent="0.25">
      <c r="A23" s="290" t="s">
        <v>933</v>
      </c>
      <c r="B23" s="290" t="s">
        <v>934</v>
      </c>
      <c r="C23" s="291">
        <v>5178880.74</v>
      </c>
      <c r="D23" s="292" t="s">
        <v>56</v>
      </c>
      <c r="E23" s="291">
        <v>27124.58</v>
      </c>
      <c r="F23" s="291">
        <v>0</v>
      </c>
      <c r="G23" s="291">
        <v>5206005.32</v>
      </c>
      <c r="H23" s="292" t="s">
        <v>56</v>
      </c>
    </row>
    <row r="24" spans="1:8" ht="20.100000000000001" customHeight="1" x14ac:dyDescent="0.25">
      <c r="A24" s="293" t="s">
        <v>524</v>
      </c>
      <c r="B24" s="293" t="s">
        <v>186</v>
      </c>
      <c r="C24" s="294">
        <v>3530877.82</v>
      </c>
      <c r="D24" s="295" t="s">
        <v>56</v>
      </c>
      <c r="E24" s="294">
        <v>252181.14</v>
      </c>
      <c r="F24" s="294">
        <v>481246.14</v>
      </c>
      <c r="G24" s="294">
        <v>3301812.82</v>
      </c>
      <c r="H24" s="295" t="s">
        <v>56</v>
      </c>
    </row>
    <row r="25" spans="1:8" ht="20.100000000000001" customHeight="1" x14ac:dyDescent="0.25">
      <c r="A25" s="290" t="s">
        <v>935</v>
      </c>
      <c r="B25" s="290" t="s">
        <v>936</v>
      </c>
      <c r="C25" s="291">
        <v>2016.76</v>
      </c>
      <c r="D25" s="292" t="s">
        <v>56</v>
      </c>
      <c r="E25" s="291">
        <v>0</v>
      </c>
      <c r="F25" s="291">
        <v>0</v>
      </c>
      <c r="G25" s="291">
        <v>2016.76</v>
      </c>
      <c r="H25" s="292" t="s">
        <v>56</v>
      </c>
    </row>
    <row r="26" spans="1:8" ht="20.100000000000001" customHeight="1" x14ac:dyDescent="0.25">
      <c r="A26" s="290" t="s">
        <v>937</v>
      </c>
      <c r="B26" s="290" t="s">
        <v>938</v>
      </c>
      <c r="C26" s="291">
        <v>78572.39</v>
      </c>
      <c r="D26" s="292" t="s">
        <v>56</v>
      </c>
      <c r="E26" s="291">
        <v>0</v>
      </c>
      <c r="F26" s="291">
        <v>0</v>
      </c>
      <c r="G26" s="291">
        <v>78572.39</v>
      </c>
      <c r="H26" s="292" t="s">
        <v>56</v>
      </c>
    </row>
    <row r="27" spans="1:8" ht="20.100000000000001" customHeight="1" x14ac:dyDescent="0.25">
      <c r="A27" s="290" t="s">
        <v>525</v>
      </c>
      <c r="B27" s="290" t="s">
        <v>270</v>
      </c>
      <c r="C27" s="291">
        <v>12929.27</v>
      </c>
      <c r="D27" s="292" t="s">
        <v>56</v>
      </c>
      <c r="E27" s="291">
        <v>0</v>
      </c>
      <c r="F27" s="291">
        <v>3566.64</v>
      </c>
      <c r="G27" s="291">
        <v>9362.6299999999992</v>
      </c>
      <c r="H27" s="292" t="s">
        <v>56</v>
      </c>
    </row>
    <row r="28" spans="1:8" ht="20.100000000000001" customHeight="1" x14ac:dyDescent="0.25">
      <c r="A28" s="290" t="s">
        <v>939</v>
      </c>
      <c r="B28" s="290" t="s">
        <v>940</v>
      </c>
      <c r="C28" s="291">
        <v>9815.83</v>
      </c>
      <c r="D28" s="292" t="s">
        <v>56</v>
      </c>
      <c r="E28" s="291">
        <v>0</v>
      </c>
      <c r="F28" s="291">
        <v>0</v>
      </c>
      <c r="G28" s="291">
        <v>9815.83</v>
      </c>
      <c r="H28" s="292" t="s">
        <v>56</v>
      </c>
    </row>
    <row r="29" spans="1:8" ht="20.100000000000001" customHeight="1" x14ac:dyDescent="0.25">
      <c r="A29" s="290" t="s">
        <v>526</v>
      </c>
      <c r="B29" s="290" t="s">
        <v>271</v>
      </c>
      <c r="C29" s="291">
        <v>3566.6</v>
      </c>
      <c r="D29" s="292" t="s">
        <v>56</v>
      </c>
      <c r="E29" s="291">
        <v>0</v>
      </c>
      <c r="F29" s="291">
        <v>3566.68</v>
      </c>
      <c r="G29" s="296">
        <v>-0.08</v>
      </c>
      <c r="H29" s="292" t="s">
        <v>56</v>
      </c>
    </row>
    <row r="30" spans="1:8" ht="20.100000000000001" customHeight="1" x14ac:dyDescent="0.25">
      <c r="A30" s="290" t="s">
        <v>527</v>
      </c>
      <c r="B30" s="290" t="s">
        <v>272</v>
      </c>
      <c r="C30" s="291">
        <v>46812.42</v>
      </c>
      <c r="D30" s="292" t="s">
        <v>56</v>
      </c>
      <c r="E30" s="291">
        <v>0</v>
      </c>
      <c r="F30" s="291">
        <v>5350</v>
      </c>
      <c r="G30" s="291">
        <v>41462.42</v>
      </c>
      <c r="H30" s="292" t="s">
        <v>56</v>
      </c>
    </row>
    <row r="31" spans="1:8" ht="20.100000000000001" customHeight="1" x14ac:dyDescent="0.25">
      <c r="A31" s="290" t="s">
        <v>528</v>
      </c>
      <c r="B31" s="290" t="s">
        <v>273</v>
      </c>
      <c r="C31" s="291">
        <v>8916.73</v>
      </c>
      <c r="D31" s="292" t="s">
        <v>56</v>
      </c>
      <c r="E31" s="291">
        <v>0</v>
      </c>
      <c r="F31" s="291">
        <v>7133.32</v>
      </c>
      <c r="G31" s="291">
        <v>1783.41</v>
      </c>
      <c r="H31" s="292" t="s">
        <v>56</v>
      </c>
    </row>
    <row r="32" spans="1:8" ht="20.100000000000001" customHeight="1" x14ac:dyDescent="0.25">
      <c r="A32" s="290" t="s">
        <v>941</v>
      </c>
      <c r="B32" s="290" t="s">
        <v>942</v>
      </c>
      <c r="C32" s="291">
        <v>32650.05</v>
      </c>
      <c r="D32" s="292" t="s">
        <v>56</v>
      </c>
      <c r="E32" s="291">
        <v>0</v>
      </c>
      <c r="F32" s="291">
        <v>0</v>
      </c>
      <c r="G32" s="291">
        <v>32650.05</v>
      </c>
      <c r="H32" s="292" t="s">
        <v>56</v>
      </c>
    </row>
    <row r="33" spans="1:8" ht="20.100000000000001" customHeight="1" x14ac:dyDescent="0.25">
      <c r="A33" s="290" t="s">
        <v>529</v>
      </c>
      <c r="B33" s="290" t="s">
        <v>274</v>
      </c>
      <c r="C33" s="291">
        <v>42008.04</v>
      </c>
      <c r="D33" s="292" t="s">
        <v>56</v>
      </c>
      <c r="E33" s="291">
        <v>0</v>
      </c>
      <c r="F33" s="291">
        <v>7661.56</v>
      </c>
      <c r="G33" s="291">
        <v>34346.480000000003</v>
      </c>
      <c r="H33" s="292" t="s">
        <v>56</v>
      </c>
    </row>
    <row r="34" spans="1:8" ht="20.100000000000001" customHeight="1" x14ac:dyDescent="0.25">
      <c r="A34" s="290" t="s">
        <v>943</v>
      </c>
      <c r="B34" s="290" t="s">
        <v>944</v>
      </c>
      <c r="C34" s="291">
        <v>3686.66</v>
      </c>
      <c r="D34" s="292" t="s">
        <v>56</v>
      </c>
      <c r="E34" s="291">
        <v>0</v>
      </c>
      <c r="F34" s="291">
        <v>0</v>
      </c>
      <c r="G34" s="291">
        <v>3686.66</v>
      </c>
      <c r="H34" s="292" t="s">
        <v>56</v>
      </c>
    </row>
    <row r="35" spans="1:8" ht="20.100000000000001" customHeight="1" x14ac:dyDescent="0.25">
      <c r="A35" s="290" t="s">
        <v>945</v>
      </c>
      <c r="B35" s="290" t="s">
        <v>946</v>
      </c>
      <c r="C35" s="291">
        <v>42800</v>
      </c>
      <c r="D35" s="292" t="s">
        <v>56</v>
      </c>
      <c r="E35" s="291">
        <v>0</v>
      </c>
      <c r="F35" s="291">
        <v>0</v>
      </c>
      <c r="G35" s="291">
        <v>42800</v>
      </c>
      <c r="H35" s="292" t="s">
        <v>56</v>
      </c>
    </row>
    <row r="36" spans="1:8" ht="20.100000000000001" customHeight="1" x14ac:dyDescent="0.25">
      <c r="A36" s="290" t="s">
        <v>530</v>
      </c>
      <c r="B36" s="290" t="s">
        <v>275</v>
      </c>
      <c r="C36" s="291">
        <v>39670.58</v>
      </c>
      <c r="D36" s="292" t="s">
        <v>56</v>
      </c>
      <c r="E36" s="291">
        <v>0</v>
      </c>
      <c r="F36" s="291">
        <v>592.09</v>
      </c>
      <c r="G36" s="291">
        <v>39078.49</v>
      </c>
      <c r="H36" s="292" t="s">
        <v>56</v>
      </c>
    </row>
    <row r="37" spans="1:8" ht="20.100000000000001" customHeight="1" x14ac:dyDescent="0.25">
      <c r="A37" s="290" t="s">
        <v>531</v>
      </c>
      <c r="B37" s="290" t="s">
        <v>276</v>
      </c>
      <c r="C37" s="291">
        <v>20254.75</v>
      </c>
      <c r="D37" s="292" t="s">
        <v>56</v>
      </c>
      <c r="E37" s="291">
        <v>0</v>
      </c>
      <c r="F37" s="291">
        <v>2645.94</v>
      </c>
      <c r="G37" s="291">
        <v>17608.810000000001</v>
      </c>
      <c r="H37" s="292" t="s">
        <v>56</v>
      </c>
    </row>
    <row r="38" spans="1:8" ht="20.100000000000001" customHeight="1" x14ac:dyDescent="0.25">
      <c r="A38" s="290" t="s">
        <v>532</v>
      </c>
      <c r="B38" s="290" t="s">
        <v>277</v>
      </c>
      <c r="C38" s="291">
        <v>10922.97</v>
      </c>
      <c r="D38" s="292" t="s">
        <v>56</v>
      </c>
      <c r="E38" s="291">
        <v>0</v>
      </c>
      <c r="F38" s="291">
        <v>2080.56</v>
      </c>
      <c r="G38" s="291">
        <v>8842.41</v>
      </c>
      <c r="H38" s="292" t="s">
        <v>56</v>
      </c>
    </row>
    <row r="39" spans="1:8" ht="20.100000000000001" customHeight="1" x14ac:dyDescent="0.25">
      <c r="A39" s="290" t="s">
        <v>947</v>
      </c>
      <c r="B39" s="290" t="s">
        <v>948</v>
      </c>
      <c r="C39" s="291">
        <v>2676.43</v>
      </c>
      <c r="D39" s="292" t="s">
        <v>56</v>
      </c>
      <c r="E39" s="291">
        <v>0</v>
      </c>
      <c r="F39" s="291">
        <v>0</v>
      </c>
      <c r="G39" s="291">
        <v>2676.43</v>
      </c>
      <c r="H39" s="292" t="s">
        <v>56</v>
      </c>
    </row>
    <row r="40" spans="1:8" ht="20.100000000000001" customHeight="1" x14ac:dyDescent="0.25">
      <c r="A40" s="290" t="s">
        <v>949</v>
      </c>
      <c r="B40" s="290" t="s">
        <v>950</v>
      </c>
      <c r="C40" s="291">
        <v>23333.16</v>
      </c>
      <c r="D40" s="292" t="s">
        <v>56</v>
      </c>
      <c r="E40" s="291">
        <v>0</v>
      </c>
      <c r="F40" s="291">
        <v>0</v>
      </c>
      <c r="G40" s="291">
        <v>23333.16</v>
      </c>
      <c r="H40" s="292" t="s">
        <v>56</v>
      </c>
    </row>
    <row r="41" spans="1:8" ht="20.100000000000001" customHeight="1" x14ac:dyDescent="0.25">
      <c r="A41" s="290" t="s">
        <v>533</v>
      </c>
      <c r="B41" s="290" t="s">
        <v>278</v>
      </c>
      <c r="C41" s="291">
        <v>9808.2900000000009</v>
      </c>
      <c r="D41" s="292" t="s">
        <v>56</v>
      </c>
      <c r="E41" s="291">
        <v>0</v>
      </c>
      <c r="F41" s="291">
        <v>3566.68</v>
      </c>
      <c r="G41" s="291">
        <v>6241.61</v>
      </c>
      <c r="H41" s="292" t="s">
        <v>56</v>
      </c>
    </row>
    <row r="42" spans="1:8" ht="20.100000000000001" customHeight="1" x14ac:dyDescent="0.25">
      <c r="A42" s="290" t="s">
        <v>951</v>
      </c>
      <c r="B42" s="290" t="s">
        <v>952</v>
      </c>
      <c r="C42" s="291">
        <v>46844</v>
      </c>
      <c r="D42" s="292" t="s">
        <v>56</v>
      </c>
      <c r="E42" s="291">
        <v>0</v>
      </c>
      <c r="F42" s="291">
        <v>0</v>
      </c>
      <c r="G42" s="291">
        <v>46844</v>
      </c>
      <c r="H42" s="292" t="s">
        <v>56</v>
      </c>
    </row>
    <row r="43" spans="1:8" ht="20.100000000000001" customHeight="1" x14ac:dyDescent="0.25">
      <c r="A43" s="290" t="s">
        <v>953</v>
      </c>
      <c r="B43" s="290" t="s">
        <v>954</v>
      </c>
      <c r="C43" s="291">
        <v>17579.93</v>
      </c>
      <c r="D43" s="292" t="s">
        <v>56</v>
      </c>
      <c r="E43" s="291">
        <v>0</v>
      </c>
      <c r="F43" s="291">
        <v>0</v>
      </c>
      <c r="G43" s="291">
        <v>17579.93</v>
      </c>
      <c r="H43" s="292" t="s">
        <v>56</v>
      </c>
    </row>
    <row r="44" spans="1:8" ht="20.100000000000001" customHeight="1" x14ac:dyDescent="0.25">
      <c r="A44" s="290" t="s">
        <v>534</v>
      </c>
      <c r="B44" s="290" t="s">
        <v>279</v>
      </c>
      <c r="C44" s="291">
        <v>524.84</v>
      </c>
      <c r="D44" s="292" t="s">
        <v>56</v>
      </c>
      <c r="E44" s="291">
        <v>0</v>
      </c>
      <c r="F44" s="291">
        <v>2675</v>
      </c>
      <c r="G44" s="296">
        <v>-2150.16</v>
      </c>
      <c r="H44" s="292" t="s">
        <v>56</v>
      </c>
    </row>
    <row r="45" spans="1:8" ht="20.100000000000001" customHeight="1" x14ac:dyDescent="0.25">
      <c r="A45" s="290" t="s">
        <v>955</v>
      </c>
      <c r="B45" s="290" t="s">
        <v>956</v>
      </c>
      <c r="C45" s="291">
        <v>891.66</v>
      </c>
      <c r="D45" s="292" t="s">
        <v>56</v>
      </c>
      <c r="E45" s="291">
        <v>0</v>
      </c>
      <c r="F45" s="291">
        <v>0</v>
      </c>
      <c r="G45" s="291">
        <v>891.66</v>
      </c>
      <c r="H45" s="292" t="s">
        <v>56</v>
      </c>
    </row>
    <row r="46" spans="1:8" ht="20.100000000000001" customHeight="1" x14ac:dyDescent="0.25">
      <c r="A46" s="290" t="s">
        <v>535</v>
      </c>
      <c r="B46" s="290" t="s">
        <v>280</v>
      </c>
      <c r="C46" s="291">
        <v>51295.83</v>
      </c>
      <c r="D46" s="292" t="s">
        <v>56</v>
      </c>
      <c r="E46" s="291">
        <v>0</v>
      </c>
      <c r="F46" s="291">
        <v>2675</v>
      </c>
      <c r="G46" s="291">
        <v>48620.83</v>
      </c>
      <c r="H46" s="292" t="s">
        <v>56</v>
      </c>
    </row>
    <row r="47" spans="1:8" ht="20.100000000000001" customHeight="1" x14ac:dyDescent="0.25">
      <c r="A47" s="290" t="s">
        <v>536</v>
      </c>
      <c r="B47" s="290" t="s">
        <v>281</v>
      </c>
      <c r="C47" s="291">
        <v>7903.79</v>
      </c>
      <c r="D47" s="292" t="s">
        <v>56</v>
      </c>
      <c r="E47" s="291">
        <v>0</v>
      </c>
      <c r="F47" s="291">
        <v>1426.68</v>
      </c>
      <c r="G47" s="291">
        <v>6477.11</v>
      </c>
      <c r="H47" s="292" t="s">
        <v>56</v>
      </c>
    </row>
    <row r="48" spans="1:8" ht="20.100000000000001" customHeight="1" x14ac:dyDescent="0.25">
      <c r="A48" s="290" t="s">
        <v>957</v>
      </c>
      <c r="B48" s="290" t="s">
        <v>958</v>
      </c>
      <c r="C48" s="291">
        <v>5353.66</v>
      </c>
      <c r="D48" s="292" t="s">
        <v>56</v>
      </c>
      <c r="E48" s="291">
        <v>0</v>
      </c>
      <c r="F48" s="291">
        <v>0</v>
      </c>
      <c r="G48" s="291">
        <v>5353.66</v>
      </c>
      <c r="H48" s="292" t="s">
        <v>56</v>
      </c>
    </row>
    <row r="49" spans="1:8" ht="20.100000000000001" customHeight="1" x14ac:dyDescent="0.25">
      <c r="A49" s="290" t="s">
        <v>771</v>
      </c>
      <c r="B49" s="290" t="s">
        <v>282</v>
      </c>
      <c r="C49" s="291">
        <v>21578.34</v>
      </c>
      <c r="D49" s="292" t="s">
        <v>56</v>
      </c>
      <c r="E49" s="291">
        <v>7490</v>
      </c>
      <c r="F49" s="291">
        <v>3923.32</v>
      </c>
      <c r="G49" s="291">
        <v>25145.02</v>
      </c>
      <c r="H49" s="292" t="s">
        <v>56</v>
      </c>
    </row>
    <row r="50" spans="1:8" ht="20.100000000000001" customHeight="1" x14ac:dyDescent="0.25">
      <c r="A50" s="290" t="s">
        <v>959</v>
      </c>
      <c r="B50" s="290" t="s">
        <v>960</v>
      </c>
      <c r="C50" s="296">
        <v>-2318.34</v>
      </c>
      <c r="D50" s="292" t="s">
        <v>56</v>
      </c>
      <c r="E50" s="291">
        <v>0</v>
      </c>
      <c r="F50" s="291">
        <v>0</v>
      </c>
      <c r="G50" s="296">
        <v>-2318.34</v>
      </c>
      <c r="H50" s="292" t="s">
        <v>56</v>
      </c>
    </row>
    <row r="51" spans="1:8" ht="20.100000000000001" customHeight="1" x14ac:dyDescent="0.25">
      <c r="A51" s="290" t="s">
        <v>961</v>
      </c>
      <c r="B51" s="290" t="s">
        <v>962</v>
      </c>
      <c r="C51" s="291">
        <v>9907.93</v>
      </c>
      <c r="D51" s="292" t="s">
        <v>56</v>
      </c>
      <c r="E51" s="291">
        <v>0</v>
      </c>
      <c r="F51" s="291">
        <v>0</v>
      </c>
      <c r="G51" s="291">
        <v>9907.93</v>
      </c>
      <c r="H51" s="292" t="s">
        <v>56</v>
      </c>
    </row>
    <row r="52" spans="1:8" ht="20.100000000000001" customHeight="1" x14ac:dyDescent="0.25">
      <c r="A52" s="290" t="s">
        <v>797</v>
      </c>
      <c r="B52" s="290" t="s">
        <v>798</v>
      </c>
      <c r="C52" s="291">
        <v>6420</v>
      </c>
      <c r="D52" s="292" t="s">
        <v>56</v>
      </c>
      <c r="E52" s="291">
        <v>0</v>
      </c>
      <c r="F52" s="291">
        <v>1070</v>
      </c>
      <c r="G52" s="291">
        <v>5350</v>
      </c>
      <c r="H52" s="292" t="s">
        <v>56</v>
      </c>
    </row>
    <row r="53" spans="1:8" ht="20.100000000000001" customHeight="1" x14ac:dyDescent="0.25">
      <c r="A53" s="290" t="s">
        <v>537</v>
      </c>
      <c r="B53" s="290" t="s">
        <v>283</v>
      </c>
      <c r="C53" s="291">
        <v>50430.21</v>
      </c>
      <c r="D53" s="292" t="s">
        <v>56</v>
      </c>
      <c r="E53" s="291">
        <v>0</v>
      </c>
      <c r="F53" s="291">
        <v>7133.32</v>
      </c>
      <c r="G53" s="291">
        <v>43296.89</v>
      </c>
      <c r="H53" s="292" t="s">
        <v>56</v>
      </c>
    </row>
    <row r="54" spans="1:8" ht="20.100000000000001" customHeight="1" x14ac:dyDescent="0.25">
      <c r="A54" s="290" t="s">
        <v>963</v>
      </c>
      <c r="B54" s="290" t="s">
        <v>964</v>
      </c>
      <c r="C54" s="291">
        <v>21399.96</v>
      </c>
      <c r="D54" s="292" t="s">
        <v>56</v>
      </c>
      <c r="E54" s="291">
        <v>0</v>
      </c>
      <c r="F54" s="291">
        <v>0</v>
      </c>
      <c r="G54" s="291">
        <v>21399.96</v>
      </c>
      <c r="H54" s="292" t="s">
        <v>56</v>
      </c>
    </row>
    <row r="55" spans="1:8" ht="20.100000000000001" customHeight="1" x14ac:dyDescent="0.25">
      <c r="A55" s="290" t="s">
        <v>538</v>
      </c>
      <c r="B55" s="290" t="s">
        <v>284</v>
      </c>
      <c r="C55" s="291">
        <v>55454.84</v>
      </c>
      <c r="D55" s="292" t="s">
        <v>56</v>
      </c>
      <c r="E55" s="291">
        <v>0</v>
      </c>
      <c r="F55" s="291">
        <v>1961.68</v>
      </c>
      <c r="G55" s="291">
        <v>53493.16</v>
      </c>
      <c r="H55" s="292" t="s">
        <v>56</v>
      </c>
    </row>
    <row r="56" spans="1:8" ht="20.100000000000001" customHeight="1" x14ac:dyDescent="0.25">
      <c r="A56" s="290" t="s">
        <v>539</v>
      </c>
      <c r="B56" s="290" t="s">
        <v>285</v>
      </c>
      <c r="C56" s="291">
        <v>10704.58</v>
      </c>
      <c r="D56" s="292" t="s">
        <v>56</v>
      </c>
      <c r="E56" s="291">
        <v>0</v>
      </c>
      <c r="F56" s="291">
        <v>930.84</v>
      </c>
      <c r="G56" s="291">
        <v>9773.74</v>
      </c>
      <c r="H56" s="292" t="s">
        <v>56</v>
      </c>
    </row>
    <row r="57" spans="1:8" ht="20.100000000000001" customHeight="1" x14ac:dyDescent="0.25">
      <c r="A57" s="290" t="s">
        <v>965</v>
      </c>
      <c r="B57" s="290" t="s">
        <v>966</v>
      </c>
      <c r="C57" s="291">
        <v>8916.66</v>
      </c>
      <c r="D57" s="292" t="s">
        <v>56</v>
      </c>
      <c r="E57" s="291">
        <v>0</v>
      </c>
      <c r="F57" s="291">
        <v>0</v>
      </c>
      <c r="G57" s="291">
        <v>8916.66</v>
      </c>
      <c r="H57" s="292" t="s">
        <v>56</v>
      </c>
    </row>
    <row r="58" spans="1:8" ht="20.100000000000001" customHeight="1" x14ac:dyDescent="0.25">
      <c r="A58" s="290" t="s">
        <v>540</v>
      </c>
      <c r="B58" s="290" t="s">
        <v>286</v>
      </c>
      <c r="C58" s="291">
        <v>34930.76</v>
      </c>
      <c r="D58" s="292" t="s">
        <v>56</v>
      </c>
      <c r="E58" s="291">
        <v>0</v>
      </c>
      <c r="F58" s="291">
        <v>29870.87</v>
      </c>
      <c r="G58" s="291">
        <v>5059.8900000000003</v>
      </c>
      <c r="H58" s="292" t="s">
        <v>56</v>
      </c>
    </row>
    <row r="59" spans="1:8" ht="20.100000000000001" customHeight="1" x14ac:dyDescent="0.25">
      <c r="A59" s="290" t="s">
        <v>967</v>
      </c>
      <c r="B59" s="290" t="s">
        <v>968</v>
      </c>
      <c r="C59" s="291">
        <v>9970.66</v>
      </c>
      <c r="D59" s="292" t="s">
        <v>56</v>
      </c>
      <c r="E59" s="291">
        <v>0</v>
      </c>
      <c r="F59" s="291">
        <v>0</v>
      </c>
      <c r="G59" s="291">
        <v>9970.66</v>
      </c>
      <c r="H59" s="292" t="s">
        <v>56</v>
      </c>
    </row>
    <row r="60" spans="1:8" ht="20.100000000000001" customHeight="1" x14ac:dyDescent="0.25">
      <c r="A60" s="290" t="s">
        <v>541</v>
      </c>
      <c r="B60" s="290" t="s">
        <v>287</v>
      </c>
      <c r="C60" s="291">
        <v>25145.06</v>
      </c>
      <c r="D60" s="292" t="s">
        <v>56</v>
      </c>
      <c r="E60" s="291">
        <v>0</v>
      </c>
      <c r="F60" s="291">
        <v>713.32</v>
      </c>
      <c r="G60" s="291">
        <v>24431.74</v>
      </c>
      <c r="H60" s="292" t="s">
        <v>56</v>
      </c>
    </row>
    <row r="61" spans="1:8" ht="20.100000000000001" customHeight="1" x14ac:dyDescent="0.25">
      <c r="A61" s="290" t="s">
        <v>542</v>
      </c>
      <c r="B61" s="290" t="s">
        <v>288</v>
      </c>
      <c r="C61" s="291">
        <v>8832.99</v>
      </c>
      <c r="D61" s="292" t="s">
        <v>56</v>
      </c>
      <c r="E61" s="291">
        <v>0</v>
      </c>
      <c r="F61" s="291">
        <v>3566.64</v>
      </c>
      <c r="G61" s="291">
        <v>5266.35</v>
      </c>
      <c r="H61" s="292" t="s">
        <v>56</v>
      </c>
    </row>
    <row r="62" spans="1:8" ht="20.100000000000001" customHeight="1" x14ac:dyDescent="0.25">
      <c r="A62" s="290" t="s">
        <v>969</v>
      </c>
      <c r="B62" s="290" t="s">
        <v>970</v>
      </c>
      <c r="C62" s="291">
        <v>10100</v>
      </c>
      <c r="D62" s="292" t="s">
        <v>56</v>
      </c>
      <c r="E62" s="291">
        <v>0</v>
      </c>
      <c r="F62" s="291">
        <v>0</v>
      </c>
      <c r="G62" s="291">
        <v>10100</v>
      </c>
      <c r="H62" s="292" t="s">
        <v>56</v>
      </c>
    </row>
    <row r="63" spans="1:8" ht="20.100000000000001" customHeight="1" x14ac:dyDescent="0.25">
      <c r="A63" s="290" t="s">
        <v>971</v>
      </c>
      <c r="B63" s="290" t="s">
        <v>972</v>
      </c>
      <c r="C63" s="291">
        <v>534.96</v>
      </c>
      <c r="D63" s="292" t="s">
        <v>56</v>
      </c>
      <c r="E63" s="291">
        <v>0</v>
      </c>
      <c r="F63" s="291">
        <v>0</v>
      </c>
      <c r="G63" s="291">
        <v>534.96</v>
      </c>
      <c r="H63" s="292" t="s">
        <v>56</v>
      </c>
    </row>
    <row r="64" spans="1:8" ht="20.100000000000001" customHeight="1" x14ac:dyDescent="0.25">
      <c r="A64" s="290" t="s">
        <v>973</v>
      </c>
      <c r="B64" s="290" t="s">
        <v>974</v>
      </c>
      <c r="C64" s="296">
        <v>-1248.33</v>
      </c>
      <c r="D64" s="292" t="s">
        <v>56</v>
      </c>
      <c r="E64" s="291">
        <v>0</v>
      </c>
      <c r="F64" s="291">
        <v>0</v>
      </c>
      <c r="G64" s="296">
        <v>-1248.33</v>
      </c>
      <c r="H64" s="292" t="s">
        <v>56</v>
      </c>
    </row>
    <row r="65" spans="1:8" ht="20.100000000000001" customHeight="1" x14ac:dyDescent="0.25">
      <c r="A65" s="290" t="s">
        <v>543</v>
      </c>
      <c r="B65" s="290" t="s">
        <v>289</v>
      </c>
      <c r="C65" s="291">
        <v>2032.63</v>
      </c>
      <c r="D65" s="292" t="s">
        <v>56</v>
      </c>
      <c r="E65" s="291">
        <v>21400</v>
      </c>
      <c r="F65" s="291">
        <v>1783.32</v>
      </c>
      <c r="G65" s="291">
        <v>21649.31</v>
      </c>
      <c r="H65" s="292" t="s">
        <v>56</v>
      </c>
    </row>
    <row r="66" spans="1:8" ht="20.100000000000001" customHeight="1" x14ac:dyDescent="0.25">
      <c r="A66" s="290" t="s">
        <v>772</v>
      </c>
      <c r="B66" s="290" t="s">
        <v>773</v>
      </c>
      <c r="C66" s="291">
        <v>20508.330000000002</v>
      </c>
      <c r="D66" s="292" t="s">
        <v>56</v>
      </c>
      <c r="E66" s="291">
        <v>0</v>
      </c>
      <c r="F66" s="291">
        <v>3566.68</v>
      </c>
      <c r="G66" s="291">
        <v>16941.650000000001</v>
      </c>
      <c r="H66" s="292" t="s">
        <v>56</v>
      </c>
    </row>
    <row r="67" spans="1:8" ht="20.100000000000001" customHeight="1" x14ac:dyDescent="0.25">
      <c r="A67" s="290" t="s">
        <v>975</v>
      </c>
      <c r="B67" s="290" t="s">
        <v>976</v>
      </c>
      <c r="C67" s="291">
        <v>4280</v>
      </c>
      <c r="D67" s="292" t="s">
        <v>56</v>
      </c>
      <c r="E67" s="291">
        <v>0</v>
      </c>
      <c r="F67" s="291">
        <v>0</v>
      </c>
      <c r="G67" s="291">
        <v>4280</v>
      </c>
      <c r="H67" s="292" t="s">
        <v>56</v>
      </c>
    </row>
    <row r="68" spans="1:8" ht="20.100000000000001" customHeight="1" x14ac:dyDescent="0.25">
      <c r="A68" s="290" t="s">
        <v>977</v>
      </c>
      <c r="B68" s="290" t="s">
        <v>978</v>
      </c>
      <c r="C68" s="291">
        <v>39233.339999999997</v>
      </c>
      <c r="D68" s="292" t="s">
        <v>56</v>
      </c>
      <c r="E68" s="291">
        <v>0</v>
      </c>
      <c r="F68" s="291">
        <v>0</v>
      </c>
      <c r="G68" s="291">
        <v>39233.339999999997</v>
      </c>
      <c r="H68" s="292" t="s">
        <v>56</v>
      </c>
    </row>
    <row r="69" spans="1:8" ht="20.100000000000001" customHeight="1" x14ac:dyDescent="0.25">
      <c r="A69" s="290" t="s">
        <v>979</v>
      </c>
      <c r="B69" s="290" t="s">
        <v>980</v>
      </c>
      <c r="C69" s="291">
        <v>16464</v>
      </c>
      <c r="D69" s="292" t="s">
        <v>56</v>
      </c>
      <c r="E69" s="291">
        <v>0</v>
      </c>
      <c r="F69" s="291">
        <v>0</v>
      </c>
      <c r="G69" s="291">
        <v>16464</v>
      </c>
      <c r="H69" s="292" t="s">
        <v>56</v>
      </c>
    </row>
    <row r="70" spans="1:8" ht="20.100000000000001" customHeight="1" x14ac:dyDescent="0.25">
      <c r="A70" s="290" t="s">
        <v>544</v>
      </c>
      <c r="B70" s="290" t="s">
        <v>290</v>
      </c>
      <c r="C70" s="291">
        <v>11591.6</v>
      </c>
      <c r="D70" s="292" t="s">
        <v>56</v>
      </c>
      <c r="E70" s="291">
        <v>0</v>
      </c>
      <c r="F70" s="291">
        <v>11591.68</v>
      </c>
      <c r="G70" s="296">
        <v>-0.08</v>
      </c>
      <c r="H70" s="292" t="s">
        <v>56</v>
      </c>
    </row>
    <row r="71" spans="1:8" ht="20.100000000000001" customHeight="1" x14ac:dyDescent="0.25">
      <c r="A71" s="290" t="s">
        <v>981</v>
      </c>
      <c r="B71" s="290" t="s">
        <v>982</v>
      </c>
      <c r="C71" s="291">
        <v>12779.59</v>
      </c>
      <c r="D71" s="292" t="s">
        <v>56</v>
      </c>
      <c r="E71" s="291">
        <v>0</v>
      </c>
      <c r="F71" s="291">
        <v>0</v>
      </c>
      <c r="G71" s="291">
        <v>12779.59</v>
      </c>
      <c r="H71" s="292" t="s">
        <v>56</v>
      </c>
    </row>
    <row r="72" spans="1:8" ht="20.100000000000001" customHeight="1" x14ac:dyDescent="0.25">
      <c r="A72" s="290" t="s">
        <v>983</v>
      </c>
      <c r="B72" s="290" t="s">
        <v>984</v>
      </c>
      <c r="C72" s="296">
        <v>-891.75</v>
      </c>
      <c r="D72" s="292" t="s">
        <v>56</v>
      </c>
      <c r="E72" s="291">
        <v>0</v>
      </c>
      <c r="F72" s="291">
        <v>0</v>
      </c>
      <c r="G72" s="296">
        <v>-891.75</v>
      </c>
      <c r="H72" s="292" t="s">
        <v>56</v>
      </c>
    </row>
    <row r="73" spans="1:8" ht="20.100000000000001" customHeight="1" x14ac:dyDescent="0.25">
      <c r="A73" s="290" t="s">
        <v>985</v>
      </c>
      <c r="B73" s="290" t="s">
        <v>986</v>
      </c>
      <c r="C73" s="296">
        <v>-668.75</v>
      </c>
      <c r="D73" s="292" t="s">
        <v>56</v>
      </c>
      <c r="E73" s="291">
        <v>0</v>
      </c>
      <c r="F73" s="291">
        <v>0</v>
      </c>
      <c r="G73" s="296">
        <v>-668.75</v>
      </c>
      <c r="H73" s="292" t="s">
        <v>56</v>
      </c>
    </row>
    <row r="74" spans="1:8" ht="20.100000000000001" customHeight="1" x14ac:dyDescent="0.25">
      <c r="A74" s="290" t="s">
        <v>545</v>
      </c>
      <c r="B74" s="290" t="s">
        <v>291</v>
      </c>
      <c r="C74" s="291">
        <v>29870.880000000001</v>
      </c>
      <c r="D74" s="292" t="s">
        <v>56</v>
      </c>
      <c r="E74" s="291">
        <v>0</v>
      </c>
      <c r="F74" s="291">
        <v>9808.32</v>
      </c>
      <c r="G74" s="291">
        <v>20062.560000000001</v>
      </c>
      <c r="H74" s="292" t="s">
        <v>56</v>
      </c>
    </row>
    <row r="75" spans="1:8" ht="20.100000000000001" customHeight="1" x14ac:dyDescent="0.25">
      <c r="A75" s="290" t="s">
        <v>546</v>
      </c>
      <c r="B75" s="290" t="s">
        <v>292</v>
      </c>
      <c r="C75" s="291">
        <v>23183.37</v>
      </c>
      <c r="D75" s="292" t="s">
        <v>56</v>
      </c>
      <c r="E75" s="291">
        <v>0</v>
      </c>
      <c r="F75" s="291">
        <v>7133.32</v>
      </c>
      <c r="G75" s="291">
        <v>16050.05</v>
      </c>
      <c r="H75" s="292" t="s">
        <v>56</v>
      </c>
    </row>
    <row r="76" spans="1:8" ht="20.100000000000001" customHeight="1" x14ac:dyDescent="0.25">
      <c r="A76" s="290" t="s">
        <v>987</v>
      </c>
      <c r="B76" s="290" t="s">
        <v>988</v>
      </c>
      <c r="C76" s="291">
        <v>39279.919999999998</v>
      </c>
      <c r="D76" s="292" t="s">
        <v>56</v>
      </c>
      <c r="E76" s="291">
        <v>0</v>
      </c>
      <c r="F76" s="291">
        <v>0</v>
      </c>
      <c r="G76" s="291">
        <v>39279.919999999998</v>
      </c>
      <c r="H76" s="292" t="s">
        <v>56</v>
      </c>
    </row>
    <row r="77" spans="1:8" ht="20.100000000000001" customHeight="1" x14ac:dyDescent="0.25">
      <c r="A77" s="290" t="s">
        <v>547</v>
      </c>
      <c r="B77" s="290" t="s">
        <v>293</v>
      </c>
      <c r="C77" s="291">
        <v>16049.97</v>
      </c>
      <c r="D77" s="292" t="s">
        <v>56</v>
      </c>
      <c r="E77" s="291">
        <v>16050</v>
      </c>
      <c r="F77" s="291">
        <v>7133.32</v>
      </c>
      <c r="G77" s="291">
        <v>24966.65</v>
      </c>
      <c r="H77" s="292" t="s">
        <v>56</v>
      </c>
    </row>
    <row r="78" spans="1:8" ht="20.100000000000001" customHeight="1" x14ac:dyDescent="0.25">
      <c r="A78" s="290" t="s">
        <v>989</v>
      </c>
      <c r="B78" s="290" t="s">
        <v>990</v>
      </c>
      <c r="C78" s="291">
        <v>17919.919999999998</v>
      </c>
      <c r="D78" s="292" t="s">
        <v>56</v>
      </c>
      <c r="E78" s="291">
        <v>0</v>
      </c>
      <c r="F78" s="291">
        <v>0</v>
      </c>
      <c r="G78" s="291">
        <v>17919.919999999998</v>
      </c>
      <c r="H78" s="292" t="s">
        <v>56</v>
      </c>
    </row>
    <row r="79" spans="1:8" ht="20.100000000000001" customHeight="1" x14ac:dyDescent="0.25">
      <c r="A79" s="290" t="s">
        <v>548</v>
      </c>
      <c r="B79" s="290" t="s">
        <v>294</v>
      </c>
      <c r="C79" s="291">
        <v>23406.26</v>
      </c>
      <c r="D79" s="292" t="s">
        <v>56</v>
      </c>
      <c r="E79" s="291">
        <v>0</v>
      </c>
      <c r="F79" s="291">
        <v>4458.32</v>
      </c>
      <c r="G79" s="291">
        <v>18947.939999999999</v>
      </c>
      <c r="H79" s="292" t="s">
        <v>56</v>
      </c>
    </row>
    <row r="80" spans="1:8" ht="20.100000000000001" customHeight="1" x14ac:dyDescent="0.25">
      <c r="A80" s="290" t="s">
        <v>991</v>
      </c>
      <c r="B80" s="290" t="s">
        <v>992</v>
      </c>
      <c r="C80" s="291">
        <v>3437.34</v>
      </c>
      <c r="D80" s="292" t="s">
        <v>56</v>
      </c>
      <c r="E80" s="291">
        <v>0</v>
      </c>
      <c r="F80" s="291">
        <v>0</v>
      </c>
      <c r="G80" s="291">
        <v>3437.34</v>
      </c>
      <c r="H80" s="292" t="s">
        <v>56</v>
      </c>
    </row>
    <row r="81" spans="1:8" ht="20.100000000000001" customHeight="1" x14ac:dyDescent="0.25">
      <c r="A81" s="290" t="s">
        <v>993</v>
      </c>
      <c r="B81" s="290" t="s">
        <v>994</v>
      </c>
      <c r="C81" s="291">
        <v>7839.92</v>
      </c>
      <c r="D81" s="292" t="s">
        <v>56</v>
      </c>
      <c r="E81" s="291">
        <v>0</v>
      </c>
      <c r="F81" s="291">
        <v>0</v>
      </c>
      <c r="G81" s="291">
        <v>7839.92</v>
      </c>
      <c r="H81" s="292" t="s">
        <v>56</v>
      </c>
    </row>
    <row r="82" spans="1:8" ht="20.100000000000001" customHeight="1" x14ac:dyDescent="0.25">
      <c r="A82" s="290" t="s">
        <v>549</v>
      </c>
      <c r="B82" s="290" t="s">
        <v>295</v>
      </c>
      <c r="C82" s="291">
        <v>8025</v>
      </c>
      <c r="D82" s="292" t="s">
        <v>56</v>
      </c>
      <c r="E82" s="291">
        <v>0</v>
      </c>
      <c r="F82" s="291">
        <v>2675</v>
      </c>
      <c r="G82" s="291">
        <v>5350</v>
      </c>
      <c r="H82" s="292" t="s">
        <v>56</v>
      </c>
    </row>
    <row r="83" spans="1:8" ht="20.100000000000001" customHeight="1" x14ac:dyDescent="0.25">
      <c r="A83" s="290" t="s">
        <v>550</v>
      </c>
      <c r="B83" s="290" t="s">
        <v>296</v>
      </c>
      <c r="C83" s="296">
        <v>-2000</v>
      </c>
      <c r="D83" s="292" t="s">
        <v>56</v>
      </c>
      <c r="E83" s="291">
        <v>0</v>
      </c>
      <c r="F83" s="291">
        <v>0</v>
      </c>
      <c r="G83" s="296">
        <v>-2000</v>
      </c>
      <c r="H83" s="292" t="s">
        <v>56</v>
      </c>
    </row>
    <row r="84" spans="1:8" ht="20.100000000000001" customHeight="1" x14ac:dyDescent="0.25">
      <c r="A84" s="290" t="s">
        <v>995</v>
      </c>
      <c r="B84" s="290" t="s">
        <v>996</v>
      </c>
      <c r="C84" s="291">
        <v>2537.5</v>
      </c>
      <c r="D84" s="292" t="s">
        <v>56</v>
      </c>
      <c r="E84" s="291">
        <v>0</v>
      </c>
      <c r="F84" s="291">
        <v>0</v>
      </c>
      <c r="G84" s="291">
        <v>2537.5</v>
      </c>
      <c r="H84" s="292" t="s">
        <v>56</v>
      </c>
    </row>
    <row r="85" spans="1:8" ht="20.100000000000001" customHeight="1" x14ac:dyDescent="0.25">
      <c r="A85" s="290" t="s">
        <v>997</v>
      </c>
      <c r="B85" s="290" t="s">
        <v>998</v>
      </c>
      <c r="C85" s="291">
        <v>11200</v>
      </c>
      <c r="D85" s="292" t="s">
        <v>56</v>
      </c>
      <c r="E85" s="291">
        <v>0</v>
      </c>
      <c r="F85" s="291">
        <v>0</v>
      </c>
      <c r="G85" s="291">
        <v>11200</v>
      </c>
      <c r="H85" s="292" t="s">
        <v>56</v>
      </c>
    </row>
    <row r="86" spans="1:8" ht="20.100000000000001" customHeight="1" x14ac:dyDescent="0.25">
      <c r="A86" s="290" t="s">
        <v>551</v>
      </c>
      <c r="B86" s="290" t="s">
        <v>297</v>
      </c>
      <c r="C86" s="291">
        <v>32329.37</v>
      </c>
      <c r="D86" s="292" t="s">
        <v>56</v>
      </c>
      <c r="E86" s="291">
        <v>10700</v>
      </c>
      <c r="F86" s="291">
        <v>4463.5600000000004</v>
      </c>
      <c r="G86" s="291">
        <v>38565.81</v>
      </c>
      <c r="H86" s="292" t="s">
        <v>56</v>
      </c>
    </row>
    <row r="87" spans="1:8" ht="20.100000000000001" customHeight="1" x14ac:dyDescent="0.25">
      <c r="A87" s="290" t="s">
        <v>552</v>
      </c>
      <c r="B87" s="290" t="s">
        <v>298</v>
      </c>
      <c r="C87" s="291">
        <v>4322.05</v>
      </c>
      <c r="D87" s="292" t="s">
        <v>56</v>
      </c>
      <c r="E87" s="291">
        <v>0</v>
      </c>
      <c r="F87" s="291">
        <v>2941.63</v>
      </c>
      <c r="G87" s="291">
        <v>1380.42</v>
      </c>
      <c r="H87" s="292" t="s">
        <v>56</v>
      </c>
    </row>
    <row r="88" spans="1:8" ht="20.100000000000001" customHeight="1" x14ac:dyDescent="0.25">
      <c r="A88" s="290" t="s">
        <v>999</v>
      </c>
      <c r="B88" s="290" t="s">
        <v>1000</v>
      </c>
      <c r="C88" s="291">
        <v>2230.67</v>
      </c>
      <c r="D88" s="292" t="s">
        <v>56</v>
      </c>
      <c r="E88" s="291">
        <v>0</v>
      </c>
      <c r="F88" s="291">
        <v>0</v>
      </c>
      <c r="G88" s="291">
        <v>2230.67</v>
      </c>
      <c r="H88" s="292" t="s">
        <v>56</v>
      </c>
    </row>
    <row r="89" spans="1:8" ht="20.100000000000001" customHeight="1" x14ac:dyDescent="0.25">
      <c r="A89" s="290" t="s">
        <v>553</v>
      </c>
      <c r="B89" s="290" t="s">
        <v>299</v>
      </c>
      <c r="C89" s="291">
        <v>21578.38</v>
      </c>
      <c r="D89" s="292" t="s">
        <v>56</v>
      </c>
      <c r="E89" s="291">
        <v>0</v>
      </c>
      <c r="F89" s="291">
        <v>3566.64</v>
      </c>
      <c r="G89" s="291">
        <v>18011.740000000002</v>
      </c>
      <c r="H89" s="292" t="s">
        <v>56</v>
      </c>
    </row>
    <row r="90" spans="1:8" ht="20.100000000000001" customHeight="1" x14ac:dyDescent="0.25">
      <c r="A90" s="290" t="s">
        <v>1001</v>
      </c>
      <c r="B90" s="290" t="s">
        <v>1002</v>
      </c>
      <c r="C90" s="291">
        <v>44405</v>
      </c>
      <c r="D90" s="292" t="s">
        <v>56</v>
      </c>
      <c r="E90" s="291">
        <v>0</v>
      </c>
      <c r="F90" s="291">
        <v>0</v>
      </c>
      <c r="G90" s="291">
        <v>44405</v>
      </c>
      <c r="H90" s="292" t="s">
        <v>56</v>
      </c>
    </row>
    <row r="91" spans="1:8" ht="20.100000000000001" customHeight="1" x14ac:dyDescent="0.25">
      <c r="A91" s="290" t="s">
        <v>554</v>
      </c>
      <c r="B91" s="290" t="s">
        <v>300</v>
      </c>
      <c r="C91" s="291">
        <v>21400.04</v>
      </c>
      <c r="D91" s="292" t="s">
        <v>56</v>
      </c>
      <c r="E91" s="291">
        <v>0</v>
      </c>
      <c r="F91" s="291">
        <v>7133.32</v>
      </c>
      <c r="G91" s="291">
        <v>14266.72</v>
      </c>
      <c r="H91" s="292" t="s">
        <v>56</v>
      </c>
    </row>
    <row r="92" spans="1:8" ht="20.100000000000001" customHeight="1" x14ac:dyDescent="0.25">
      <c r="A92" s="290" t="s">
        <v>1003</v>
      </c>
      <c r="B92" s="290" t="s">
        <v>1004</v>
      </c>
      <c r="C92" s="291">
        <v>27916.67</v>
      </c>
      <c r="D92" s="292" t="s">
        <v>56</v>
      </c>
      <c r="E92" s="291">
        <v>0</v>
      </c>
      <c r="F92" s="291">
        <v>0</v>
      </c>
      <c r="G92" s="291">
        <v>27916.67</v>
      </c>
      <c r="H92" s="292" t="s">
        <v>56</v>
      </c>
    </row>
    <row r="93" spans="1:8" ht="20.100000000000001" customHeight="1" x14ac:dyDescent="0.25">
      <c r="A93" s="290" t="s">
        <v>1005</v>
      </c>
      <c r="B93" s="290" t="s">
        <v>1006</v>
      </c>
      <c r="C93" s="291">
        <v>24200</v>
      </c>
      <c r="D93" s="292" t="s">
        <v>56</v>
      </c>
      <c r="E93" s="291">
        <v>0</v>
      </c>
      <c r="F93" s="291">
        <v>0</v>
      </c>
      <c r="G93" s="291">
        <v>24200</v>
      </c>
      <c r="H93" s="292" t="s">
        <v>56</v>
      </c>
    </row>
    <row r="94" spans="1:8" ht="20.100000000000001" customHeight="1" x14ac:dyDescent="0.25">
      <c r="A94" s="290" t="s">
        <v>1007</v>
      </c>
      <c r="B94" s="290" t="s">
        <v>1008</v>
      </c>
      <c r="C94" s="291">
        <v>5171.59</v>
      </c>
      <c r="D94" s="292" t="s">
        <v>56</v>
      </c>
      <c r="E94" s="291">
        <v>0</v>
      </c>
      <c r="F94" s="291">
        <v>0</v>
      </c>
      <c r="G94" s="291">
        <v>5171.59</v>
      </c>
      <c r="H94" s="292" t="s">
        <v>56</v>
      </c>
    </row>
    <row r="95" spans="1:8" ht="20.100000000000001" customHeight="1" x14ac:dyDescent="0.25">
      <c r="A95" s="290" t="s">
        <v>1009</v>
      </c>
      <c r="B95" s="290" t="s">
        <v>1010</v>
      </c>
      <c r="C95" s="291">
        <v>42800</v>
      </c>
      <c r="D95" s="292" t="s">
        <v>56</v>
      </c>
      <c r="E95" s="291">
        <v>0</v>
      </c>
      <c r="F95" s="291">
        <v>0</v>
      </c>
      <c r="G95" s="291">
        <v>42800</v>
      </c>
      <c r="H95" s="292" t="s">
        <v>56</v>
      </c>
    </row>
    <row r="96" spans="1:8" ht="20.100000000000001" customHeight="1" x14ac:dyDescent="0.25">
      <c r="A96" s="290" t="s">
        <v>555</v>
      </c>
      <c r="B96" s="290" t="s">
        <v>301</v>
      </c>
      <c r="C96" s="291">
        <v>19170.88</v>
      </c>
      <c r="D96" s="292" t="s">
        <v>56</v>
      </c>
      <c r="E96" s="291">
        <v>0</v>
      </c>
      <c r="F96" s="291">
        <v>7133.32</v>
      </c>
      <c r="G96" s="291">
        <v>12037.56</v>
      </c>
      <c r="H96" s="292" t="s">
        <v>56</v>
      </c>
    </row>
    <row r="97" spans="1:8" ht="20.100000000000001" customHeight="1" x14ac:dyDescent="0.25">
      <c r="A97" s="290" t="s">
        <v>1011</v>
      </c>
      <c r="B97" s="290" t="s">
        <v>1012</v>
      </c>
      <c r="C97" s="291">
        <v>11200</v>
      </c>
      <c r="D97" s="292" t="s">
        <v>56</v>
      </c>
      <c r="E97" s="291">
        <v>0</v>
      </c>
      <c r="F97" s="291">
        <v>0</v>
      </c>
      <c r="G97" s="291">
        <v>11200</v>
      </c>
      <c r="H97" s="292" t="s">
        <v>56</v>
      </c>
    </row>
    <row r="98" spans="1:8" ht="20.100000000000001" customHeight="1" x14ac:dyDescent="0.25">
      <c r="A98" s="290" t="s">
        <v>556</v>
      </c>
      <c r="B98" s="290" t="s">
        <v>302</v>
      </c>
      <c r="C98" s="291">
        <v>15862.5</v>
      </c>
      <c r="D98" s="292" t="s">
        <v>56</v>
      </c>
      <c r="E98" s="291">
        <v>0</v>
      </c>
      <c r="F98" s="291">
        <v>6970.17</v>
      </c>
      <c r="G98" s="291">
        <v>8892.33</v>
      </c>
      <c r="H98" s="292" t="s">
        <v>56</v>
      </c>
    </row>
    <row r="99" spans="1:8" ht="20.100000000000001" customHeight="1" x14ac:dyDescent="0.25">
      <c r="A99" s="290" t="s">
        <v>557</v>
      </c>
      <c r="B99" s="290" t="s">
        <v>303</v>
      </c>
      <c r="C99" s="291">
        <v>1694.24</v>
      </c>
      <c r="D99" s="292" t="s">
        <v>56</v>
      </c>
      <c r="E99" s="291">
        <v>0</v>
      </c>
      <c r="F99" s="291">
        <v>1694.24</v>
      </c>
      <c r="G99" s="291">
        <v>0</v>
      </c>
      <c r="H99" s="292" t="s">
        <v>56</v>
      </c>
    </row>
    <row r="100" spans="1:8" ht="20.100000000000001" customHeight="1" x14ac:dyDescent="0.25">
      <c r="A100" s="290" t="s">
        <v>558</v>
      </c>
      <c r="B100" s="290" t="s">
        <v>322</v>
      </c>
      <c r="C100" s="291">
        <v>38201.919999999998</v>
      </c>
      <c r="D100" s="292" t="s">
        <v>56</v>
      </c>
      <c r="E100" s="291">
        <v>0</v>
      </c>
      <c r="F100" s="291">
        <v>10700</v>
      </c>
      <c r="G100" s="291">
        <v>27501.919999999998</v>
      </c>
      <c r="H100" s="292" t="s">
        <v>56</v>
      </c>
    </row>
    <row r="101" spans="1:8" ht="20.100000000000001" customHeight="1" x14ac:dyDescent="0.25">
      <c r="A101" s="290" t="s">
        <v>559</v>
      </c>
      <c r="B101" s="290" t="s">
        <v>304</v>
      </c>
      <c r="C101" s="291">
        <v>9290.27</v>
      </c>
      <c r="D101" s="292" t="s">
        <v>56</v>
      </c>
      <c r="E101" s="291">
        <v>0</v>
      </c>
      <c r="F101" s="291">
        <v>5350</v>
      </c>
      <c r="G101" s="291">
        <v>3940.27</v>
      </c>
      <c r="H101" s="292" t="s">
        <v>56</v>
      </c>
    </row>
    <row r="102" spans="1:8" ht="20.100000000000001" customHeight="1" x14ac:dyDescent="0.25">
      <c r="A102" s="290" t="s">
        <v>560</v>
      </c>
      <c r="B102" s="290" t="s">
        <v>305</v>
      </c>
      <c r="C102" s="291">
        <v>16852.5</v>
      </c>
      <c r="D102" s="292" t="s">
        <v>56</v>
      </c>
      <c r="E102" s="291">
        <v>0</v>
      </c>
      <c r="F102" s="291">
        <v>4815</v>
      </c>
      <c r="G102" s="291">
        <v>12037.5</v>
      </c>
      <c r="H102" s="292" t="s">
        <v>56</v>
      </c>
    </row>
    <row r="103" spans="1:8" ht="20.100000000000001" customHeight="1" x14ac:dyDescent="0.25">
      <c r="A103" s="290" t="s">
        <v>1013</v>
      </c>
      <c r="B103" s="290" t="s">
        <v>1014</v>
      </c>
      <c r="C103" s="291">
        <v>8916.68</v>
      </c>
      <c r="D103" s="292" t="s">
        <v>56</v>
      </c>
      <c r="E103" s="291">
        <v>0</v>
      </c>
      <c r="F103" s="291">
        <v>0</v>
      </c>
      <c r="G103" s="291">
        <v>8916.68</v>
      </c>
      <c r="H103" s="292" t="s">
        <v>56</v>
      </c>
    </row>
    <row r="104" spans="1:8" ht="20.100000000000001" customHeight="1" x14ac:dyDescent="0.25">
      <c r="A104" s="290" t="s">
        <v>1015</v>
      </c>
      <c r="B104" s="290" t="s">
        <v>1016</v>
      </c>
      <c r="C104" s="291">
        <v>28000</v>
      </c>
      <c r="D104" s="292" t="s">
        <v>56</v>
      </c>
      <c r="E104" s="291">
        <v>0</v>
      </c>
      <c r="F104" s="291">
        <v>0</v>
      </c>
      <c r="G104" s="291">
        <v>28000</v>
      </c>
      <c r="H104" s="292" t="s">
        <v>56</v>
      </c>
    </row>
    <row r="105" spans="1:8" ht="20.100000000000001" customHeight="1" x14ac:dyDescent="0.25">
      <c r="A105" s="290" t="s">
        <v>1017</v>
      </c>
      <c r="B105" s="290" t="s">
        <v>1018</v>
      </c>
      <c r="C105" s="291">
        <v>32100</v>
      </c>
      <c r="D105" s="292" t="s">
        <v>56</v>
      </c>
      <c r="E105" s="291">
        <v>0</v>
      </c>
      <c r="F105" s="291">
        <v>0</v>
      </c>
      <c r="G105" s="291">
        <v>32100</v>
      </c>
      <c r="H105" s="292" t="s">
        <v>56</v>
      </c>
    </row>
    <row r="106" spans="1:8" ht="20.100000000000001" customHeight="1" x14ac:dyDescent="0.25">
      <c r="A106" s="290" t="s">
        <v>1019</v>
      </c>
      <c r="B106" s="290" t="s">
        <v>1020</v>
      </c>
      <c r="C106" s="291">
        <v>50960</v>
      </c>
      <c r="D106" s="292" t="s">
        <v>56</v>
      </c>
      <c r="E106" s="291">
        <v>0</v>
      </c>
      <c r="F106" s="291">
        <v>0</v>
      </c>
      <c r="G106" s="291">
        <v>50960</v>
      </c>
      <c r="H106" s="292" t="s">
        <v>56</v>
      </c>
    </row>
    <row r="107" spans="1:8" ht="20.100000000000001" customHeight="1" x14ac:dyDescent="0.25">
      <c r="A107" s="290" t="s">
        <v>1021</v>
      </c>
      <c r="B107" s="290" t="s">
        <v>1022</v>
      </c>
      <c r="C107" s="291">
        <v>2407.5</v>
      </c>
      <c r="D107" s="292" t="s">
        <v>56</v>
      </c>
      <c r="E107" s="291">
        <v>0</v>
      </c>
      <c r="F107" s="291">
        <v>0</v>
      </c>
      <c r="G107" s="291">
        <v>2407.5</v>
      </c>
      <c r="H107" s="292" t="s">
        <v>56</v>
      </c>
    </row>
    <row r="108" spans="1:8" ht="20.100000000000001" customHeight="1" x14ac:dyDescent="0.25">
      <c r="A108" s="290" t="s">
        <v>1023</v>
      </c>
      <c r="B108" s="290" t="s">
        <v>1024</v>
      </c>
      <c r="C108" s="291">
        <v>7840</v>
      </c>
      <c r="D108" s="292" t="s">
        <v>56</v>
      </c>
      <c r="E108" s="291">
        <v>0</v>
      </c>
      <c r="F108" s="291">
        <v>0</v>
      </c>
      <c r="G108" s="291">
        <v>7840</v>
      </c>
      <c r="H108" s="292" t="s">
        <v>56</v>
      </c>
    </row>
    <row r="109" spans="1:8" ht="20.100000000000001" customHeight="1" x14ac:dyDescent="0.25">
      <c r="A109" s="290" t="s">
        <v>1025</v>
      </c>
      <c r="B109" s="290" t="s">
        <v>1026</v>
      </c>
      <c r="C109" s="291">
        <v>22400</v>
      </c>
      <c r="D109" s="292" t="s">
        <v>56</v>
      </c>
      <c r="E109" s="291">
        <v>0</v>
      </c>
      <c r="F109" s="291">
        <v>0</v>
      </c>
      <c r="G109" s="291">
        <v>22400</v>
      </c>
      <c r="H109" s="292" t="s">
        <v>56</v>
      </c>
    </row>
    <row r="110" spans="1:8" ht="20.100000000000001" customHeight="1" x14ac:dyDescent="0.25">
      <c r="A110" s="290" t="s">
        <v>1027</v>
      </c>
      <c r="B110" s="290" t="s">
        <v>1028</v>
      </c>
      <c r="C110" s="291">
        <v>33600</v>
      </c>
      <c r="D110" s="292" t="s">
        <v>56</v>
      </c>
      <c r="E110" s="291">
        <v>0</v>
      </c>
      <c r="F110" s="291">
        <v>0</v>
      </c>
      <c r="G110" s="291">
        <v>33600</v>
      </c>
      <c r="H110" s="292" t="s">
        <v>56</v>
      </c>
    </row>
    <row r="111" spans="1:8" ht="20.100000000000001" customHeight="1" x14ac:dyDescent="0.25">
      <c r="A111" s="290" t="s">
        <v>1029</v>
      </c>
      <c r="B111" s="290" t="s">
        <v>1030</v>
      </c>
      <c r="C111" s="291">
        <v>4200.0200000000004</v>
      </c>
      <c r="D111" s="292" t="s">
        <v>56</v>
      </c>
      <c r="E111" s="291">
        <v>0</v>
      </c>
      <c r="F111" s="291">
        <v>0</v>
      </c>
      <c r="G111" s="291">
        <v>4200.0200000000004</v>
      </c>
      <c r="H111" s="292" t="s">
        <v>56</v>
      </c>
    </row>
    <row r="112" spans="1:8" ht="20.100000000000001" customHeight="1" x14ac:dyDescent="0.25">
      <c r="A112" s="290" t="s">
        <v>561</v>
      </c>
      <c r="B112" s="290" t="s">
        <v>306</v>
      </c>
      <c r="C112" s="291">
        <v>14412.79</v>
      </c>
      <c r="D112" s="292" t="s">
        <v>56</v>
      </c>
      <c r="E112" s="291">
        <v>0</v>
      </c>
      <c r="F112" s="291">
        <v>6241.68</v>
      </c>
      <c r="G112" s="291">
        <v>8171.11</v>
      </c>
      <c r="H112" s="292" t="s">
        <v>56</v>
      </c>
    </row>
    <row r="113" spans="1:8" ht="20.100000000000001" customHeight="1" x14ac:dyDescent="0.25">
      <c r="A113" s="290" t="s">
        <v>1031</v>
      </c>
      <c r="B113" s="290" t="s">
        <v>934</v>
      </c>
      <c r="C113" s="291">
        <v>60000</v>
      </c>
      <c r="D113" s="292" t="s">
        <v>56</v>
      </c>
      <c r="E113" s="291">
        <v>0</v>
      </c>
      <c r="F113" s="291">
        <v>0</v>
      </c>
      <c r="G113" s="291">
        <v>60000</v>
      </c>
      <c r="H113" s="292" t="s">
        <v>56</v>
      </c>
    </row>
    <row r="114" spans="1:8" ht="20.100000000000001" customHeight="1" x14ac:dyDescent="0.25">
      <c r="A114" s="290" t="s">
        <v>1032</v>
      </c>
      <c r="B114" s="290" t="s">
        <v>1033</v>
      </c>
      <c r="C114" s="291">
        <v>5858.33</v>
      </c>
      <c r="D114" s="292" t="s">
        <v>56</v>
      </c>
      <c r="E114" s="291">
        <v>0</v>
      </c>
      <c r="F114" s="291">
        <v>0</v>
      </c>
      <c r="G114" s="291">
        <v>5858.33</v>
      </c>
      <c r="H114" s="292" t="s">
        <v>56</v>
      </c>
    </row>
    <row r="115" spans="1:8" ht="20.100000000000001" customHeight="1" x14ac:dyDescent="0.25">
      <c r="A115" s="290" t="s">
        <v>1034</v>
      </c>
      <c r="B115" s="290" t="s">
        <v>1035</v>
      </c>
      <c r="C115" s="291">
        <v>34500</v>
      </c>
      <c r="D115" s="292" t="s">
        <v>56</v>
      </c>
      <c r="E115" s="291">
        <v>0</v>
      </c>
      <c r="F115" s="291">
        <v>0</v>
      </c>
      <c r="G115" s="291">
        <v>34500</v>
      </c>
      <c r="H115" s="292" t="s">
        <v>56</v>
      </c>
    </row>
    <row r="116" spans="1:8" ht="20.100000000000001" customHeight="1" x14ac:dyDescent="0.25">
      <c r="A116" s="290" t="s">
        <v>1036</v>
      </c>
      <c r="B116" s="290" t="s">
        <v>1037</v>
      </c>
      <c r="C116" s="291">
        <v>6250</v>
      </c>
      <c r="D116" s="292" t="s">
        <v>56</v>
      </c>
      <c r="E116" s="291">
        <v>0</v>
      </c>
      <c r="F116" s="291">
        <v>0</v>
      </c>
      <c r="G116" s="291">
        <v>6250</v>
      </c>
      <c r="H116" s="292" t="s">
        <v>56</v>
      </c>
    </row>
    <row r="117" spans="1:8" ht="20.100000000000001" customHeight="1" x14ac:dyDescent="0.25">
      <c r="A117" s="290" t="s">
        <v>1038</v>
      </c>
      <c r="B117" s="290" t="s">
        <v>1039</v>
      </c>
      <c r="C117" s="291">
        <v>8119.99</v>
      </c>
      <c r="D117" s="292" t="s">
        <v>56</v>
      </c>
      <c r="E117" s="291">
        <v>0</v>
      </c>
      <c r="F117" s="291">
        <v>0</v>
      </c>
      <c r="G117" s="291">
        <v>8119.99</v>
      </c>
      <c r="H117" s="292" t="s">
        <v>56</v>
      </c>
    </row>
    <row r="118" spans="1:8" ht="20.100000000000001" customHeight="1" x14ac:dyDescent="0.25">
      <c r="A118" s="290" t="s">
        <v>562</v>
      </c>
      <c r="B118" s="290" t="s">
        <v>307</v>
      </c>
      <c r="C118" s="291">
        <v>23272.46</v>
      </c>
      <c r="D118" s="292" t="s">
        <v>56</v>
      </c>
      <c r="E118" s="291">
        <v>0</v>
      </c>
      <c r="F118" s="291">
        <v>5885</v>
      </c>
      <c r="G118" s="291">
        <v>17387.46</v>
      </c>
      <c r="H118" s="292" t="s">
        <v>56</v>
      </c>
    </row>
    <row r="119" spans="1:8" ht="20.100000000000001" customHeight="1" x14ac:dyDescent="0.25">
      <c r="A119" s="290" t="s">
        <v>1040</v>
      </c>
      <c r="B119" s="290" t="s">
        <v>1041</v>
      </c>
      <c r="C119" s="291">
        <v>26750</v>
      </c>
      <c r="D119" s="292" t="s">
        <v>56</v>
      </c>
      <c r="E119" s="291">
        <v>0</v>
      </c>
      <c r="F119" s="291">
        <v>0</v>
      </c>
      <c r="G119" s="291">
        <v>26750</v>
      </c>
      <c r="H119" s="292" t="s">
        <v>56</v>
      </c>
    </row>
    <row r="120" spans="1:8" ht="20.100000000000001" customHeight="1" x14ac:dyDescent="0.25">
      <c r="A120" s="290" t="s">
        <v>563</v>
      </c>
      <c r="B120" s="290" t="s">
        <v>308</v>
      </c>
      <c r="C120" s="291">
        <v>8103.77</v>
      </c>
      <c r="D120" s="292" t="s">
        <v>56</v>
      </c>
      <c r="E120" s="291">
        <v>0</v>
      </c>
      <c r="F120" s="291">
        <v>4583.2</v>
      </c>
      <c r="G120" s="291">
        <v>3520.57</v>
      </c>
      <c r="H120" s="292" t="s">
        <v>56</v>
      </c>
    </row>
    <row r="121" spans="1:8" ht="20.100000000000001" customHeight="1" x14ac:dyDescent="0.25">
      <c r="A121" s="290" t="s">
        <v>1042</v>
      </c>
      <c r="B121" s="290" t="s">
        <v>1043</v>
      </c>
      <c r="C121" s="291">
        <v>1400</v>
      </c>
      <c r="D121" s="292" t="s">
        <v>56</v>
      </c>
      <c r="E121" s="291">
        <v>0</v>
      </c>
      <c r="F121" s="291">
        <v>0</v>
      </c>
      <c r="G121" s="291">
        <v>1400</v>
      </c>
      <c r="H121" s="292" t="s">
        <v>56</v>
      </c>
    </row>
    <row r="122" spans="1:8" ht="20.100000000000001" customHeight="1" x14ac:dyDescent="0.25">
      <c r="A122" s="290" t="s">
        <v>1044</v>
      </c>
      <c r="B122" s="290" t="s">
        <v>1045</v>
      </c>
      <c r="C122" s="291">
        <v>1169.4000000000001</v>
      </c>
      <c r="D122" s="292" t="s">
        <v>56</v>
      </c>
      <c r="E122" s="291">
        <v>0</v>
      </c>
      <c r="F122" s="291">
        <v>0</v>
      </c>
      <c r="G122" s="291">
        <v>1169.4000000000001</v>
      </c>
      <c r="H122" s="292" t="s">
        <v>56</v>
      </c>
    </row>
    <row r="123" spans="1:8" ht="20.100000000000001" customHeight="1" x14ac:dyDescent="0.25">
      <c r="A123" s="290" t="s">
        <v>564</v>
      </c>
      <c r="B123" s="290" t="s">
        <v>309</v>
      </c>
      <c r="C123" s="291">
        <v>25744.66</v>
      </c>
      <c r="D123" s="292" t="s">
        <v>56</v>
      </c>
      <c r="E123" s="291">
        <v>0</v>
      </c>
      <c r="F123" s="291">
        <v>4012.5</v>
      </c>
      <c r="G123" s="291">
        <v>21732.16</v>
      </c>
      <c r="H123" s="292" t="s">
        <v>56</v>
      </c>
    </row>
    <row r="124" spans="1:8" ht="20.100000000000001" customHeight="1" x14ac:dyDescent="0.25">
      <c r="A124" s="290" t="s">
        <v>565</v>
      </c>
      <c r="B124" s="290" t="s">
        <v>310</v>
      </c>
      <c r="C124" s="291">
        <v>21645.22</v>
      </c>
      <c r="D124" s="292" t="s">
        <v>56</v>
      </c>
      <c r="E124" s="291">
        <v>85600</v>
      </c>
      <c r="F124" s="291">
        <v>9184.16</v>
      </c>
      <c r="G124" s="291">
        <v>98061.06</v>
      </c>
      <c r="H124" s="292" t="s">
        <v>56</v>
      </c>
    </row>
    <row r="125" spans="1:8" ht="20.100000000000001" customHeight="1" x14ac:dyDescent="0.25">
      <c r="A125" s="290" t="s">
        <v>566</v>
      </c>
      <c r="B125" s="290" t="s">
        <v>311</v>
      </c>
      <c r="C125" s="291">
        <v>41863.160000000003</v>
      </c>
      <c r="D125" s="292" t="s">
        <v>56</v>
      </c>
      <c r="E125" s="291">
        <v>0</v>
      </c>
      <c r="F125" s="291">
        <v>4968.51</v>
      </c>
      <c r="G125" s="291">
        <v>36894.65</v>
      </c>
      <c r="H125" s="292" t="s">
        <v>56</v>
      </c>
    </row>
    <row r="126" spans="1:8" ht="20.100000000000001" customHeight="1" x14ac:dyDescent="0.25">
      <c r="A126" s="290" t="s">
        <v>567</v>
      </c>
      <c r="B126" s="290" t="s">
        <v>312</v>
      </c>
      <c r="C126" s="291">
        <v>19616.71</v>
      </c>
      <c r="D126" s="292" t="s">
        <v>56</v>
      </c>
      <c r="E126" s="291">
        <v>0</v>
      </c>
      <c r="F126" s="291">
        <v>7133.32</v>
      </c>
      <c r="G126" s="291">
        <v>12483.39</v>
      </c>
      <c r="H126" s="292" t="s">
        <v>56</v>
      </c>
    </row>
    <row r="127" spans="1:8" ht="20.100000000000001" customHeight="1" x14ac:dyDescent="0.25">
      <c r="A127" s="290" t="s">
        <v>1046</v>
      </c>
      <c r="B127" s="290" t="s">
        <v>1047</v>
      </c>
      <c r="C127" s="291">
        <v>53745.13</v>
      </c>
      <c r="D127" s="292" t="s">
        <v>56</v>
      </c>
      <c r="E127" s="291">
        <v>0</v>
      </c>
      <c r="F127" s="291">
        <v>0</v>
      </c>
      <c r="G127" s="291">
        <v>53745.13</v>
      </c>
      <c r="H127" s="292" t="s">
        <v>56</v>
      </c>
    </row>
    <row r="128" spans="1:8" ht="20.100000000000001" customHeight="1" x14ac:dyDescent="0.25">
      <c r="A128" s="290" t="s">
        <v>568</v>
      </c>
      <c r="B128" s="290" t="s">
        <v>313</v>
      </c>
      <c r="C128" s="291">
        <v>16050.13</v>
      </c>
      <c r="D128" s="292" t="s">
        <v>56</v>
      </c>
      <c r="E128" s="291">
        <v>0</v>
      </c>
      <c r="F128" s="291">
        <v>1783.33</v>
      </c>
      <c r="G128" s="291">
        <v>14266.8</v>
      </c>
      <c r="H128" s="292" t="s">
        <v>56</v>
      </c>
    </row>
    <row r="129" spans="1:8" ht="20.100000000000001" customHeight="1" x14ac:dyDescent="0.25">
      <c r="A129" s="290" t="s">
        <v>1048</v>
      </c>
      <c r="B129" s="290" t="s">
        <v>1049</v>
      </c>
      <c r="C129" s="291">
        <v>713.33</v>
      </c>
      <c r="D129" s="292" t="s">
        <v>56</v>
      </c>
      <c r="E129" s="291">
        <v>0</v>
      </c>
      <c r="F129" s="291">
        <v>0</v>
      </c>
      <c r="G129" s="291">
        <v>713.33</v>
      </c>
      <c r="H129" s="292" t="s">
        <v>56</v>
      </c>
    </row>
    <row r="130" spans="1:8" ht="20.100000000000001" customHeight="1" x14ac:dyDescent="0.25">
      <c r="A130" s="290" t="s">
        <v>1050</v>
      </c>
      <c r="B130" s="290" t="s">
        <v>1051</v>
      </c>
      <c r="C130" s="291">
        <v>2273.75</v>
      </c>
      <c r="D130" s="292" t="s">
        <v>56</v>
      </c>
      <c r="E130" s="291">
        <v>0</v>
      </c>
      <c r="F130" s="291">
        <v>0</v>
      </c>
      <c r="G130" s="291">
        <v>2273.75</v>
      </c>
      <c r="H130" s="292" t="s">
        <v>56</v>
      </c>
    </row>
    <row r="131" spans="1:8" ht="20.100000000000001" customHeight="1" x14ac:dyDescent="0.25">
      <c r="A131" s="290" t="s">
        <v>1052</v>
      </c>
      <c r="B131" s="290" t="s">
        <v>314</v>
      </c>
      <c r="C131" s="291">
        <v>85600</v>
      </c>
      <c r="D131" s="292" t="s">
        <v>56</v>
      </c>
      <c r="E131" s="291">
        <v>0</v>
      </c>
      <c r="F131" s="291">
        <v>0</v>
      </c>
      <c r="G131" s="291">
        <v>85600</v>
      </c>
      <c r="H131" s="292" t="s">
        <v>56</v>
      </c>
    </row>
    <row r="132" spans="1:8" ht="20.100000000000001" customHeight="1" x14ac:dyDescent="0.25">
      <c r="A132" s="290" t="s">
        <v>1053</v>
      </c>
      <c r="B132" s="290" t="s">
        <v>1054</v>
      </c>
      <c r="C132" s="291">
        <v>1413.75</v>
      </c>
      <c r="D132" s="292" t="s">
        <v>56</v>
      </c>
      <c r="E132" s="291">
        <v>0</v>
      </c>
      <c r="F132" s="291">
        <v>0</v>
      </c>
      <c r="G132" s="291">
        <v>1413.75</v>
      </c>
      <c r="H132" s="292" t="s">
        <v>56</v>
      </c>
    </row>
    <row r="133" spans="1:8" ht="20.100000000000001" customHeight="1" x14ac:dyDescent="0.25">
      <c r="A133" s="290" t="s">
        <v>1055</v>
      </c>
      <c r="B133" s="290" t="s">
        <v>1056</v>
      </c>
      <c r="C133" s="291">
        <v>42800</v>
      </c>
      <c r="D133" s="292" t="s">
        <v>56</v>
      </c>
      <c r="E133" s="291">
        <v>0</v>
      </c>
      <c r="F133" s="291">
        <v>0</v>
      </c>
      <c r="G133" s="291">
        <v>42800</v>
      </c>
      <c r="H133" s="292" t="s">
        <v>56</v>
      </c>
    </row>
    <row r="134" spans="1:8" ht="20.100000000000001" customHeight="1" x14ac:dyDescent="0.25">
      <c r="A134" s="290" t="s">
        <v>569</v>
      </c>
      <c r="B134" s="290" t="s">
        <v>315</v>
      </c>
      <c r="C134" s="291">
        <v>31699.46</v>
      </c>
      <c r="D134" s="292" t="s">
        <v>56</v>
      </c>
      <c r="E134" s="291">
        <v>0</v>
      </c>
      <c r="F134" s="291">
        <v>9596.7199999999993</v>
      </c>
      <c r="G134" s="291">
        <v>22102.74</v>
      </c>
      <c r="H134" s="292" t="s">
        <v>56</v>
      </c>
    </row>
    <row r="135" spans="1:8" ht="20.100000000000001" customHeight="1" x14ac:dyDescent="0.25">
      <c r="A135" s="290" t="s">
        <v>1057</v>
      </c>
      <c r="B135" s="290" t="s">
        <v>1058</v>
      </c>
      <c r="C135" s="291">
        <v>668.75</v>
      </c>
      <c r="D135" s="292" t="s">
        <v>56</v>
      </c>
      <c r="E135" s="291">
        <v>0</v>
      </c>
      <c r="F135" s="291">
        <v>0</v>
      </c>
      <c r="G135" s="291">
        <v>668.75</v>
      </c>
      <c r="H135" s="292" t="s">
        <v>56</v>
      </c>
    </row>
    <row r="136" spans="1:8" ht="20.100000000000001" customHeight="1" x14ac:dyDescent="0.25">
      <c r="A136" s="290" t="s">
        <v>570</v>
      </c>
      <c r="B136" s="290" t="s">
        <v>316</v>
      </c>
      <c r="C136" s="291">
        <v>5350</v>
      </c>
      <c r="D136" s="292" t="s">
        <v>56</v>
      </c>
      <c r="E136" s="291">
        <v>0</v>
      </c>
      <c r="F136" s="291">
        <v>5350</v>
      </c>
      <c r="G136" s="291">
        <v>0</v>
      </c>
      <c r="H136" s="292" t="s">
        <v>56</v>
      </c>
    </row>
    <row r="137" spans="1:8" ht="20.100000000000001" customHeight="1" x14ac:dyDescent="0.25">
      <c r="A137" s="290" t="s">
        <v>571</v>
      </c>
      <c r="B137" s="290" t="s">
        <v>317</v>
      </c>
      <c r="C137" s="291">
        <v>8425</v>
      </c>
      <c r="D137" s="292" t="s">
        <v>56</v>
      </c>
      <c r="E137" s="291">
        <v>42800</v>
      </c>
      <c r="F137" s="291">
        <v>5150</v>
      </c>
      <c r="G137" s="291">
        <v>46075</v>
      </c>
      <c r="H137" s="292" t="s">
        <v>56</v>
      </c>
    </row>
    <row r="138" spans="1:8" ht="20.100000000000001" customHeight="1" x14ac:dyDescent="0.25">
      <c r="A138" s="290" t="s">
        <v>572</v>
      </c>
      <c r="B138" s="290" t="s">
        <v>318</v>
      </c>
      <c r="C138" s="291">
        <v>12263.7</v>
      </c>
      <c r="D138" s="292" t="s">
        <v>56</v>
      </c>
      <c r="E138" s="291">
        <v>0</v>
      </c>
      <c r="F138" s="291">
        <v>1783.32</v>
      </c>
      <c r="G138" s="291">
        <v>10480.379999999999</v>
      </c>
      <c r="H138" s="292" t="s">
        <v>56</v>
      </c>
    </row>
    <row r="139" spans="1:8" ht="20.100000000000001" customHeight="1" x14ac:dyDescent="0.25">
      <c r="A139" s="290" t="s">
        <v>573</v>
      </c>
      <c r="B139" s="290" t="s">
        <v>319</v>
      </c>
      <c r="C139" s="291">
        <v>23979.89</v>
      </c>
      <c r="D139" s="292" t="s">
        <v>56</v>
      </c>
      <c r="E139" s="291">
        <v>0</v>
      </c>
      <c r="F139" s="291">
        <v>418.12</v>
      </c>
      <c r="G139" s="291">
        <v>23561.77</v>
      </c>
      <c r="H139" s="292" t="s">
        <v>56</v>
      </c>
    </row>
    <row r="140" spans="1:8" ht="20.100000000000001" customHeight="1" x14ac:dyDescent="0.25">
      <c r="A140" s="290" t="s">
        <v>1059</v>
      </c>
      <c r="B140" s="290" t="s">
        <v>1060</v>
      </c>
      <c r="C140" s="291">
        <v>891.59</v>
      </c>
      <c r="D140" s="292" t="s">
        <v>56</v>
      </c>
      <c r="E140" s="291">
        <v>0</v>
      </c>
      <c r="F140" s="291">
        <v>0</v>
      </c>
      <c r="G140" s="291">
        <v>891.59</v>
      </c>
      <c r="H140" s="292" t="s">
        <v>56</v>
      </c>
    </row>
    <row r="141" spans="1:8" ht="20.100000000000001" customHeight="1" x14ac:dyDescent="0.25">
      <c r="A141" s="290" t="s">
        <v>1061</v>
      </c>
      <c r="B141" s="290" t="s">
        <v>1062</v>
      </c>
      <c r="C141" s="291">
        <v>810.91</v>
      </c>
      <c r="D141" s="292" t="s">
        <v>56</v>
      </c>
      <c r="E141" s="291">
        <v>0</v>
      </c>
      <c r="F141" s="291">
        <v>0</v>
      </c>
      <c r="G141" s="291">
        <v>810.91</v>
      </c>
      <c r="H141" s="292" t="s">
        <v>56</v>
      </c>
    </row>
    <row r="142" spans="1:8" ht="20.100000000000001" customHeight="1" x14ac:dyDescent="0.25">
      <c r="A142" s="290" t="s">
        <v>1063</v>
      </c>
      <c r="B142" s="290" t="s">
        <v>1064</v>
      </c>
      <c r="C142" s="296">
        <v>-1783.33</v>
      </c>
      <c r="D142" s="292" t="s">
        <v>56</v>
      </c>
      <c r="E142" s="291">
        <v>0</v>
      </c>
      <c r="F142" s="291">
        <v>0</v>
      </c>
      <c r="G142" s="296">
        <v>-1783.33</v>
      </c>
      <c r="H142" s="292" t="s">
        <v>56</v>
      </c>
    </row>
    <row r="143" spans="1:8" ht="20.100000000000001" customHeight="1" x14ac:dyDescent="0.25">
      <c r="A143" s="290" t="s">
        <v>1065</v>
      </c>
      <c r="B143" s="290" t="s">
        <v>1066</v>
      </c>
      <c r="C143" s="291">
        <v>11900</v>
      </c>
      <c r="D143" s="292" t="s">
        <v>56</v>
      </c>
      <c r="E143" s="291">
        <v>0</v>
      </c>
      <c r="F143" s="291">
        <v>0</v>
      </c>
      <c r="G143" s="291">
        <v>11900</v>
      </c>
      <c r="H143" s="292" t="s">
        <v>56</v>
      </c>
    </row>
    <row r="144" spans="1:8" ht="20.100000000000001" customHeight="1" x14ac:dyDescent="0.25">
      <c r="A144" s="290" t="s">
        <v>574</v>
      </c>
      <c r="B144" s="290" t="s">
        <v>320</v>
      </c>
      <c r="C144" s="291">
        <v>30762.5</v>
      </c>
      <c r="D144" s="292" t="s">
        <v>56</v>
      </c>
      <c r="E144" s="291">
        <v>0</v>
      </c>
      <c r="F144" s="291">
        <v>5350</v>
      </c>
      <c r="G144" s="291">
        <v>25412.5</v>
      </c>
      <c r="H144" s="292" t="s">
        <v>56</v>
      </c>
    </row>
    <row r="145" spans="1:8" ht="20.100000000000001" customHeight="1" x14ac:dyDescent="0.25">
      <c r="A145" s="290" t="s">
        <v>774</v>
      </c>
      <c r="B145" s="290" t="s">
        <v>775</v>
      </c>
      <c r="C145" s="296">
        <v>-5349.99</v>
      </c>
      <c r="D145" s="292" t="s">
        <v>56</v>
      </c>
      <c r="E145" s="291">
        <v>0</v>
      </c>
      <c r="F145" s="291">
        <v>7133.32</v>
      </c>
      <c r="G145" s="296">
        <v>-12483.31</v>
      </c>
      <c r="H145" s="292" t="s">
        <v>56</v>
      </c>
    </row>
    <row r="146" spans="1:8" ht="20.100000000000001" customHeight="1" x14ac:dyDescent="0.25">
      <c r="A146" s="290" t="s">
        <v>575</v>
      </c>
      <c r="B146" s="290" t="s">
        <v>321</v>
      </c>
      <c r="C146" s="291">
        <v>10699.92</v>
      </c>
      <c r="D146" s="292" t="s">
        <v>56</v>
      </c>
      <c r="E146" s="291">
        <v>32100</v>
      </c>
      <c r="F146" s="291">
        <v>5350</v>
      </c>
      <c r="G146" s="291">
        <v>37449.919999999998</v>
      </c>
      <c r="H146" s="292" t="s">
        <v>56</v>
      </c>
    </row>
    <row r="147" spans="1:8" ht="20.100000000000001" customHeight="1" x14ac:dyDescent="0.25">
      <c r="A147" s="290" t="s">
        <v>576</v>
      </c>
      <c r="B147" s="290" t="s">
        <v>323</v>
      </c>
      <c r="C147" s="291">
        <v>21399.97</v>
      </c>
      <c r="D147" s="292" t="s">
        <v>56</v>
      </c>
      <c r="E147" s="291">
        <v>0</v>
      </c>
      <c r="F147" s="291">
        <v>7133.32</v>
      </c>
      <c r="G147" s="291">
        <v>14266.65</v>
      </c>
      <c r="H147" s="292" t="s">
        <v>56</v>
      </c>
    </row>
    <row r="148" spans="1:8" ht="20.100000000000001" customHeight="1" x14ac:dyDescent="0.25">
      <c r="A148" s="290" t="s">
        <v>1067</v>
      </c>
      <c r="B148" s="290" t="s">
        <v>1068</v>
      </c>
      <c r="C148" s="291">
        <v>891.66</v>
      </c>
      <c r="D148" s="292" t="s">
        <v>56</v>
      </c>
      <c r="E148" s="291">
        <v>0</v>
      </c>
      <c r="F148" s="291">
        <v>0</v>
      </c>
      <c r="G148" s="291">
        <v>891.66</v>
      </c>
      <c r="H148" s="292" t="s">
        <v>56</v>
      </c>
    </row>
    <row r="149" spans="1:8" ht="20.100000000000001" customHeight="1" x14ac:dyDescent="0.25">
      <c r="A149" s="290" t="s">
        <v>1069</v>
      </c>
      <c r="B149" s="290" t="s">
        <v>1070</v>
      </c>
      <c r="C149" s="291">
        <v>2997.84</v>
      </c>
      <c r="D149" s="292" t="s">
        <v>56</v>
      </c>
      <c r="E149" s="291">
        <v>0</v>
      </c>
      <c r="F149" s="291">
        <v>0</v>
      </c>
      <c r="G149" s="291">
        <v>2997.84</v>
      </c>
      <c r="H149" s="292" t="s">
        <v>56</v>
      </c>
    </row>
    <row r="150" spans="1:8" ht="20.100000000000001" customHeight="1" x14ac:dyDescent="0.25">
      <c r="A150" s="290" t="s">
        <v>577</v>
      </c>
      <c r="B150" s="290" t="s">
        <v>324</v>
      </c>
      <c r="C150" s="291">
        <v>16941.650000000001</v>
      </c>
      <c r="D150" s="292" t="s">
        <v>56</v>
      </c>
      <c r="E150" s="291">
        <v>0</v>
      </c>
      <c r="F150" s="291">
        <v>3566.68</v>
      </c>
      <c r="G150" s="291">
        <v>13374.97</v>
      </c>
      <c r="H150" s="292" t="s">
        <v>56</v>
      </c>
    </row>
    <row r="151" spans="1:8" ht="20.100000000000001" customHeight="1" x14ac:dyDescent="0.25">
      <c r="A151" s="290" t="s">
        <v>578</v>
      </c>
      <c r="B151" s="290" t="s">
        <v>325</v>
      </c>
      <c r="C151" s="291">
        <v>21128.83</v>
      </c>
      <c r="D151" s="292" t="s">
        <v>56</v>
      </c>
      <c r="E151" s="291">
        <v>0</v>
      </c>
      <c r="F151" s="291">
        <v>7450.48</v>
      </c>
      <c r="G151" s="291">
        <v>13678.35</v>
      </c>
      <c r="H151" s="292" t="s">
        <v>56</v>
      </c>
    </row>
    <row r="152" spans="1:8" ht="20.100000000000001" customHeight="1" x14ac:dyDescent="0.25">
      <c r="A152" s="290" t="s">
        <v>1071</v>
      </c>
      <c r="B152" s="290" t="s">
        <v>1072</v>
      </c>
      <c r="C152" s="291">
        <v>70050</v>
      </c>
      <c r="D152" s="292" t="s">
        <v>56</v>
      </c>
      <c r="E152" s="291">
        <v>0</v>
      </c>
      <c r="F152" s="291">
        <v>0</v>
      </c>
      <c r="G152" s="291">
        <v>70050</v>
      </c>
      <c r="H152" s="292" t="s">
        <v>56</v>
      </c>
    </row>
    <row r="153" spans="1:8" ht="20.100000000000001" customHeight="1" x14ac:dyDescent="0.25">
      <c r="A153" s="290" t="s">
        <v>579</v>
      </c>
      <c r="B153" s="290" t="s">
        <v>326</v>
      </c>
      <c r="C153" s="296">
        <v>-3566.59</v>
      </c>
      <c r="D153" s="292" t="s">
        <v>56</v>
      </c>
      <c r="E153" s="291">
        <v>0</v>
      </c>
      <c r="F153" s="291">
        <v>3566.68</v>
      </c>
      <c r="G153" s="296">
        <v>-7133.27</v>
      </c>
      <c r="H153" s="292" t="s">
        <v>56</v>
      </c>
    </row>
    <row r="154" spans="1:8" ht="20.100000000000001" customHeight="1" x14ac:dyDescent="0.25">
      <c r="A154" s="290" t="s">
        <v>1073</v>
      </c>
      <c r="B154" s="290" t="s">
        <v>1074</v>
      </c>
      <c r="C154" s="291">
        <v>5349.99</v>
      </c>
      <c r="D154" s="292" t="s">
        <v>56</v>
      </c>
      <c r="E154" s="291">
        <v>0</v>
      </c>
      <c r="F154" s="291">
        <v>0</v>
      </c>
      <c r="G154" s="291">
        <v>5349.99</v>
      </c>
      <c r="H154" s="292" t="s">
        <v>56</v>
      </c>
    </row>
    <row r="155" spans="1:8" ht="20.100000000000001" customHeight="1" x14ac:dyDescent="0.25">
      <c r="A155" s="290" t="s">
        <v>580</v>
      </c>
      <c r="B155" s="290" t="s">
        <v>327</v>
      </c>
      <c r="C155" s="291">
        <v>7133.4</v>
      </c>
      <c r="D155" s="292" t="s">
        <v>56</v>
      </c>
      <c r="E155" s="291">
        <v>0</v>
      </c>
      <c r="F155" s="291">
        <v>5349.99</v>
      </c>
      <c r="G155" s="291">
        <v>1783.41</v>
      </c>
      <c r="H155" s="292" t="s">
        <v>56</v>
      </c>
    </row>
    <row r="156" spans="1:8" ht="20.100000000000001" customHeight="1" x14ac:dyDescent="0.25">
      <c r="A156" s="290" t="s">
        <v>1075</v>
      </c>
      <c r="B156" s="290" t="s">
        <v>1076</v>
      </c>
      <c r="C156" s="291">
        <v>356.59</v>
      </c>
      <c r="D156" s="292" t="s">
        <v>56</v>
      </c>
      <c r="E156" s="291">
        <v>0</v>
      </c>
      <c r="F156" s="291">
        <v>0</v>
      </c>
      <c r="G156" s="291">
        <v>356.59</v>
      </c>
      <c r="H156" s="292" t="s">
        <v>56</v>
      </c>
    </row>
    <row r="157" spans="1:8" ht="20.100000000000001" customHeight="1" x14ac:dyDescent="0.25">
      <c r="A157" s="290" t="s">
        <v>1077</v>
      </c>
      <c r="B157" s="290" t="s">
        <v>1078</v>
      </c>
      <c r="C157" s="291">
        <v>1070</v>
      </c>
      <c r="D157" s="292" t="s">
        <v>56</v>
      </c>
      <c r="E157" s="291">
        <v>0</v>
      </c>
      <c r="F157" s="291">
        <v>0</v>
      </c>
      <c r="G157" s="291">
        <v>1070</v>
      </c>
      <c r="H157" s="292" t="s">
        <v>56</v>
      </c>
    </row>
    <row r="158" spans="1:8" ht="20.100000000000001" customHeight="1" x14ac:dyDescent="0.25">
      <c r="A158" s="290" t="s">
        <v>1079</v>
      </c>
      <c r="B158" s="290" t="s">
        <v>1080</v>
      </c>
      <c r="C158" s="291">
        <v>32100</v>
      </c>
      <c r="D158" s="292" t="s">
        <v>56</v>
      </c>
      <c r="E158" s="291">
        <v>0</v>
      </c>
      <c r="F158" s="291">
        <v>0</v>
      </c>
      <c r="G158" s="291">
        <v>32100</v>
      </c>
      <c r="H158" s="292" t="s">
        <v>56</v>
      </c>
    </row>
    <row r="159" spans="1:8" ht="20.100000000000001" customHeight="1" x14ac:dyDescent="0.25">
      <c r="A159" s="290" t="s">
        <v>581</v>
      </c>
      <c r="B159" s="290" t="s">
        <v>328</v>
      </c>
      <c r="C159" s="291">
        <v>16495.91</v>
      </c>
      <c r="D159" s="292" t="s">
        <v>56</v>
      </c>
      <c r="E159" s="291">
        <v>0</v>
      </c>
      <c r="F159" s="291">
        <v>8916.64</v>
      </c>
      <c r="G159" s="291">
        <v>7579.27</v>
      </c>
      <c r="H159" s="292" t="s">
        <v>56</v>
      </c>
    </row>
    <row r="160" spans="1:8" ht="20.100000000000001" customHeight="1" x14ac:dyDescent="0.25">
      <c r="A160" s="290" t="s">
        <v>1081</v>
      </c>
      <c r="B160" s="290" t="s">
        <v>1082</v>
      </c>
      <c r="C160" s="291">
        <v>32100</v>
      </c>
      <c r="D160" s="292" t="s">
        <v>56</v>
      </c>
      <c r="E160" s="291">
        <v>0</v>
      </c>
      <c r="F160" s="291">
        <v>0</v>
      </c>
      <c r="G160" s="291">
        <v>32100</v>
      </c>
      <c r="H160" s="292" t="s">
        <v>56</v>
      </c>
    </row>
    <row r="161" spans="1:8" ht="20.100000000000001" customHeight="1" x14ac:dyDescent="0.25">
      <c r="A161" s="290" t="s">
        <v>582</v>
      </c>
      <c r="B161" s="290" t="s">
        <v>329</v>
      </c>
      <c r="C161" s="291">
        <v>2675.06</v>
      </c>
      <c r="D161" s="292" t="s">
        <v>56</v>
      </c>
      <c r="E161" s="291">
        <v>0</v>
      </c>
      <c r="F161" s="291">
        <v>1783.32</v>
      </c>
      <c r="G161" s="291">
        <v>891.74</v>
      </c>
      <c r="H161" s="292" t="s">
        <v>56</v>
      </c>
    </row>
    <row r="162" spans="1:8" ht="20.100000000000001" customHeight="1" x14ac:dyDescent="0.25">
      <c r="A162" s="290" t="s">
        <v>583</v>
      </c>
      <c r="B162" s="290" t="s">
        <v>330</v>
      </c>
      <c r="C162" s="291">
        <v>3414.92</v>
      </c>
      <c r="D162" s="292" t="s">
        <v>56</v>
      </c>
      <c r="E162" s="291">
        <v>0</v>
      </c>
      <c r="F162" s="291">
        <v>3414.92</v>
      </c>
      <c r="G162" s="291">
        <v>0</v>
      </c>
      <c r="H162" s="292" t="s">
        <v>56</v>
      </c>
    </row>
    <row r="163" spans="1:8" ht="20.100000000000001" customHeight="1" x14ac:dyDescent="0.25">
      <c r="A163" s="290" t="s">
        <v>1083</v>
      </c>
      <c r="B163" s="290" t="s">
        <v>1084</v>
      </c>
      <c r="C163" s="291">
        <v>26750</v>
      </c>
      <c r="D163" s="292" t="s">
        <v>56</v>
      </c>
      <c r="E163" s="291">
        <v>0</v>
      </c>
      <c r="F163" s="291">
        <v>0</v>
      </c>
      <c r="G163" s="291">
        <v>26750</v>
      </c>
      <c r="H163" s="292" t="s">
        <v>56</v>
      </c>
    </row>
    <row r="164" spans="1:8" ht="20.100000000000001" customHeight="1" x14ac:dyDescent="0.25">
      <c r="A164" s="290" t="s">
        <v>1085</v>
      </c>
      <c r="B164" s="290" t="s">
        <v>1086</v>
      </c>
      <c r="C164" s="291">
        <v>26903.63</v>
      </c>
      <c r="D164" s="292" t="s">
        <v>56</v>
      </c>
      <c r="E164" s="291">
        <v>0</v>
      </c>
      <c r="F164" s="291">
        <v>0</v>
      </c>
      <c r="G164" s="291">
        <v>26903.63</v>
      </c>
      <c r="H164" s="292" t="s">
        <v>56</v>
      </c>
    </row>
    <row r="165" spans="1:8" ht="20.100000000000001" customHeight="1" x14ac:dyDescent="0.25">
      <c r="A165" s="290" t="s">
        <v>1087</v>
      </c>
      <c r="B165" s="290" t="s">
        <v>1088</v>
      </c>
      <c r="C165" s="291">
        <v>35310</v>
      </c>
      <c r="D165" s="292" t="s">
        <v>56</v>
      </c>
      <c r="E165" s="291">
        <v>0</v>
      </c>
      <c r="F165" s="291">
        <v>0</v>
      </c>
      <c r="G165" s="291">
        <v>35310</v>
      </c>
      <c r="H165" s="292" t="s">
        <v>56</v>
      </c>
    </row>
    <row r="166" spans="1:8" ht="20.100000000000001" customHeight="1" x14ac:dyDescent="0.25">
      <c r="A166" s="290" t="s">
        <v>584</v>
      </c>
      <c r="B166" s="290" t="s">
        <v>331</v>
      </c>
      <c r="C166" s="291">
        <v>16050.05</v>
      </c>
      <c r="D166" s="292" t="s">
        <v>56</v>
      </c>
      <c r="E166" s="291">
        <v>0</v>
      </c>
      <c r="F166" s="291">
        <v>7133.32</v>
      </c>
      <c r="G166" s="291">
        <v>8916.73</v>
      </c>
      <c r="H166" s="292" t="s">
        <v>56</v>
      </c>
    </row>
    <row r="167" spans="1:8" ht="20.100000000000001" customHeight="1" x14ac:dyDescent="0.25">
      <c r="A167" s="290" t="s">
        <v>1089</v>
      </c>
      <c r="B167" s="290" t="s">
        <v>1090</v>
      </c>
      <c r="C167" s="291">
        <v>12840</v>
      </c>
      <c r="D167" s="292" t="s">
        <v>56</v>
      </c>
      <c r="E167" s="291">
        <v>0</v>
      </c>
      <c r="F167" s="291">
        <v>0</v>
      </c>
      <c r="G167" s="291">
        <v>12840</v>
      </c>
      <c r="H167" s="292" t="s">
        <v>56</v>
      </c>
    </row>
    <row r="168" spans="1:8" ht="20.100000000000001" customHeight="1" x14ac:dyDescent="0.25">
      <c r="A168" s="290" t="s">
        <v>1091</v>
      </c>
      <c r="B168" s="290" t="s">
        <v>1092</v>
      </c>
      <c r="C168" s="291">
        <v>21400</v>
      </c>
      <c r="D168" s="292" t="s">
        <v>56</v>
      </c>
      <c r="E168" s="291">
        <v>0</v>
      </c>
      <c r="F168" s="291">
        <v>0</v>
      </c>
      <c r="G168" s="291">
        <v>21400</v>
      </c>
      <c r="H168" s="292" t="s">
        <v>56</v>
      </c>
    </row>
    <row r="169" spans="1:8" ht="20.100000000000001" customHeight="1" x14ac:dyDescent="0.25">
      <c r="A169" s="290" t="s">
        <v>1093</v>
      </c>
      <c r="B169" s="290" t="s">
        <v>1094</v>
      </c>
      <c r="C169" s="296">
        <v>-1782.97</v>
      </c>
      <c r="D169" s="292" t="s">
        <v>56</v>
      </c>
      <c r="E169" s="291">
        <v>0</v>
      </c>
      <c r="F169" s="291">
        <v>0</v>
      </c>
      <c r="G169" s="296">
        <v>-1782.97</v>
      </c>
      <c r="H169" s="292" t="s">
        <v>56</v>
      </c>
    </row>
    <row r="170" spans="1:8" ht="20.100000000000001" customHeight="1" x14ac:dyDescent="0.25">
      <c r="A170" s="290" t="s">
        <v>1095</v>
      </c>
      <c r="B170" s="290" t="s">
        <v>1096</v>
      </c>
      <c r="C170" s="291">
        <v>1050</v>
      </c>
      <c r="D170" s="292" t="s">
        <v>56</v>
      </c>
      <c r="E170" s="291">
        <v>0</v>
      </c>
      <c r="F170" s="291">
        <v>0</v>
      </c>
      <c r="G170" s="291">
        <v>1050</v>
      </c>
      <c r="H170" s="292" t="s">
        <v>56</v>
      </c>
    </row>
    <row r="171" spans="1:8" ht="20.100000000000001" customHeight="1" x14ac:dyDescent="0.25">
      <c r="A171" s="290" t="s">
        <v>1097</v>
      </c>
      <c r="B171" s="290" t="s">
        <v>1098</v>
      </c>
      <c r="C171" s="291">
        <v>32100</v>
      </c>
      <c r="D171" s="292" t="s">
        <v>56</v>
      </c>
      <c r="E171" s="291">
        <v>0</v>
      </c>
      <c r="F171" s="291">
        <v>0</v>
      </c>
      <c r="G171" s="291">
        <v>32100</v>
      </c>
      <c r="H171" s="292" t="s">
        <v>56</v>
      </c>
    </row>
    <row r="172" spans="1:8" ht="20.100000000000001" customHeight="1" x14ac:dyDescent="0.25">
      <c r="A172" s="290" t="s">
        <v>1099</v>
      </c>
      <c r="B172" s="290" t="s">
        <v>1100</v>
      </c>
      <c r="C172" s="291">
        <v>11636.25</v>
      </c>
      <c r="D172" s="292" t="s">
        <v>56</v>
      </c>
      <c r="E172" s="291">
        <v>0</v>
      </c>
      <c r="F172" s="291">
        <v>0</v>
      </c>
      <c r="G172" s="291">
        <v>11636.25</v>
      </c>
      <c r="H172" s="292" t="s">
        <v>56</v>
      </c>
    </row>
    <row r="173" spans="1:8" ht="20.100000000000001" customHeight="1" x14ac:dyDescent="0.25">
      <c r="A173" s="290" t="s">
        <v>1101</v>
      </c>
      <c r="B173" s="290" t="s">
        <v>1102</v>
      </c>
      <c r="C173" s="291">
        <v>42800</v>
      </c>
      <c r="D173" s="292" t="s">
        <v>56</v>
      </c>
      <c r="E173" s="291">
        <v>0</v>
      </c>
      <c r="F173" s="291">
        <v>0</v>
      </c>
      <c r="G173" s="291">
        <v>42800</v>
      </c>
      <c r="H173" s="292" t="s">
        <v>56</v>
      </c>
    </row>
    <row r="174" spans="1:8" ht="20.100000000000001" customHeight="1" x14ac:dyDescent="0.25">
      <c r="A174" s="290" t="s">
        <v>1103</v>
      </c>
      <c r="B174" s="290" t="s">
        <v>1104</v>
      </c>
      <c r="C174" s="296">
        <v>-0.08</v>
      </c>
      <c r="D174" s="292" t="s">
        <v>56</v>
      </c>
      <c r="E174" s="291">
        <v>0</v>
      </c>
      <c r="F174" s="291">
        <v>0</v>
      </c>
      <c r="G174" s="296">
        <v>-0.08</v>
      </c>
      <c r="H174" s="292" t="s">
        <v>56</v>
      </c>
    </row>
    <row r="175" spans="1:8" ht="20.100000000000001" customHeight="1" x14ac:dyDescent="0.25">
      <c r="A175" s="290" t="s">
        <v>1105</v>
      </c>
      <c r="B175" s="290" t="s">
        <v>1106</v>
      </c>
      <c r="C175" s="291">
        <v>4000</v>
      </c>
      <c r="D175" s="292" t="s">
        <v>56</v>
      </c>
      <c r="E175" s="291">
        <v>0</v>
      </c>
      <c r="F175" s="291">
        <v>0</v>
      </c>
      <c r="G175" s="291">
        <v>4000</v>
      </c>
      <c r="H175" s="292" t="s">
        <v>56</v>
      </c>
    </row>
    <row r="176" spans="1:8" ht="20.100000000000001" customHeight="1" x14ac:dyDescent="0.25">
      <c r="A176" s="290" t="s">
        <v>1107</v>
      </c>
      <c r="B176" s="290" t="s">
        <v>968</v>
      </c>
      <c r="C176" s="296">
        <v>-3333.32</v>
      </c>
      <c r="D176" s="292" t="s">
        <v>56</v>
      </c>
      <c r="E176" s="291">
        <v>0</v>
      </c>
      <c r="F176" s="291">
        <v>0</v>
      </c>
      <c r="G176" s="296">
        <v>-3333.32</v>
      </c>
      <c r="H176" s="292" t="s">
        <v>56</v>
      </c>
    </row>
    <row r="177" spans="1:8" ht="20.100000000000001" customHeight="1" x14ac:dyDescent="0.25">
      <c r="A177" s="290" t="s">
        <v>1108</v>
      </c>
      <c r="B177" s="290" t="s">
        <v>1109</v>
      </c>
      <c r="C177" s="296">
        <v>-0.08</v>
      </c>
      <c r="D177" s="292" t="s">
        <v>56</v>
      </c>
      <c r="E177" s="291">
        <v>0</v>
      </c>
      <c r="F177" s="291">
        <v>0</v>
      </c>
      <c r="G177" s="296">
        <v>-0.08</v>
      </c>
      <c r="H177" s="292" t="s">
        <v>56</v>
      </c>
    </row>
    <row r="178" spans="1:8" ht="20.100000000000001" customHeight="1" x14ac:dyDescent="0.25">
      <c r="A178" s="290" t="s">
        <v>1110</v>
      </c>
      <c r="B178" s="290" t="s">
        <v>1111</v>
      </c>
      <c r="C178" s="291">
        <v>35666.68</v>
      </c>
      <c r="D178" s="292" t="s">
        <v>56</v>
      </c>
      <c r="E178" s="291">
        <v>0</v>
      </c>
      <c r="F178" s="291">
        <v>0</v>
      </c>
      <c r="G178" s="291">
        <v>35666.68</v>
      </c>
      <c r="H178" s="292" t="s">
        <v>56</v>
      </c>
    </row>
    <row r="179" spans="1:8" ht="20.100000000000001" customHeight="1" x14ac:dyDescent="0.25">
      <c r="A179" s="290" t="s">
        <v>1112</v>
      </c>
      <c r="B179" s="290" t="s">
        <v>1113</v>
      </c>
      <c r="C179" s="296">
        <v>-16.57</v>
      </c>
      <c r="D179" s="292" t="s">
        <v>56</v>
      </c>
      <c r="E179" s="291">
        <v>0</v>
      </c>
      <c r="F179" s="291">
        <v>0</v>
      </c>
      <c r="G179" s="296">
        <v>-16.57</v>
      </c>
      <c r="H179" s="292" t="s">
        <v>56</v>
      </c>
    </row>
    <row r="180" spans="1:8" ht="20.100000000000001" customHeight="1" x14ac:dyDescent="0.25">
      <c r="A180" s="290" t="s">
        <v>1114</v>
      </c>
      <c r="B180" s="290" t="s">
        <v>1115</v>
      </c>
      <c r="C180" s="296">
        <v>-445.75</v>
      </c>
      <c r="D180" s="292" t="s">
        <v>56</v>
      </c>
      <c r="E180" s="291">
        <v>0</v>
      </c>
      <c r="F180" s="291">
        <v>0</v>
      </c>
      <c r="G180" s="296">
        <v>-445.75</v>
      </c>
      <c r="H180" s="292" t="s">
        <v>56</v>
      </c>
    </row>
    <row r="181" spans="1:8" ht="20.100000000000001" customHeight="1" x14ac:dyDescent="0.25">
      <c r="A181" s="290" t="s">
        <v>1116</v>
      </c>
      <c r="B181" s="290" t="s">
        <v>1117</v>
      </c>
      <c r="C181" s="291">
        <v>2815</v>
      </c>
      <c r="D181" s="292" t="s">
        <v>56</v>
      </c>
      <c r="E181" s="291">
        <v>0</v>
      </c>
      <c r="F181" s="291">
        <v>0</v>
      </c>
      <c r="G181" s="291">
        <v>2815</v>
      </c>
      <c r="H181" s="292" t="s">
        <v>56</v>
      </c>
    </row>
    <row r="182" spans="1:8" ht="20.100000000000001" customHeight="1" x14ac:dyDescent="0.25">
      <c r="A182" s="290" t="s">
        <v>1118</v>
      </c>
      <c r="B182" s="290" t="s">
        <v>1119</v>
      </c>
      <c r="C182" s="291">
        <v>21400</v>
      </c>
      <c r="D182" s="292" t="s">
        <v>56</v>
      </c>
      <c r="E182" s="291">
        <v>0</v>
      </c>
      <c r="F182" s="291">
        <v>0</v>
      </c>
      <c r="G182" s="291">
        <v>21400</v>
      </c>
      <c r="H182" s="292" t="s">
        <v>56</v>
      </c>
    </row>
    <row r="183" spans="1:8" ht="20.100000000000001" customHeight="1" x14ac:dyDescent="0.25">
      <c r="A183" s="290" t="s">
        <v>585</v>
      </c>
      <c r="B183" s="290" t="s">
        <v>332</v>
      </c>
      <c r="C183" s="291">
        <v>8025</v>
      </c>
      <c r="D183" s="292" t="s">
        <v>56</v>
      </c>
      <c r="E183" s="291">
        <v>0</v>
      </c>
      <c r="F183" s="291">
        <v>2675</v>
      </c>
      <c r="G183" s="291">
        <v>5350</v>
      </c>
      <c r="H183" s="292" t="s">
        <v>56</v>
      </c>
    </row>
    <row r="184" spans="1:8" ht="20.100000000000001" customHeight="1" x14ac:dyDescent="0.25">
      <c r="A184" s="290" t="s">
        <v>1120</v>
      </c>
      <c r="B184" s="290" t="s">
        <v>1121</v>
      </c>
      <c r="C184" s="291">
        <v>5350</v>
      </c>
      <c r="D184" s="292" t="s">
        <v>56</v>
      </c>
      <c r="E184" s="291">
        <v>0</v>
      </c>
      <c r="F184" s="291">
        <v>0</v>
      </c>
      <c r="G184" s="291">
        <v>5350</v>
      </c>
      <c r="H184" s="292" t="s">
        <v>56</v>
      </c>
    </row>
    <row r="185" spans="1:8" ht="20.100000000000001" customHeight="1" x14ac:dyDescent="0.25">
      <c r="A185" s="290" t="s">
        <v>1122</v>
      </c>
      <c r="B185" s="290" t="s">
        <v>1123</v>
      </c>
      <c r="C185" s="291">
        <v>22559.17</v>
      </c>
      <c r="D185" s="292" t="s">
        <v>56</v>
      </c>
      <c r="E185" s="291">
        <v>0</v>
      </c>
      <c r="F185" s="291">
        <v>0</v>
      </c>
      <c r="G185" s="291">
        <v>22559.17</v>
      </c>
      <c r="H185" s="292" t="s">
        <v>56</v>
      </c>
    </row>
    <row r="186" spans="1:8" ht="20.100000000000001" customHeight="1" x14ac:dyDescent="0.25">
      <c r="A186" s="290" t="s">
        <v>1124</v>
      </c>
      <c r="B186" s="290" t="s">
        <v>1125</v>
      </c>
      <c r="C186" s="291">
        <v>445.83</v>
      </c>
      <c r="D186" s="292" t="s">
        <v>56</v>
      </c>
      <c r="E186" s="291">
        <v>0</v>
      </c>
      <c r="F186" s="291">
        <v>0</v>
      </c>
      <c r="G186" s="291">
        <v>445.83</v>
      </c>
      <c r="H186" s="292" t="s">
        <v>56</v>
      </c>
    </row>
    <row r="187" spans="1:8" ht="20.100000000000001" customHeight="1" x14ac:dyDescent="0.25">
      <c r="A187" s="290" t="s">
        <v>1126</v>
      </c>
      <c r="B187" s="290" t="s">
        <v>1127</v>
      </c>
      <c r="C187" s="291">
        <v>21400</v>
      </c>
      <c r="D187" s="292" t="s">
        <v>56</v>
      </c>
      <c r="E187" s="291">
        <v>0</v>
      </c>
      <c r="F187" s="291">
        <v>0</v>
      </c>
      <c r="G187" s="291">
        <v>21400</v>
      </c>
      <c r="H187" s="292" t="s">
        <v>56</v>
      </c>
    </row>
    <row r="188" spans="1:8" ht="20.100000000000001" customHeight="1" x14ac:dyDescent="0.25">
      <c r="A188" s="290" t="s">
        <v>1128</v>
      </c>
      <c r="B188" s="290" t="s">
        <v>1129</v>
      </c>
      <c r="C188" s="291">
        <v>1783.33</v>
      </c>
      <c r="D188" s="292" t="s">
        <v>56</v>
      </c>
      <c r="E188" s="291">
        <v>0</v>
      </c>
      <c r="F188" s="291">
        <v>0</v>
      </c>
      <c r="G188" s="291">
        <v>1783.33</v>
      </c>
      <c r="H188" s="292" t="s">
        <v>56</v>
      </c>
    </row>
    <row r="189" spans="1:8" ht="20.100000000000001" customHeight="1" x14ac:dyDescent="0.25">
      <c r="A189" s="290" t="s">
        <v>586</v>
      </c>
      <c r="B189" s="290" t="s">
        <v>333</v>
      </c>
      <c r="C189" s="291">
        <v>34265.85</v>
      </c>
      <c r="D189" s="292" t="s">
        <v>56</v>
      </c>
      <c r="E189" s="291">
        <v>21400</v>
      </c>
      <c r="F189" s="291">
        <v>6241.68</v>
      </c>
      <c r="G189" s="291">
        <v>49424.17</v>
      </c>
      <c r="H189" s="292" t="s">
        <v>56</v>
      </c>
    </row>
    <row r="190" spans="1:8" ht="20.100000000000001" customHeight="1" x14ac:dyDescent="0.25">
      <c r="A190" s="290" t="s">
        <v>587</v>
      </c>
      <c r="B190" s="290" t="s">
        <v>334</v>
      </c>
      <c r="C190" s="291">
        <v>1808.7</v>
      </c>
      <c r="D190" s="292" t="s">
        <v>56</v>
      </c>
      <c r="E190" s="291">
        <v>4280</v>
      </c>
      <c r="F190" s="291">
        <v>535</v>
      </c>
      <c r="G190" s="291">
        <v>5553.7</v>
      </c>
      <c r="H190" s="292" t="s">
        <v>56</v>
      </c>
    </row>
    <row r="191" spans="1:8" ht="20.100000000000001" customHeight="1" x14ac:dyDescent="0.25">
      <c r="A191" s="290" t="s">
        <v>588</v>
      </c>
      <c r="B191" s="290" t="s">
        <v>335</v>
      </c>
      <c r="C191" s="291">
        <v>3299.23</v>
      </c>
      <c r="D191" s="292" t="s">
        <v>56</v>
      </c>
      <c r="E191" s="291">
        <v>0</v>
      </c>
      <c r="F191" s="291">
        <v>442.53</v>
      </c>
      <c r="G191" s="291">
        <v>2856.7</v>
      </c>
      <c r="H191" s="292" t="s">
        <v>56</v>
      </c>
    </row>
    <row r="192" spans="1:8" ht="20.100000000000001" customHeight="1" x14ac:dyDescent="0.25">
      <c r="A192" s="290" t="s">
        <v>589</v>
      </c>
      <c r="B192" s="290" t="s">
        <v>336</v>
      </c>
      <c r="C192" s="291">
        <v>15215.6</v>
      </c>
      <c r="D192" s="292" t="s">
        <v>56</v>
      </c>
      <c r="E192" s="291">
        <v>0</v>
      </c>
      <c r="F192" s="291">
        <v>5969.88</v>
      </c>
      <c r="G192" s="291">
        <v>9245.7199999999993</v>
      </c>
      <c r="H192" s="292" t="s">
        <v>56</v>
      </c>
    </row>
    <row r="193" spans="1:8" ht="20.100000000000001" customHeight="1" x14ac:dyDescent="0.25">
      <c r="A193" s="290" t="s">
        <v>1130</v>
      </c>
      <c r="B193" s="290" t="s">
        <v>1131</v>
      </c>
      <c r="C193" s="291">
        <v>1783.26</v>
      </c>
      <c r="D193" s="292" t="s">
        <v>56</v>
      </c>
      <c r="E193" s="291">
        <v>0</v>
      </c>
      <c r="F193" s="291">
        <v>0</v>
      </c>
      <c r="G193" s="291">
        <v>1783.26</v>
      </c>
      <c r="H193" s="292" t="s">
        <v>56</v>
      </c>
    </row>
    <row r="194" spans="1:8" ht="20.100000000000001" customHeight="1" x14ac:dyDescent="0.25">
      <c r="A194" s="290" t="s">
        <v>1132</v>
      </c>
      <c r="B194" s="290" t="s">
        <v>1133</v>
      </c>
      <c r="C194" s="291">
        <v>1426.66</v>
      </c>
      <c r="D194" s="292" t="s">
        <v>56</v>
      </c>
      <c r="E194" s="291">
        <v>0</v>
      </c>
      <c r="F194" s="291">
        <v>0</v>
      </c>
      <c r="G194" s="291">
        <v>1426.66</v>
      </c>
      <c r="H194" s="292" t="s">
        <v>56</v>
      </c>
    </row>
    <row r="195" spans="1:8" ht="20.100000000000001" customHeight="1" x14ac:dyDescent="0.25">
      <c r="A195" s="290" t="s">
        <v>1134</v>
      </c>
      <c r="B195" s="290" t="s">
        <v>1135</v>
      </c>
      <c r="C195" s="291">
        <v>3566.66</v>
      </c>
      <c r="D195" s="292" t="s">
        <v>56</v>
      </c>
      <c r="E195" s="291">
        <v>0</v>
      </c>
      <c r="F195" s="291">
        <v>0</v>
      </c>
      <c r="G195" s="291">
        <v>3566.66</v>
      </c>
      <c r="H195" s="292" t="s">
        <v>56</v>
      </c>
    </row>
    <row r="196" spans="1:8" ht="20.100000000000001" customHeight="1" x14ac:dyDescent="0.25">
      <c r="A196" s="290" t="s">
        <v>1136</v>
      </c>
      <c r="B196" s="290" t="s">
        <v>1137</v>
      </c>
      <c r="C196" s="291">
        <v>16010</v>
      </c>
      <c r="D196" s="292" t="s">
        <v>56</v>
      </c>
      <c r="E196" s="291">
        <v>0</v>
      </c>
      <c r="F196" s="291">
        <v>0</v>
      </c>
      <c r="G196" s="291">
        <v>16010</v>
      </c>
      <c r="H196" s="292" t="s">
        <v>56</v>
      </c>
    </row>
    <row r="197" spans="1:8" ht="20.100000000000001" customHeight="1" x14ac:dyDescent="0.25">
      <c r="A197" s="290" t="s">
        <v>1138</v>
      </c>
      <c r="B197" s="290" t="s">
        <v>1139</v>
      </c>
      <c r="C197" s="296">
        <v>-0.12</v>
      </c>
      <c r="D197" s="292" t="s">
        <v>56</v>
      </c>
      <c r="E197" s="291">
        <v>0</v>
      </c>
      <c r="F197" s="291">
        <v>0</v>
      </c>
      <c r="G197" s="296">
        <v>-0.12</v>
      </c>
      <c r="H197" s="292" t="s">
        <v>56</v>
      </c>
    </row>
    <row r="198" spans="1:8" ht="20.100000000000001" customHeight="1" x14ac:dyDescent="0.25">
      <c r="A198" s="290" t="s">
        <v>1140</v>
      </c>
      <c r="B198" s="290" t="s">
        <v>1141</v>
      </c>
      <c r="C198" s="291">
        <v>16050</v>
      </c>
      <c r="D198" s="292" t="s">
        <v>56</v>
      </c>
      <c r="E198" s="291">
        <v>0</v>
      </c>
      <c r="F198" s="291">
        <v>0</v>
      </c>
      <c r="G198" s="291">
        <v>16050</v>
      </c>
      <c r="H198" s="292" t="s">
        <v>56</v>
      </c>
    </row>
    <row r="199" spans="1:8" ht="20.100000000000001" customHeight="1" x14ac:dyDescent="0.25">
      <c r="A199" s="290" t="s">
        <v>1142</v>
      </c>
      <c r="B199" s="290" t="s">
        <v>1143</v>
      </c>
      <c r="C199" s="291">
        <v>32236.400000000001</v>
      </c>
      <c r="D199" s="292" t="s">
        <v>56</v>
      </c>
      <c r="E199" s="291">
        <v>0</v>
      </c>
      <c r="F199" s="291">
        <v>0</v>
      </c>
      <c r="G199" s="291">
        <v>32236.400000000001</v>
      </c>
      <c r="H199" s="292" t="s">
        <v>56</v>
      </c>
    </row>
    <row r="200" spans="1:8" ht="20.100000000000001" customHeight="1" x14ac:dyDescent="0.25">
      <c r="A200" s="290" t="s">
        <v>1144</v>
      </c>
      <c r="B200" s="290" t="s">
        <v>1145</v>
      </c>
      <c r="C200" s="291">
        <v>18190</v>
      </c>
      <c r="D200" s="292" t="s">
        <v>56</v>
      </c>
      <c r="E200" s="291">
        <v>0</v>
      </c>
      <c r="F200" s="291">
        <v>0</v>
      </c>
      <c r="G200" s="291">
        <v>18190</v>
      </c>
      <c r="H200" s="292" t="s">
        <v>56</v>
      </c>
    </row>
    <row r="201" spans="1:8" ht="20.100000000000001" customHeight="1" x14ac:dyDescent="0.25">
      <c r="A201" s="290" t="s">
        <v>590</v>
      </c>
      <c r="B201" s="290" t="s">
        <v>337</v>
      </c>
      <c r="C201" s="291">
        <v>3566.6</v>
      </c>
      <c r="D201" s="292" t="s">
        <v>56</v>
      </c>
      <c r="E201" s="291">
        <v>0</v>
      </c>
      <c r="F201" s="291">
        <v>3566.68</v>
      </c>
      <c r="G201" s="296">
        <v>-0.08</v>
      </c>
      <c r="H201" s="292" t="s">
        <v>56</v>
      </c>
    </row>
    <row r="202" spans="1:8" ht="20.100000000000001" customHeight="1" x14ac:dyDescent="0.25">
      <c r="A202" s="290" t="s">
        <v>1146</v>
      </c>
      <c r="B202" s="290" t="s">
        <v>1147</v>
      </c>
      <c r="C202" s="291">
        <v>42800</v>
      </c>
      <c r="D202" s="292" t="s">
        <v>56</v>
      </c>
      <c r="E202" s="291">
        <v>0</v>
      </c>
      <c r="F202" s="291">
        <v>0</v>
      </c>
      <c r="G202" s="291">
        <v>42800</v>
      </c>
      <c r="H202" s="292" t="s">
        <v>56</v>
      </c>
    </row>
    <row r="203" spans="1:8" ht="20.100000000000001" customHeight="1" x14ac:dyDescent="0.25">
      <c r="A203" s="290" t="s">
        <v>591</v>
      </c>
      <c r="B203" s="290" t="s">
        <v>338</v>
      </c>
      <c r="C203" s="291">
        <v>2853.4</v>
      </c>
      <c r="D203" s="292" t="s">
        <v>56</v>
      </c>
      <c r="E203" s="291">
        <v>0</v>
      </c>
      <c r="F203" s="291">
        <v>2853.32</v>
      </c>
      <c r="G203" s="291">
        <v>0.08</v>
      </c>
      <c r="H203" s="292" t="s">
        <v>56</v>
      </c>
    </row>
    <row r="204" spans="1:8" ht="20.100000000000001" customHeight="1" x14ac:dyDescent="0.25">
      <c r="A204" s="290" t="s">
        <v>592</v>
      </c>
      <c r="B204" s="290" t="s">
        <v>339</v>
      </c>
      <c r="C204" s="291">
        <v>7670.67</v>
      </c>
      <c r="D204" s="292" t="s">
        <v>56</v>
      </c>
      <c r="E204" s="291">
        <v>0</v>
      </c>
      <c r="F204" s="291">
        <v>7133.32</v>
      </c>
      <c r="G204" s="291">
        <v>537.35</v>
      </c>
      <c r="H204" s="292" t="s">
        <v>56</v>
      </c>
    </row>
    <row r="205" spans="1:8" ht="20.100000000000001" customHeight="1" x14ac:dyDescent="0.25">
      <c r="A205" s="290" t="s">
        <v>593</v>
      </c>
      <c r="B205" s="290" t="s">
        <v>340</v>
      </c>
      <c r="C205" s="291">
        <v>7133.4</v>
      </c>
      <c r="D205" s="292" t="s">
        <v>56</v>
      </c>
      <c r="E205" s="291">
        <v>0</v>
      </c>
      <c r="F205" s="291">
        <v>7133.32</v>
      </c>
      <c r="G205" s="291">
        <v>0.08</v>
      </c>
      <c r="H205" s="292" t="s">
        <v>56</v>
      </c>
    </row>
    <row r="206" spans="1:8" ht="20.100000000000001" customHeight="1" x14ac:dyDescent="0.25">
      <c r="A206" s="290" t="s">
        <v>1148</v>
      </c>
      <c r="B206" s="290" t="s">
        <v>1149</v>
      </c>
      <c r="C206" s="296">
        <v>-4681.32</v>
      </c>
      <c r="D206" s="292" t="s">
        <v>56</v>
      </c>
      <c r="E206" s="291">
        <v>0</v>
      </c>
      <c r="F206" s="291">
        <v>0</v>
      </c>
      <c r="G206" s="296">
        <v>-4681.32</v>
      </c>
      <c r="H206" s="292" t="s">
        <v>56</v>
      </c>
    </row>
    <row r="207" spans="1:8" ht="20.100000000000001" customHeight="1" x14ac:dyDescent="0.25">
      <c r="A207" s="290" t="s">
        <v>594</v>
      </c>
      <c r="B207" s="290" t="s">
        <v>341</v>
      </c>
      <c r="C207" s="291">
        <v>13107.5</v>
      </c>
      <c r="D207" s="292" t="s">
        <v>56</v>
      </c>
      <c r="E207" s="291">
        <v>0</v>
      </c>
      <c r="F207" s="291">
        <v>2140</v>
      </c>
      <c r="G207" s="291">
        <v>10967.5</v>
      </c>
      <c r="H207" s="292" t="s">
        <v>56</v>
      </c>
    </row>
    <row r="208" spans="1:8" ht="20.100000000000001" customHeight="1" x14ac:dyDescent="0.25">
      <c r="A208" s="290" t="s">
        <v>595</v>
      </c>
      <c r="B208" s="290" t="s">
        <v>342</v>
      </c>
      <c r="C208" s="291">
        <v>8916.73</v>
      </c>
      <c r="D208" s="292" t="s">
        <v>56</v>
      </c>
      <c r="E208" s="291">
        <v>0</v>
      </c>
      <c r="F208" s="291">
        <v>7133.32</v>
      </c>
      <c r="G208" s="291">
        <v>1783.41</v>
      </c>
      <c r="H208" s="292" t="s">
        <v>56</v>
      </c>
    </row>
    <row r="209" spans="1:8" ht="20.100000000000001" customHeight="1" x14ac:dyDescent="0.25">
      <c r="A209" s="290" t="s">
        <v>596</v>
      </c>
      <c r="B209" s="290" t="s">
        <v>343</v>
      </c>
      <c r="C209" s="291">
        <v>10883.41</v>
      </c>
      <c r="D209" s="292" t="s">
        <v>56</v>
      </c>
      <c r="E209" s="291">
        <v>0</v>
      </c>
      <c r="F209" s="291">
        <v>4187.29</v>
      </c>
      <c r="G209" s="291">
        <v>6696.12</v>
      </c>
      <c r="H209" s="292" t="s">
        <v>56</v>
      </c>
    </row>
    <row r="210" spans="1:8" ht="20.100000000000001" customHeight="1" x14ac:dyDescent="0.25">
      <c r="A210" s="290" t="s">
        <v>597</v>
      </c>
      <c r="B210" s="290" t="s">
        <v>344</v>
      </c>
      <c r="C210" s="291">
        <v>29299.45</v>
      </c>
      <c r="D210" s="292" t="s">
        <v>56</v>
      </c>
      <c r="E210" s="291">
        <v>0</v>
      </c>
      <c r="F210" s="291">
        <v>7133.32</v>
      </c>
      <c r="G210" s="291">
        <v>22166.13</v>
      </c>
      <c r="H210" s="292" t="s">
        <v>56</v>
      </c>
    </row>
    <row r="211" spans="1:8" ht="20.100000000000001" customHeight="1" x14ac:dyDescent="0.25">
      <c r="A211" s="290" t="s">
        <v>598</v>
      </c>
      <c r="B211" s="290" t="s">
        <v>345</v>
      </c>
      <c r="C211" s="291">
        <v>6018.75</v>
      </c>
      <c r="D211" s="292" t="s">
        <v>56</v>
      </c>
      <c r="E211" s="291">
        <v>0</v>
      </c>
      <c r="F211" s="291">
        <v>2675</v>
      </c>
      <c r="G211" s="291">
        <v>3343.75</v>
      </c>
      <c r="H211" s="292" t="s">
        <v>56</v>
      </c>
    </row>
    <row r="212" spans="1:8" ht="20.100000000000001" customHeight="1" x14ac:dyDescent="0.25">
      <c r="A212" s="290" t="s">
        <v>599</v>
      </c>
      <c r="B212" s="290" t="s">
        <v>346</v>
      </c>
      <c r="C212" s="291">
        <v>10031.299999999999</v>
      </c>
      <c r="D212" s="292" t="s">
        <v>56</v>
      </c>
      <c r="E212" s="291">
        <v>0</v>
      </c>
      <c r="F212" s="291">
        <v>4458.32</v>
      </c>
      <c r="G212" s="291">
        <v>5572.98</v>
      </c>
      <c r="H212" s="292" t="s">
        <v>56</v>
      </c>
    </row>
    <row r="213" spans="1:8" ht="20.100000000000001" customHeight="1" x14ac:dyDescent="0.25">
      <c r="A213" s="290" t="s">
        <v>600</v>
      </c>
      <c r="B213" s="290" t="s">
        <v>15</v>
      </c>
      <c r="C213" s="291">
        <v>8024.95</v>
      </c>
      <c r="D213" s="292" t="s">
        <v>56</v>
      </c>
      <c r="E213" s="291">
        <v>0</v>
      </c>
      <c r="F213" s="291">
        <v>3566.68</v>
      </c>
      <c r="G213" s="291">
        <v>4458.2700000000004</v>
      </c>
      <c r="H213" s="292" t="s">
        <v>56</v>
      </c>
    </row>
    <row r="214" spans="1:8" ht="20.100000000000001" customHeight="1" x14ac:dyDescent="0.25">
      <c r="A214" s="290" t="s">
        <v>601</v>
      </c>
      <c r="B214" s="290" t="s">
        <v>347</v>
      </c>
      <c r="C214" s="291">
        <v>8916.6200000000008</v>
      </c>
      <c r="D214" s="292" t="s">
        <v>56</v>
      </c>
      <c r="E214" s="291">
        <v>0</v>
      </c>
      <c r="F214" s="291">
        <v>3566.68</v>
      </c>
      <c r="G214" s="291">
        <v>5349.94</v>
      </c>
      <c r="H214" s="292" t="s">
        <v>56</v>
      </c>
    </row>
    <row r="215" spans="1:8" ht="20.100000000000001" customHeight="1" x14ac:dyDescent="0.25">
      <c r="A215" s="290" t="s">
        <v>1150</v>
      </c>
      <c r="B215" s="290" t="s">
        <v>1151</v>
      </c>
      <c r="C215" s="291">
        <v>15158.31</v>
      </c>
      <c r="D215" s="292" t="s">
        <v>56</v>
      </c>
      <c r="E215" s="291">
        <v>0</v>
      </c>
      <c r="F215" s="291">
        <v>0</v>
      </c>
      <c r="G215" s="291">
        <v>15158.31</v>
      </c>
      <c r="H215" s="292" t="s">
        <v>56</v>
      </c>
    </row>
    <row r="216" spans="1:8" ht="20.100000000000001" customHeight="1" x14ac:dyDescent="0.25">
      <c r="A216" s="290" t="s">
        <v>1152</v>
      </c>
      <c r="B216" s="290" t="s">
        <v>295</v>
      </c>
      <c r="C216" s="296">
        <v>-668.75</v>
      </c>
      <c r="D216" s="292" t="s">
        <v>56</v>
      </c>
      <c r="E216" s="291">
        <v>0</v>
      </c>
      <c r="F216" s="291">
        <v>0</v>
      </c>
      <c r="G216" s="296">
        <v>-668.75</v>
      </c>
      <c r="H216" s="292" t="s">
        <v>56</v>
      </c>
    </row>
    <row r="217" spans="1:8" ht="20.100000000000001" customHeight="1" x14ac:dyDescent="0.25">
      <c r="A217" s="290" t="s">
        <v>602</v>
      </c>
      <c r="B217" s="290" t="s">
        <v>348</v>
      </c>
      <c r="C217" s="291">
        <v>10699.96</v>
      </c>
      <c r="D217" s="292" t="s">
        <v>56</v>
      </c>
      <c r="E217" s="291">
        <v>0</v>
      </c>
      <c r="F217" s="291">
        <v>3566.68</v>
      </c>
      <c r="G217" s="291">
        <v>7133.28</v>
      </c>
      <c r="H217" s="292" t="s">
        <v>56</v>
      </c>
    </row>
    <row r="218" spans="1:8" ht="20.100000000000001" customHeight="1" x14ac:dyDescent="0.25">
      <c r="A218" s="290" t="s">
        <v>1153</v>
      </c>
      <c r="B218" s="290" t="s">
        <v>1154</v>
      </c>
      <c r="C218" s="291">
        <v>1284</v>
      </c>
      <c r="D218" s="292" t="s">
        <v>56</v>
      </c>
      <c r="E218" s="291">
        <v>0</v>
      </c>
      <c r="F218" s="291">
        <v>0</v>
      </c>
      <c r="G218" s="291">
        <v>1284</v>
      </c>
      <c r="H218" s="292" t="s">
        <v>56</v>
      </c>
    </row>
    <row r="219" spans="1:8" ht="20.100000000000001" customHeight="1" x14ac:dyDescent="0.25">
      <c r="A219" s="290" t="s">
        <v>603</v>
      </c>
      <c r="B219" s="290" t="s">
        <v>349</v>
      </c>
      <c r="C219" s="291">
        <v>42800</v>
      </c>
      <c r="D219" s="292" t="s">
        <v>56</v>
      </c>
      <c r="E219" s="291">
        <v>0</v>
      </c>
      <c r="F219" s="291">
        <v>0</v>
      </c>
      <c r="G219" s="291">
        <v>42800</v>
      </c>
      <c r="H219" s="292" t="s">
        <v>56</v>
      </c>
    </row>
    <row r="220" spans="1:8" ht="20.100000000000001" customHeight="1" x14ac:dyDescent="0.25">
      <c r="A220" s="290" t="s">
        <v>604</v>
      </c>
      <c r="B220" s="290" t="s">
        <v>350</v>
      </c>
      <c r="C220" s="291">
        <v>21400.04</v>
      </c>
      <c r="D220" s="292" t="s">
        <v>56</v>
      </c>
      <c r="E220" s="291">
        <v>0</v>
      </c>
      <c r="F220" s="291">
        <v>7133.32</v>
      </c>
      <c r="G220" s="291">
        <v>14266.72</v>
      </c>
      <c r="H220" s="292" t="s">
        <v>56</v>
      </c>
    </row>
    <row r="221" spans="1:8" ht="20.100000000000001" customHeight="1" x14ac:dyDescent="0.25">
      <c r="A221" s="290" t="s">
        <v>1155</v>
      </c>
      <c r="B221" s="290" t="s">
        <v>1156</v>
      </c>
      <c r="C221" s="291">
        <v>2140</v>
      </c>
      <c r="D221" s="292" t="s">
        <v>56</v>
      </c>
      <c r="E221" s="291">
        <v>0</v>
      </c>
      <c r="F221" s="291">
        <v>0</v>
      </c>
      <c r="G221" s="291">
        <v>2140</v>
      </c>
      <c r="H221" s="292" t="s">
        <v>56</v>
      </c>
    </row>
    <row r="222" spans="1:8" ht="20.100000000000001" customHeight="1" x14ac:dyDescent="0.25">
      <c r="A222" s="290" t="s">
        <v>605</v>
      </c>
      <c r="B222" s="290" t="s">
        <v>606</v>
      </c>
      <c r="C222" s="291">
        <v>10700</v>
      </c>
      <c r="D222" s="292" t="s">
        <v>56</v>
      </c>
      <c r="E222" s="291">
        <v>0</v>
      </c>
      <c r="F222" s="291">
        <v>2675</v>
      </c>
      <c r="G222" s="291">
        <v>8025</v>
      </c>
      <c r="H222" s="292" t="s">
        <v>56</v>
      </c>
    </row>
    <row r="223" spans="1:8" ht="20.100000000000001" customHeight="1" x14ac:dyDescent="0.25">
      <c r="A223" s="290" t="s">
        <v>1157</v>
      </c>
      <c r="B223" s="290" t="s">
        <v>1158</v>
      </c>
      <c r="C223" s="291">
        <v>5885</v>
      </c>
      <c r="D223" s="292" t="s">
        <v>56</v>
      </c>
      <c r="E223" s="291">
        <v>0</v>
      </c>
      <c r="F223" s="291">
        <v>0</v>
      </c>
      <c r="G223" s="291">
        <v>5885</v>
      </c>
      <c r="H223" s="292" t="s">
        <v>56</v>
      </c>
    </row>
    <row r="224" spans="1:8" ht="20.100000000000001" customHeight="1" x14ac:dyDescent="0.25">
      <c r="A224" s="290" t="s">
        <v>607</v>
      </c>
      <c r="B224" s="290" t="s">
        <v>608</v>
      </c>
      <c r="C224" s="291">
        <v>14266.64</v>
      </c>
      <c r="D224" s="292" t="s">
        <v>56</v>
      </c>
      <c r="E224" s="291">
        <v>0</v>
      </c>
      <c r="F224" s="291">
        <v>3566.68</v>
      </c>
      <c r="G224" s="291">
        <v>10699.96</v>
      </c>
      <c r="H224" s="292" t="s">
        <v>56</v>
      </c>
    </row>
    <row r="225" spans="1:8" ht="20.100000000000001" customHeight="1" x14ac:dyDescent="0.25">
      <c r="A225" s="290" t="s">
        <v>1159</v>
      </c>
      <c r="B225" s="290" t="s">
        <v>1160</v>
      </c>
      <c r="C225" s="291">
        <v>18190</v>
      </c>
      <c r="D225" s="292" t="s">
        <v>56</v>
      </c>
      <c r="E225" s="291">
        <v>0</v>
      </c>
      <c r="F225" s="291">
        <v>0</v>
      </c>
      <c r="G225" s="291">
        <v>18190</v>
      </c>
      <c r="H225" s="292" t="s">
        <v>56</v>
      </c>
    </row>
    <row r="226" spans="1:8" ht="20.100000000000001" customHeight="1" x14ac:dyDescent="0.25">
      <c r="A226" s="290" t="s">
        <v>1161</v>
      </c>
      <c r="B226" s="290" t="s">
        <v>1162</v>
      </c>
      <c r="C226" s="291">
        <v>42800</v>
      </c>
      <c r="D226" s="292" t="s">
        <v>56</v>
      </c>
      <c r="E226" s="291">
        <v>0</v>
      </c>
      <c r="F226" s="291">
        <v>0</v>
      </c>
      <c r="G226" s="291">
        <v>42800</v>
      </c>
      <c r="H226" s="292" t="s">
        <v>56</v>
      </c>
    </row>
    <row r="227" spans="1:8" ht="20.100000000000001" customHeight="1" x14ac:dyDescent="0.25">
      <c r="A227" s="290" t="s">
        <v>609</v>
      </c>
      <c r="B227" s="290" t="s">
        <v>351</v>
      </c>
      <c r="C227" s="291">
        <v>12483.22</v>
      </c>
      <c r="D227" s="292" t="s">
        <v>56</v>
      </c>
      <c r="E227" s="291">
        <v>0</v>
      </c>
      <c r="F227" s="291">
        <v>7133.36</v>
      </c>
      <c r="G227" s="291">
        <v>5349.86</v>
      </c>
      <c r="H227" s="292" t="s">
        <v>56</v>
      </c>
    </row>
    <row r="228" spans="1:8" ht="20.100000000000001" customHeight="1" x14ac:dyDescent="0.25">
      <c r="A228" s="290" t="s">
        <v>610</v>
      </c>
      <c r="B228" s="290" t="s">
        <v>611</v>
      </c>
      <c r="C228" s="291">
        <v>37450.01</v>
      </c>
      <c r="D228" s="292" t="s">
        <v>56</v>
      </c>
      <c r="E228" s="291">
        <v>0</v>
      </c>
      <c r="F228" s="291">
        <v>7133.32</v>
      </c>
      <c r="G228" s="291">
        <v>30316.69</v>
      </c>
      <c r="H228" s="292" t="s">
        <v>56</v>
      </c>
    </row>
    <row r="229" spans="1:8" ht="20.100000000000001" customHeight="1" x14ac:dyDescent="0.25">
      <c r="A229" s="290" t="s">
        <v>612</v>
      </c>
      <c r="B229" s="290" t="s">
        <v>613</v>
      </c>
      <c r="C229" s="291">
        <v>37450.01</v>
      </c>
      <c r="D229" s="292" t="s">
        <v>56</v>
      </c>
      <c r="E229" s="291">
        <v>0</v>
      </c>
      <c r="F229" s="291">
        <v>7133.32</v>
      </c>
      <c r="G229" s="291">
        <v>30316.69</v>
      </c>
      <c r="H229" s="292" t="s">
        <v>56</v>
      </c>
    </row>
    <row r="230" spans="1:8" ht="20.100000000000001" customHeight="1" x14ac:dyDescent="0.25">
      <c r="A230" s="290" t="s">
        <v>776</v>
      </c>
      <c r="B230" s="290" t="s">
        <v>777</v>
      </c>
      <c r="C230" s="291">
        <v>37450.01</v>
      </c>
      <c r="D230" s="292" t="s">
        <v>56</v>
      </c>
      <c r="E230" s="291">
        <v>10361.14</v>
      </c>
      <c r="F230" s="291">
        <v>7133.32</v>
      </c>
      <c r="G230" s="291">
        <v>40677.83</v>
      </c>
      <c r="H230" s="292" t="s">
        <v>56</v>
      </c>
    </row>
    <row r="231" spans="1:8" ht="20.100000000000001" customHeight="1" x14ac:dyDescent="0.25">
      <c r="A231" s="290" t="s">
        <v>778</v>
      </c>
      <c r="B231" s="290" t="s">
        <v>779</v>
      </c>
      <c r="C231" s="291">
        <v>2140</v>
      </c>
      <c r="D231" s="292" t="s">
        <v>56</v>
      </c>
      <c r="E231" s="291">
        <v>0</v>
      </c>
      <c r="F231" s="291">
        <v>1070</v>
      </c>
      <c r="G231" s="291">
        <v>1070</v>
      </c>
      <c r="H231" s="292" t="s">
        <v>56</v>
      </c>
    </row>
    <row r="232" spans="1:8" ht="20.100000000000001" customHeight="1" x14ac:dyDescent="0.25">
      <c r="A232" s="290" t="s">
        <v>614</v>
      </c>
      <c r="B232" s="290" t="s">
        <v>615</v>
      </c>
      <c r="C232" s="291">
        <v>32100.02</v>
      </c>
      <c r="D232" s="292" t="s">
        <v>56</v>
      </c>
      <c r="E232" s="291">
        <v>0</v>
      </c>
      <c r="F232" s="291">
        <v>7133.32</v>
      </c>
      <c r="G232" s="291">
        <v>24966.7</v>
      </c>
      <c r="H232" s="292" t="s">
        <v>56</v>
      </c>
    </row>
    <row r="233" spans="1:8" ht="20.100000000000001" customHeight="1" x14ac:dyDescent="0.25">
      <c r="A233" s="290" t="s">
        <v>616</v>
      </c>
      <c r="B233" s="290" t="s">
        <v>617</v>
      </c>
      <c r="C233" s="291">
        <v>24075</v>
      </c>
      <c r="D233" s="292" t="s">
        <v>56</v>
      </c>
      <c r="E233" s="291">
        <v>0</v>
      </c>
      <c r="F233" s="291">
        <v>5350</v>
      </c>
      <c r="G233" s="291">
        <v>18725</v>
      </c>
      <c r="H233" s="292" t="s">
        <v>56</v>
      </c>
    </row>
    <row r="234" spans="1:8" ht="20.100000000000001" customHeight="1" x14ac:dyDescent="0.25">
      <c r="A234" s="290" t="s">
        <v>1163</v>
      </c>
      <c r="B234" s="290" t="s">
        <v>1164</v>
      </c>
      <c r="C234" s="291">
        <v>5490</v>
      </c>
      <c r="D234" s="292" t="s">
        <v>56</v>
      </c>
      <c r="E234" s="291">
        <v>0</v>
      </c>
      <c r="F234" s="291">
        <v>0</v>
      </c>
      <c r="G234" s="291">
        <v>5490</v>
      </c>
      <c r="H234" s="292" t="s">
        <v>56</v>
      </c>
    </row>
    <row r="235" spans="1:8" ht="20.100000000000001" customHeight="1" x14ac:dyDescent="0.25">
      <c r="A235" s="290" t="s">
        <v>799</v>
      </c>
      <c r="B235" s="290" t="s">
        <v>800</v>
      </c>
      <c r="C235" s="291">
        <v>42800</v>
      </c>
      <c r="D235" s="292" t="s">
        <v>56</v>
      </c>
      <c r="E235" s="291">
        <v>0</v>
      </c>
      <c r="F235" s="291">
        <v>7133.32</v>
      </c>
      <c r="G235" s="291">
        <v>35666.68</v>
      </c>
      <c r="H235" s="292" t="s">
        <v>56</v>
      </c>
    </row>
    <row r="236" spans="1:8" ht="20.100000000000001" customHeight="1" x14ac:dyDescent="0.25">
      <c r="A236" s="290" t="s">
        <v>801</v>
      </c>
      <c r="B236" s="290" t="s">
        <v>802</v>
      </c>
      <c r="C236" s="291">
        <v>10700</v>
      </c>
      <c r="D236" s="292" t="s">
        <v>56</v>
      </c>
      <c r="E236" s="291">
        <v>0</v>
      </c>
      <c r="F236" s="291">
        <v>10700</v>
      </c>
      <c r="G236" s="291">
        <v>0</v>
      </c>
      <c r="H236" s="292" t="s">
        <v>56</v>
      </c>
    </row>
    <row r="237" spans="1:8" ht="20.100000000000001" customHeight="1" x14ac:dyDescent="0.25">
      <c r="A237" s="290" t="s">
        <v>1165</v>
      </c>
      <c r="B237" s="290" t="s">
        <v>1166</v>
      </c>
      <c r="C237" s="296">
        <v>-40000</v>
      </c>
      <c r="D237" s="292" t="s">
        <v>56</v>
      </c>
      <c r="E237" s="291">
        <v>0</v>
      </c>
      <c r="F237" s="291">
        <v>0</v>
      </c>
      <c r="G237" s="296">
        <v>-40000</v>
      </c>
      <c r="H237" s="292" t="s">
        <v>56</v>
      </c>
    </row>
    <row r="238" spans="1:8" ht="20.100000000000001" customHeight="1" x14ac:dyDescent="0.25">
      <c r="A238" s="290" t="s">
        <v>830</v>
      </c>
      <c r="B238" s="290" t="s">
        <v>831</v>
      </c>
      <c r="C238" s="291">
        <v>0</v>
      </c>
      <c r="D238" s="292" t="s">
        <v>56</v>
      </c>
      <c r="E238" s="291">
        <v>0</v>
      </c>
      <c r="F238" s="291">
        <v>3923.32</v>
      </c>
      <c r="G238" s="296">
        <v>-3923.32</v>
      </c>
      <c r="H238" s="292" t="s">
        <v>56</v>
      </c>
    </row>
    <row r="239" spans="1:8" ht="20.100000000000001" customHeight="1" x14ac:dyDescent="0.25">
      <c r="A239" s="290" t="s">
        <v>832</v>
      </c>
      <c r="B239" s="290" t="s">
        <v>833</v>
      </c>
      <c r="C239" s="291">
        <v>0</v>
      </c>
      <c r="D239" s="292" t="s">
        <v>56</v>
      </c>
      <c r="E239" s="291">
        <v>0</v>
      </c>
      <c r="F239" s="291">
        <v>1783.33</v>
      </c>
      <c r="G239" s="296">
        <v>-1783.33</v>
      </c>
      <c r="H239" s="292" t="s">
        <v>56</v>
      </c>
    </row>
    <row r="240" spans="1:8" ht="20.100000000000001" customHeight="1" x14ac:dyDescent="0.25">
      <c r="A240" s="290" t="s">
        <v>1777</v>
      </c>
      <c r="B240" s="290" t="s">
        <v>1778</v>
      </c>
      <c r="C240" s="291">
        <v>32100</v>
      </c>
      <c r="D240" s="292" t="s">
        <v>56</v>
      </c>
      <c r="E240" s="291">
        <v>0</v>
      </c>
      <c r="F240" s="291">
        <v>0</v>
      </c>
      <c r="G240" s="291">
        <v>32100</v>
      </c>
      <c r="H240" s="292" t="s">
        <v>56</v>
      </c>
    </row>
    <row r="241" spans="1:8" ht="20.100000000000001" customHeight="1" x14ac:dyDescent="0.25">
      <c r="A241" s="293" t="s">
        <v>618</v>
      </c>
      <c r="B241" s="293" t="s">
        <v>187</v>
      </c>
      <c r="C241" s="294">
        <v>2235954.04</v>
      </c>
      <c r="D241" s="295" t="s">
        <v>56</v>
      </c>
      <c r="E241" s="294">
        <v>3500</v>
      </c>
      <c r="F241" s="294">
        <v>300</v>
      </c>
      <c r="G241" s="294">
        <v>2239154.04</v>
      </c>
      <c r="H241" s="295" t="s">
        <v>56</v>
      </c>
    </row>
    <row r="242" spans="1:8" ht="20.100000000000001" customHeight="1" x14ac:dyDescent="0.25">
      <c r="A242" s="290" t="s">
        <v>834</v>
      </c>
      <c r="B242" s="290" t="s">
        <v>835</v>
      </c>
      <c r="C242" s="291">
        <v>0</v>
      </c>
      <c r="D242" s="292" t="s">
        <v>56</v>
      </c>
      <c r="E242" s="291">
        <v>3500</v>
      </c>
      <c r="F242" s="291">
        <v>0</v>
      </c>
      <c r="G242" s="291">
        <v>3500</v>
      </c>
      <c r="H242" s="292" t="s">
        <v>56</v>
      </c>
    </row>
    <row r="243" spans="1:8" ht="20.100000000000001" customHeight="1" x14ac:dyDescent="0.25">
      <c r="A243" s="290" t="s">
        <v>1167</v>
      </c>
      <c r="B243" s="290" t="s">
        <v>1168</v>
      </c>
      <c r="C243" s="291">
        <v>742.63</v>
      </c>
      <c r="D243" s="292" t="s">
        <v>56</v>
      </c>
      <c r="E243" s="291">
        <v>0</v>
      </c>
      <c r="F243" s="291">
        <v>0</v>
      </c>
      <c r="G243" s="291">
        <v>742.63</v>
      </c>
      <c r="H243" s="292" t="s">
        <v>56</v>
      </c>
    </row>
    <row r="244" spans="1:8" ht="20.100000000000001" customHeight="1" x14ac:dyDescent="0.25">
      <c r="A244" s="290" t="s">
        <v>619</v>
      </c>
      <c r="B244" s="290" t="s">
        <v>352</v>
      </c>
      <c r="C244" s="291">
        <v>6550</v>
      </c>
      <c r="D244" s="292" t="s">
        <v>56</v>
      </c>
      <c r="E244" s="291">
        <v>0</v>
      </c>
      <c r="F244" s="291">
        <v>300</v>
      </c>
      <c r="G244" s="291">
        <v>6250</v>
      </c>
      <c r="H244" s="292" t="s">
        <v>56</v>
      </c>
    </row>
    <row r="245" spans="1:8" ht="20.100000000000001" customHeight="1" x14ac:dyDescent="0.25">
      <c r="A245" s="290" t="s">
        <v>1169</v>
      </c>
      <c r="B245" s="290" t="s">
        <v>1170</v>
      </c>
      <c r="C245" s="291">
        <v>20580.560000000001</v>
      </c>
      <c r="D245" s="292" t="s">
        <v>56</v>
      </c>
      <c r="E245" s="291">
        <v>0</v>
      </c>
      <c r="F245" s="291">
        <v>0</v>
      </c>
      <c r="G245" s="291">
        <v>20580.560000000001</v>
      </c>
      <c r="H245" s="292" t="s">
        <v>56</v>
      </c>
    </row>
    <row r="246" spans="1:8" ht="20.100000000000001" customHeight="1" x14ac:dyDescent="0.25">
      <c r="A246" s="290" t="s">
        <v>1171</v>
      </c>
      <c r="B246" s="290" t="s">
        <v>1172</v>
      </c>
      <c r="C246" s="291">
        <v>1000</v>
      </c>
      <c r="D246" s="292" t="s">
        <v>56</v>
      </c>
      <c r="E246" s="291">
        <v>0</v>
      </c>
      <c r="F246" s="291">
        <v>0</v>
      </c>
      <c r="G246" s="291">
        <v>1000</v>
      </c>
      <c r="H246" s="292" t="s">
        <v>56</v>
      </c>
    </row>
    <row r="247" spans="1:8" ht="20.100000000000001" customHeight="1" x14ac:dyDescent="0.25">
      <c r="A247" s="290" t="s">
        <v>620</v>
      </c>
      <c r="B247" s="290" t="s">
        <v>353</v>
      </c>
      <c r="C247" s="291">
        <v>600</v>
      </c>
      <c r="D247" s="292" t="s">
        <v>56</v>
      </c>
      <c r="E247" s="291">
        <v>0</v>
      </c>
      <c r="F247" s="291">
        <v>0</v>
      </c>
      <c r="G247" s="291">
        <v>600</v>
      </c>
      <c r="H247" s="292" t="s">
        <v>56</v>
      </c>
    </row>
    <row r="248" spans="1:8" ht="20.100000000000001" customHeight="1" x14ac:dyDescent="0.25">
      <c r="A248" s="290" t="s">
        <v>1173</v>
      </c>
      <c r="B248" s="290" t="s">
        <v>1174</v>
      </c>
      <c r="C248" s="291">
        <v>11199.96</v>
      </c>
      <c r="D248" s="292" t="s">
        <v>56</v>
      </c>
      <c r="E248" s="291">
        <v>0</v>
      </c>
      <c r="F248" s="291">
        <v>0</v>
      </c>
      <c r="G248" s="291">
        <v>11199.96</v>
      </c>
      <c r="H248" s="292" t="s">
        <v>56</v>
      </c>
    </row>
    <row r="249" spans="1:8" ht="20.100000000000001" customHeight="1" x14ac:dyDescent="0.25">
      <c r="A249" s="290" t="s">
        <v>1175</v>
      </c>
      <c r="B249" s="290" t="s">
        <v>1176</v>
      </c>
      <c r="C249" s="291">
        <v>5500</v>
      </c>
      <c r="D249" s="292" t="s">
        <v>56</v>
      </c>
      <c r="E249" s="291">
        <v>0</v>
      </c>
      <c r="F249" s="291">
        <v>0</v>
      </c>
      <c r="G249" s="291">
        <v>5500</v>
      </c>
      <c r="H249" s="292" t="s">
        <v>56</v>
      </c>
    </row>
    <row r="250" spans="1:8" ht="20.100000000000001" customHeight="1" x14ac:dyDescent="0.25">
      <c r="A250" s="290" t="s">
        <v>1177</v>
      </c>
      <c r="B250" s="290" t="s">
        <v>1178</v>
      </c>
      <c r="C250" s="291">
        <v>7000</v>
      </c>
      <c r="D250" s="292" t="s">
        <v>56</v>
      </c>
      <c r="E250" s="291">
        <v>0</v>
      </c>
      <c r="F250" s="291">
        <v>0</v>
      </c>
      <c r="G250" s="291">
        <v>7000</v>
      </c>
      <c r="H250" s="292" t="s">
        <v>56</v>
      </c>
    </row>
    <row r="251" spans="1:8" ht="20.100000000000001" customHeight="1" x14ac:dyDescent="0.25">
      <c r="A251" s="290" t="s">
        <v>1179</v>
      </c>
      <c r="B251" s="290" t="s">
        <v>1180</v>
      </c>
      <c r="C251" s="291">
        <v>1999.96</v>
      </c>
      <c r="D251" s="292" t="s">
        <v>56</v>
      </c>
      <c r="E251" s="291">
        <v>0</v>
      </c>
      <c r="F251" s="291">
        <v>0</v>
      </c>
      <c r="G251" s="291">
        <v>1999.96</v>
      </c>
      <c r="H251" s="292" t="s">
        <v>56</v>
      </c>
    </row>
    <row r="252" spans="1:8" ht="20.100000000000001" customHeight="1" x14ac:dyDescent="0.25">
      <c r="A252" s="290" t="s">
        <v>1181</v>
      </c>
      <c r="B252" s="290" t="s">
        <v>294</v>
      </c>
      <c r="C252" s="291">
        <v>8999.86</v>
      </c>
      <c r="D252" s="292" t="s">
        <v>56</v>
      </c>
      <c r="E252" s="291">
        <v>0</v>
      </c>
      <c r="F252" s="291">
        <v>0</v>
      </c>
      <c r="G252" s="291">
        <v>8999.86</v>
      </c>
      <c r="H252" s="292" t="s">
        <v>56</v>
      </c>
    </row>
    <row r="253" spans="1:8" ht="20.100000000000001" customHeight="1" x14ac:dyDescent="0.25">
      <c r="A253" s="290" t="s">
        <v>1182</v>
      </c>
      <c r="B253" s="290" t="s">
        <v>1183</v>
      </c>
      <c r="C253" s="291">
        <v>5000</v>
      </c>
      <c r="D253" s="292" t="s">
        <v>56</v>
      </c>
      <c r="E253" s="291">
        <v>0</v>
      </c>
      <c r="F253" s="291">
        <v>0</v>
      </c>
      <c r="G253" s="291">
        <v>5000</v>
      </c>
      <c r="H253" s="292" t="s">
        <v>56</v>
      </c>
    </row>
    <row r="254" spans="1:8" ht="20.100000000000001" customHeight="1" x14ac:dyDescent="0.25">
      <c r="A254" s="290" t="s">
        <v>1184</v>
      </c>
      <c r="B254" s="290" t="s">
        <v>1185</v>
      </c>
      <c r="C254" s="291">
        <v>3999.84</v>
      </c>
      <c r="D254" s="292" t="s">
        <v>56</v>
      </c>
      <c r="E254" s="291">
        <v>0</v>
      </c>
      <c r="F254" s="291">
        <v>0</v>
      </c>
      <c r="G254" s="291">
        <v>3999.84</v>
      </c>
      <c r="H254" s="292" t="s">
        <v>56</v>
      </c>
    </row>
    <row r="255" spans="1:8" ht="20.100000000000001" customHeight="1" x14ac:dyDescent="0.25">
      <c r="A255" s="290" t="s">
        <v>1186</v>
      </c>
      <c r="B255" s="290" t="s">
        <v>285</v>
      </c>
      <c r="C255" s="291">
        <v>2000</v>
      </c>
      <c r="D255" s="292" t="s">
        <v>56</v>
      </c>
      <c r="E255" s="291">
        <v>0</v>
      </c>
      <c r="F255" s="291">
        <v>0</v>
      </c>
      <c r="G255" s="291">
        <v>2000</v>
      </c>
      <c r="H255" s="292" t="s">
        <v>56</v>
      </c>
    </row>
    <row r="256" spans="1:8" ht="20.100000000000001" customHeight="1" x14ac:dyDescent="0.25">
      <c r="A256" s="290" t="s">
        <v>1187</v>
      </c>
      <c r="B256" s="290" t="s">
        <v>1188</v>
      </c>
      <c r="C256" s="291">
        <v>3082.79</v>
      </c>
      <c r="D256" s="292" t="s">
        <v>56</v>
      </c>
      <c r="E256" s="291">
        <v>0</v>
      </c>
      <c r="F256" s="291">
        <v>0</v>
      </c>
      <c r="G256" s="291">
        <v>3082.79</v>
      </c>
      <c r="H256" s="292" t="s">
        <v>56</v>
      </c>
    </row>
    <row r="257" spans="1:8" ht="20.100000000000001" customHeight="1" x14ac:dyDescent="0.25">
      <c r="A257" s="290" t="s">
        <v>1189</v>
      </c>
      <c r="B257" s="290" t="s">
        <v>1190</v>
      </c>
      <c r="C257" s="291">
        <v>86099.74</v>
      </c>
      <c r="D257" s="292" t="s">
        <v>56</v>
      </c>
      <c r="E257" s="291">
        <v>0</v>
      </c>
      <c r="F257" s="291">
        <v>0</v>
      </c>
      <c r="G257" s="291">
        <v>86099.74</v>
      </c>
      <c r="H257" s="292" t="s">
        <v>56</v>
      </c>
    </row>
    <row r="258" spans="1:8" ht="20.100000000000001" customHeight="1" x14ac:dyDescent="0.25">
      <c r="A258" s="290" t="s">
        <v>1191</v>
      </c>
      <c r="B258" s="290" t="s">
        <v>1192</v>
      </c>
      <c r="C258" s="291">
        <v>5000</v>
      </c>
      <c r="D258" s="292" t="s">
        <v>56</v>
      </c>
      <c r="E258" s="291">
        <v>0</v>
      </c>
      <c r="F258" s="291">
        <v>0</v>
      </c>
      <c r="G258" s="291">
        <v>5000</v>
      </c>
      <c r="H258" s="292" t="s">
        <v>56</v>
      </c>
    </row>
    <row r="259" spans="1:8" ht="20.100000000000001" customHeight="1" x14ac:dyDescent="0.25">
      <c r="A259" s="290" t="s">
        <v>1193</v>
      </c>
      <c r="B259" s="290" t="s">
        <v>1194</v>
      </c>
      <c r="C259" s="291">
        <v>5000</v>
      </c>
      <c r="D259" s="292" t="s">
        <v>56</v>
      </c>
      <c r="E259" s="291">
        <v>0</v>
      </c>
      <c r="F259" s="291">
        <v>0</v>
      </c>
      <c r="G259" s="291">
        <v>5000</v>
      </c>
      <c r="H259" s="292" t="s">
        <v>56</v>
      </c>
    </row>
    <row r="260" spans="1:8" ht="20.100000000000001" customHeight="1" x14ac:dyDescent="0.25">
      <c r="A260" s="290" t="s">
        <v>1195</v>
      </c>
      <c r="B260" s="290" t="s">
        <v>1196</v>
      </c>
      <c r="C260" s="291">
        <v>5000</v>
      </c>
      <c r="D260" s="292" t="s">
        <v>56</v>
      </c>
      <c r="E260" s="291">
        <v>0</v>
      </c>
      <c r="F260" s="291">
        <v>0</v>
      </c>
      <c r="G260" s="291">
        <v>5000</v>
      </c>
      <c r="H260" s="292" t="s">
        <v>56</v>
      </c>
    </row>
    <row r="261" spans="1:8" ht="20.100000000000001" customHeight="1" x14ac:dyDescent="0.25">
      <c r="A261" s="290" t="s">
        <v>1197</v>
      </c>
      <c r="B261" s="290" t="s">
        <v>1198</v>
      </c>
      <c r="C261" s="291">
        <v>20000</v>
      </c>
      <c r="D261" s="292" t="s">
        <v>56</v>
      </c>
      <c r="E261" s="291">
        <v>0</v>
      </c>
      <c r="F261" s="291">
        <v>0</v>
      </c>
      <c r="G261" s="291">
        <v>20000</v>
      </c>
      <c r="H261" s="292" t="s">
        <v>56</v>
      </c>
    </row>
    <row r="262" spans="1:8" ht="20.100000000000001" customHeight="1" x14ac:dyDescent="0.25">
      <c r="A262" s="290" t="s">
        <v>1199</v>
      </c>
      <c r="B262" s="290" t="s">
        <v>1200</v>
      </c>
      <c r="C262" s="291">
        <v>100</v>
      </c>
      <c r="D262" s="292" t="s">
        <v>56</v>
      </c>
      <c r="E262" s="291">
        <v>0</v>
      </c>
      <c r="F262" s="291">
        <v>0</v>
      </c>
      <c r="G262" s="291">
        <v>100</v>
      </c>
      <c r="H262" s="292" t="s">
        <v>56</v>
      </c>
    </row>
    <row r="263" spans="1:8" ht="20.100000000000001" customHeight="1" x14ac:dyDescent="0.25">
      <c r="A263" s="290" t="s">
        <v>1201</v>
      </c>
      <c r="B263" s="290" t="s">
        <v>1202</v>
      </c>
      <c r="C263" s="291">
        <v>15000</v>
      </c>
      <c r="D263" s="292" t="s">
        <v>56</v>
      </c>
      <c r="E263" s="291">
        <v>0</v>
      </c>
      <c r="F263" s="291">
        <v>0</v>
      </c>
      <c r="G263" s="291">
        <v>15000</v>
      </c>
      <c r="H263" s="292" t="s">
        <v>56</v>
      </c>
    </row>
    <row r="264" spans="1:8" ht="20.100000000000001" customHeight="1" x14ac:dyDescent="0.25">
      <c r="A264" s="290" t="s">
        <v>1203</v>
      </c>
      <c r="B264" s="290" t="s">
        <v>1204</v>
      </c>
      <c r="C264" s="291">
        <v>4000</v>
      </c>
      <c r="D264" s="292" t="s">
        <v>56</v>
      </c>
      <c r="E264" s="291">
        <v>0</v>
      </c>
      <c r="F264" s="291">
        <v>0</v>
      </c>
      <c r="G264" s="291">
        <v>4000</v>
      </c>
      <c r="H264" s="292" t="s">
        <v>56</v>
      </c>
    </row>
    <row r="265" spans="1:8" ht="20.100000000000001" customHeight="1" x14ac:dyDescent="0.25">
      <c r="A265" s="290" t="s">
        <v>1205</v>
      </c>
      <c r="B265" s="290" t="s">
        <v>1206</v>
      </c>
      <c r="C265" s="291">
        <v>4140</v>
      </c>
      <c r="D265" s="292" t="s">
        <v>56</v>
      </c>
      <c r="E265" s="291">
        <v>0</v>
      </c>
      <c r="F265" s="291">
        <v>0</v>
      </c>
      <c r="G265" s="291">
        <v>4140</v>
      </c>
      <c r="H265" s="292" t="s">
        <v>56</v>
      </c>
    </row>
    <row r="266" spans="1:8" ht="20.100000000000001" customHeight="1" x14ac:dyDescent="0.25">
      <c r="A266" s="290" t="s">
        <v>1207</v>
      </c>
      <c r="B266" s="290" t="s">
        <v>1208</v>
      </c>
      <c r="C266" s="291">
        <v>10000</v>
      </c>
      <c r="D266" s="292" t="s">
        <v>56</v>
      </c>
      <c r="E266" s="291">
        <v>0</v>
      </c>
      <c r="F266" s="291">
        <v>0</v>
      </c>
      <c r="G266" s="291">
        <v>10000</v>
      </c>
      <c r="H266" s="292" t="s">
        <v>56</v>
      </c>
    </row>
    <row r="267" spans="1:8" ht="20.100000000000001" customHeight="1" x14ac:dyDescent="0.25">
      <c r="A267" s="290" t="s">
        <v>1209</v>
      </c>
      <c r="B267" s="290" t="s">
        <v>1210</v>
      </c>
      <c r="C267" s="291">
        <v>10000</v>
      </c>
      <c r="D267" s="292" t="s">
        <v>56</v>
      </c>
      <c r="E267" s="291">
        <v>0</v>
      </c>
      <c r="F267" s="291">
        <v>0</v>
      </c>
      <c r="G267" s="291">
        <v>10000</v>
      </c>
      <c r="H267" s="292" t="s">
        <v>56</v>
      </c>
    </row>
    <row r="268" spans="1:8" ht="20.100000000000001" customHeight="1" x14ac:dyDescent="0.25">
      <c r="A268" s="290" t="s">
        <v>1211</v>
      </c>
      <c r="B268" s="290" t="s">
        <v>286</v>
      </c>
      <c r="C268" s="291">
        <v>21000</v>
      </c>
      <c r="D268" s="292" t="s">
        <v>56</v>
      </c>
      <c r="E268" s="291">
        <v>0</v>
      </c>
      <c r="F268" s="291">
        <v>0</v>
      </c>
      <c r="G268" s="291">
        <v>21000</v>
      </c>
      <c r="H268" s="292" t="s">
        <v>56</v>
      </c>
    </row>
    <row r="269" spans="1:8" ht="20.100000000000001" customHeight="1" x14ac:dyDescent="0.25">
      <c r="A269" s="290" t="s">
        <v>1212</v>
      </c>
      <c r="B269" s="290" t="s">
        <v>1213</v>
      </c>
      <c r="C269" s="291">
        <v>49538.8</v>
      </c>
      <c r="D269" s="292" t="s">
        <v>56</v>
      </c>
      <c r="E269" s="291">
        <v>0</v>
      </c>
      <c r="F269" s="291">
        <v>0</v>
      </c>
      <c r="G269" s="291">
        <v>49538.8</v>
      </c>
      <c r="H269" s="292" t="s">
        <v>56</v>
      </c>
    </row>
    <row r="270" spans="1:8" ht="20.100000000000001" customHeight="1" x14ac:dyDescent="0.25">
      <c r="A270" s="290" t="s">
        <v>1214</v>
      </c>
      <c r="B270" s="290" t="s">
        <v>1215</v>
      </c>
      <c r="C270" s="291">
        <v>216185.92</v>
      </c>
      <c r="D270" s="292" t="s">
        <v>56</v>
      </c>
      <c r="E270" s="291">
        <v>0</v>
      </c>
      <c r="F270" s="291">
        <v>0</v>
      </c>
      <c r="G270" s="291">
        <v>216185.92</v>
      </c>
      <c r="H270" s="292" t="s">
        <v>56</v>
      </c>
    </row>
    <row r="271" spans="1:8" ht="20.100000000000001" customHeight="1" x14ac:dyDescent="0.25">
      <c r="A271" s="290" t="s">
        <v>1216</v>
      </c>
      <c r="B271" s="290" t="s">
        <v>1217</v>
      </c>
      <c r="C271" s="291">
        <v>241374.15</v>
      </c>
      <c r="D271" s="292" t="s">
        <v>56</v>
      </c>
      <c r="E271" s="291">
        <v>0</v>
      </c>
      <c r="F271" s="291">
        <v>0</v>
      </c>
      <c r="G271" s="291">
        <v>241374.15</v>
      </c>
      <c r="H271" s="292" t="s">
        <v>56</v>
      </c>
    </row>
    <row r="272" spans="1:8" ht="20.100000000000001" customHeight="1" x14ac:dyDescent="0.25">
      <c r="A272" s="290" t="s">
        <v>1218</v>
      </c>
      <c r="B272" s="290" t="s">
        <v>1219</v>
      </c>
      <c r="C272" s="291">
        <v>10013.450000000001</v>
      </c>
      <c r="D272" s="292" t="s">
        <v>56</v>
      </c>
      <c r="E272" s="291">
        <v>0</v>
      </c>
      <c r="F272" s="291">
        <v>0</v>
      </c>
      <c r="G272" s="291">
        <v>10013.450000000001</v>
      </c>
      <c r="H272" s="292" t="s">
        <v>56</v>
      </c>
    </row>
    <row r="273" spans="1:8" ht="20.100000000000001" customHeight="1" x14ac:dyDescent="0.25">
      <c r="A273" s="290" t="s">
        <v>1220</v>
      </c>
      <c r="B273" s="290" t="s">
        <v>1221</v>
      </c>
      <c r="C273" s="291">
        <v>523221.48</v>
      </c>
      <c r="D273" s="292" t="s">
        <v>56</v>
      </c>
      <c r="E273" s="291">
        <v>0</v>
      </c>
      <c r="F273" s="291">
        <v>0</v>
      </c>
      <c r="G273" s="291">
        <v>523221.48</v>
      </c>
      <c r="H273" s="292" t="s">
        <v>56</v>
      </c>
    </row>
    <row r="274" spans="1:8" ht="20.100000000000001" customHeight="1" x14ac:dyDescent="0.25">
      <c r="A274" s="290" t="s">
        <v>1222</v>
      </c>
      <c r="B274" s="290" t="s">
        <v>1223</v>
      </c>
      <c r="C274" s="291">
        <v>20000</v>
      </c>
      <c r="D274" s="292" t="s">
        <v>56</v>
      </c>
      <c r="E274" s="291">
        <v>0</v>
      </c>
      <c r="F274" s="291">
        <v>0</v>
      </c>
      <c r="G274" s="291">
        <v>20000</v>
      </c>
      <c r="H274" s="292" t="s">
        <v>56</v>
      </c>
    </row>
    <row r="275" spans="1:8" ht="20.100000000000001" customHeight="1" x14ac:dyDescent="0.25">
      <c r="A275" s="290" t="s">
        <v>1224</v>
      </c>
      <c r="B275" s="290" t="s">
        <v>1225</v>
      </c>
      <c r="C275" s="291">
        <v>3000</v>
      </c>
      <c r="D275" s="292" t="s">
        <v>56</v>
      </c>
      <c r="E275" s="291">
        <v>0</v>
      </c>
      <c r="F275" s="291">
        <v>0</v>
      </c>
      <c r="G275" s="291">
        <v>3000</v>
      </c>
      <c r="H275" s="292" t="s">
        <v>56</v>
      </c>
    </row>
    <row r="276" spans="1:8" ht="20.100000000000001" customHeight="1" x14ac:dyDescent="0.25">
      <c r="A276" s="290" t="s">
        <v>1226</v>
      </c>
      <c r="B276" s="290" t="s">
        <v>1227</v>
      </c>
      <c r="C276" s="296">
        <v>-3529.1</v>
      </c>
      <c r="D276" s="292" t="s">
        <v>56</v>
      </c>
      <c r="E276" s="291">
        <v>0</v>
      </c>
      <c r="F276" s="291">
        <v>0</v>
      </c>
      <c r="G276" s="296">
        <v>-3529.1</v>
      </c>
      <c r="H276" s="292" t="s">
        <v>56</v>
      </c>
    </row>
    <row r="277" spans="1:8" ht="20.100000000000001" customHeight="1" x14ac:dyDescent="0.25">
      <c r="A277" s="290" t="s">
        <v>1228</v>
      </c>
      <c r="B277" s="290" t="s">
        <v>1229</v>
      </c>
      <c r="C277" s="291">
        <v>1203</v>
      </c>
      <c r="D277" s="292" t="s">
        <v>56</v>
      </c>
      <c r="E277" s="291">
        <v>0</v>
      </c>
      <c r="F277" s="291">
        <v>0</v>
      </c>
      <c r="G277" s="291">
        <v>1203</v>
      </c>
      <c r="H277" s="292" t="s">
        <v>56</v>
      </c>
    </row>
    <row r="278" spans="1:8" ht="20.100000000000001" customHeight="1" x14ac:dyDescent="0.25">
      <c r="A278" s="290" t="s">
        <v>1230</v>
      </c>
      <c r="B278" s="290" t="s">
        <v>329</v>
      </c>
      <c r="C278" s="291">
        <v>12955</v>
      </c>
      <c r="D278" s="292" t="s">
        <v>56</v>
      </c>
      <c r="E278" s="291">
        <v>0</v>
      </c>
      <c r="F278" s="291">
        <v>0</v>
      </c>
      <c r="G278" s="291">
        <v>12955</v>
      </c>
      <c r="H278" s="292" t="s">
        <v>56</v>
      </c>
    </row>
    <row r="279" spans="1:8" ht="20.100000000000001" customHeight="1" x14ac:dyDescent="0.25">
      <c r="A279" s="290" t="s">
        <v>1231</v>
      </c>
      <c r="B279" s="290" t="s">
        <v>1232</v>
      </c>
      <c r="C279" s="291">
        <v>164</v>
      </c>
      <c r="D279" s="292" t="s">
        <v>56</v>
      </c>
      <c r="E279" s="291">
        <v>0</v>
      </c>
      <c r="F279" s="291">
        <v>0</v>
      </c>
      <c r="G279" s="291">
        <v>164</v>
      </c>
      <c r="H279" s="292" t="s">
        <v>56</v>
      </c>
    </row>
    <row r="280" spans="1:8" ht="20.100000000000001" customHeight="1" x14ac:dyDescent="0.25">
      <c r="A280" s="290" t="s">
        <v>1233</v>
      </c>
      <c r="B280" s="290" t="s">
        <v>1234</v>
      </c>
      <c r="C280" s="291">
        <v>2000</v>
      </c>
      <c r="D280" s="292" t="s">
        <v>56</v>
      </c>
      <c r="E280" s="291">
        <v>0</v>
      </c>
      <c r="F280" s="291">
        <v>0</v>
      </c>
      <c r="G280" s="291">
        <v>2000</v>
      </c>
      <c r="H280" s="292" t="s">
        <v>56</v>
      </c>
    </row>
    <row r="281" spans="1:8" ht="20.100000000000001" customHeight="1" x14ac:dyDescent="0.25">
      <c r="A281" s="290" t="s">
        <v>1235</v>
      </c>
      <c r="B281" s="290" t="s">
        <v>1236</v>
      </c>
      <c r="C281" s="291">
        <v>9999</v>
      </c>
      <c r="D281" s="292" t="s">
        <v>56</v>
      </c>
      <c r="E281" s="291">
        <v>0</v>
      </c>
      <c r="F281" s="291">
        <v>0</v>
      </c>
      <c r="G281" s="291">
        <v>9999</v>
      </c>
      <c r="H281" s="292" t="s">
        <v>56</v>
      </c>
    </row>
    <row r="282" spans="1:8" ht="20.100000000000001" customHeight="1" x14ac:dyDescent="0.25">
      <c r="A282" s="290" t="s">
        <v>1237</v>
      </c>
      <c r="B282" s="290" t="s">
        <v>1238</v>
      </c>
      <c r="C282" s="291">
        <v>9499</v>
      </c>
      <c r="D282" s="292" t="s">
        <v>56</v>
      </c>
      <c r="E282" s="291">
        <v>0</v>
      </c>
      <c r="F282" s="291">
        <v>0</v>
      </c>
      <c r="G282" s="291">
        <v>9499</v>
      </c>
      <c r="H282" s="292" t="s">
        <v>56</v>
      </c>
    </row>
    <row r="283" spans="1:8" ht="20.100000000000001" customHeight="1" x14ac:dyDescent="0.25">
      <c r="A283" s="290" t="s">
        <v>1239</v>
      </c>
      <c r="B283" s="290" t="s">
        <v>1240</v>
      </c>
      <c r="C283" s="291">
        <v>2500</v>
      </c>
      <c r="D283" s="292" t="s">
        <v>56</v>
      </c>
      <c r="E283" s="291">
        <v>0</v>
      </c>
      <c r="F283" s="291">
        <v>0</v>
      </c>
      <c r="G283" s="291">
        <v>2500</v>
      </c>
      <c r="H283" s="292" t="s">
        <v>56</v>
      </c>
    </row>
    <row r="284" spans="1:8" ht="20.100000000000001" customHeight="1" x14ac:dyDescent="0.25">
      <c r="A284" s="290" t="s">
        <v>1241</v>
      </c>
      <c r="B284" s="290" t="s">
        <v>1242</v>
      </c>
      <c r="C284" s="291">
        <v>2714</v>
      </c>
      <c r="D284" s="292" t="s">
        <v>56</v>
      </c>
      <c r="E284" s="291">
        <v>0</v>
      </c>
      <c r="F284" s="291">
        <v>0</v>
      </c>
      <c r="G284" s="291">
        <v>2714</v>
      </c>
      <c r="H284" s="292" t="s">
        <v>56</v>
      </c>
    </row>
    <row r="285" spans="1:8" ht="20.100000000000001" customHeight="1" x14ac:dyDescent="0.25">
      <c r="A285" s="290" t="s">
        <v>1243</v>
      </c>
      <c r="B285" s="290" t="s">
        <v>1244</v>
      </c>
      <c r="C285" s="291">
        <v>10500</v>
      </c>
      <c r="D285" s="292" t="s">
        <v>56</v>
      </c>
      <c r="E285" s="291">
        <v>0</v>
      </c>
      <c r="F285" s="291">
        <v>0</v>
      </c>
      <c r="G285" s="291">
        <v>10500</v>
      </c>
      <c r="H285" s="292" t="s">
        <v>56</v>
      </c>
    </row>
    <row r="286" spans="1:8" ht="20.100000000000001" customHeight="1" x14ac:dyDescent="0.25">
      <c r="A286" s="290" t="s">
        <v>1245</v>
      </c>
      <c r="B286" s="290" t="s">
        <v>1246</v>
      </c>
      <c r="C286" s="291">
        <v>5800</v>
      </c>
      <c r="D286" s="292" t="s">
        <v>56</v>
      </c>
      <c r="E286" s="291">
        <v>0</v>
      </c>
      <c r="F286" s="291">
        <v>0</v>
      </c>
      <c r="G286" s="291">
        <v>5800</v>
      </c>
      <c r="H286" s="292" t="s">
        <v>56</v>
      </c>
    </row>
    <row r="287" spans="1:8" ht="20.100000000000001" customHeight="1" x14ac:dyDescent="0.25">
      <c r="A287" s="290" t="s">
        <v>1247</v>
      </c>
      <c r="B287" s="290" t="s">
        <v>1248</v>
      </c>
      <c r="C287" s="291">
        <v>850000</v>
      </c>
      <c r="D287" s="292" t="s">
        <v>56</v>
      </c>
      <c r="E287" s="291">
        <v>0</v>
      </c>
      <c r="F287" s="291">
        <v>0</v>
      </c>
      <c r="G287" s="291">
        <v>850000</v>
      </c>
      <c r="H287" s="292" t="s">
        <v>56</v>
      </c>
    </row>
    <row r="288" spans="1:8" ht="20.100000000000001" customHeight="1" x14ac:dyDescent="0.25">
      <c r="A288" s="290" t="s">
        <v>1249</v>
      </c>
      <c r="B288" s="290" t="s">
        <v>1250</v>
      </c>
      <c r="C288" s="291">
        <v>5220</v>
      </c>
      <c r="D288" s="292" t="s">
        <v>56</v>
      </c>
      <c r="E288" s="291">
        <v>0</v>
      </c>
      <c r="F288" s="291">
        <v>0</v>
      </c>
      <c r="G288" s="291">
        <v>5220</v>
      </c>
      <c r="H288" s="292" t="s">
        <v>56</v>
      </c>
    </row>
    <row r="289" spans="1:8" ht="20.100000000000001" customHeight="1" x14ac:dyDescent="0.25">
      <c r="A289" s="293" t="s">
        <v>1251</v>
      </c>
      <c r="B289" s="293" t="s">
        <v>189</v>
      </c>
      <c r="C289" s="294">
        <v>4268.1000000000004</v>
      </c>
      <c r="D289" s="295" t="s">
        <v>56</v>
      </c>
      <c r="E289" s="294">
        <v>0</v>
      </c>
      <c r="F289" s="294">
        <v>0</v>
      </c>
      <c r="G289" s="294">
        <v>4268.1000000000004</v>
      </c>
      <c r="H289" s="295" t="s">
        <v>56</v>
      </c>
    </row>
    <row r="290" spans="1:8" ht="20.100000000000001" customHeight="1" x14ac:dyDescent="0.25">
      <c r="A290" s="290" t="s">
        <v>1252</v>
      </c>
      <c r="B290" s="290" t="s">
        <v>1253</v>
      </c>
      <c r="C290" s="291">
        <v>4268.1000000000004</v>
      </c>
      <c r="D290" s="292" t="s">
        <v>56</v>
      </c>
      <c r="E290" s="291">
        <v>0</v>
      </c>
      <c r="F290" s="291">
        <v>0</v>
      </c>
      <c r="G290" s="291">
        <v>4268.1000000000004</v>
      </c>
      <c r="H290" s="292" t="s">
        <v>56</v>
      </c>
    </row>
    <row r="291" spans="1:8" ht="20.100000000000001" customHeight="1" x14ac:dyDescent="0.25">
      <c r="A291" s="293" t="s">
        <v>621</v>
      </c>
      <c r="B291" s="293" t="s">
        <v>190</v>
      </c>
      <c r="C291" s="294">
        <v>3487.9</v>
      </c>
      <c r="D291" s="295" t="s">
        <v>56</v>
      </c>
      <c r="E291" s="294">
        <v>6862.83</v>
      </c>
      <c r="F291" s="294">
        <v>22253.93</v>
      </c>
      <c r="G291" s="297">
        <v>-11903.2</v>
      </c>
      <c r="H291" s="295" t="s">
        <v>56</v>
      </c>
    </row>
    <row r="292" spans="1:8" ht="20.100000000000001" customHeight="1" x14ac:dyDescent="0.25">
      <c r="A292" s="290" t="s">
        <v>622</v>
      </c>
      <c r="B292" s="290" t="s">
        <v>121</v>
      </c>
      <c r="C292" s="296">
        <v>-18305.7</v>
      </c>
      <c r="D292" s="292" t="s">
        <v>56</v>
      </c>
      <c r="E292" s="291">
        <v>6862.83</v>
      </c>
      <c r="F292" s="291">
        <v>22253.93</v>
      </c>
      <c r="G292" s="296">
        <v>-33696.800000000003</v>
      </c>
      <c r="H292" s="292" t="s">
        <v>56</v>
      </c>
    </row>
    <row r="293" spans="1:8" ht="20.100000000000001" customHeight="1" x14ac:dyDescent="0.25">
      <c r="A293" s="290" t="s">
        <v>1254</v>
      </c>
      <c r="B293" s="290" t="s">
        <v>51</v>
      </c>
      <c r="C293" s="291">
        <v>17593.599999999999</v>
      </c>
      <c r="D293" s="292" t="s">
        <v>56</v>
      </c>
      <c r="E293" s="291">
        <v>0</v>
      </c>
      <c r="F293" s="291">
        <v>0</v>
      </c>
      <c r="G293" s="291">
        <v>17593.599999999999</v>
      </c>
      <c r="H293" s="292" t="s">
        <v>56</v>
      </c>
    </row>
    <row r="294" spans="1:8" ht="20.100000000000001" customHeight="1" x14ac:dyDescent="0.25">
      <c r="A294" s="290" t="s">
        <v>1255</v>
      </c>
      <c r="B294" s="290" t="s">
        <v>1256</v>
      </c>
      <c r="C294" s="291">
        <v>4200</v>
      </c>
      <c r="D294" s="292" t="s">
        <v>56</v>
      </c>
      <c r="E294" s="291">
        <v>0</v>
      </c>
      <c r="F294" s="291">
        <v>0</v>
      </c>
      <c r="G294" s="291">
        <v>4200</v>
      </c>
      <c r="H294" s="292" t="s">
        <v>56</v>
      </c>
    </row>
    <row r="295" spans="1:8" ht="20.100000000000001" customHeight="1" x14ac:dyDescent="0.25">
      <c r="A295" s="293" t="s">
        <v>1257</v>
      </c>
      <c r="B295" s="293" t="s">
        <v>192</v>
      </c>
      <c r="C295" s="297">
        <v>-659400.13</v>
      </c>
      <c r="D295" s="295" t="s">
        <v>56</v>
      </c>
      <c r="E295" s="294">
        <v>0</v>
      </c>
      <c r="F295" s="294">
        <v>0</v>
      </c>
      <c r="G295" s="297">
        <v>-659400.13</v>
      </c>
      <c r="H295" s="295" t="s">
        <v>56</v>
      </c>
    </row>
    <row r="296" spans="1:8" ht="20.100000000000001" customHeight="1" x14ac:dyDescent="0.25">
      <c r="A296" s="293" t="s">
        <v>1258</v>
      </c>
      <c r="B296" s="293" t="s">
        <v>193</v>
      </c>
      <c r="C296" s="297">
        <v>-513235.18</v>
      </c>
      <c r="D296" s="295" t="s">
        <v>56</v>
      </c>
      <c r="E296" s="294">
        <v>0</v>
      </c>
      <c r="F296" s="294">
        <v>0</v>
      </c>
      <c r="G296" s="297">
        <v>-513235.18</v>
      </c>
      <c r="H296" s="295" t="s">
        <v>56</v>
      </c>
    </row>
    <row r="297" spans="1:8" ht="20.100000000000001" customHeight="1" x14ac:dyDescent="0.25">
      <c r="A297" s="293" t="s">
        <v>1259</v>
      </c>
      <c r="B297" s="293" t="s">
        <v>623</v>
      </c>
      <c r="C297" s="294">
        <v>15000</v>
      </c>
      <c r="D297" s="295" t="s">
        <v>56</v>
      </c>
      <c r="E297" s="294">
        <v>0</v>
      </c>
      <c r="F297" s="294">
        <v>0</v>
      </c>
      <c r="G297" s="294">
        <v>15000</v>
      </c>
      <c r="H297" s="295" t="s">
        <v>56</v>
      </c>
    </row>
    <row r="298" spans="1:8" ht="20.100000000000001" customHeight="1" x14ac:dyDescent="0.25">
      <c r="A298" s="290" t="s">
        <v>624</v>
      </c>
      <c r="B298" s="290" t="s">
        <v>355</v>
      </c>
      <c r="C298" s="291">
        <v>20968487.989999998</v>
      </c>
      <c r="D298" s="292" t="s">
        <v>56</v>
      </c>
      <c r="E298" s="291">
        <v>0</v>
      </c>
      <c r="F298" s="291">
        <v>0</v>
      </c>
      <c r="G298" s="291">
        <v>20968487.989999998</v>
      </c>
      <c r="H298" s="292" t="s">
        <v>56</v>
      </c>
    </row>
    <row r="299" spans="1:8" ht="20.100000000000001" customHeight="1" x14ac:dyDescent="0.25">
      <c r="A299" s="293" t="s">
        <v>625</v>
      </c>
      <c r="B299" s="293" t="s">
        <v>198</v>
      </c>
      <c r="C299" s="294">
        <v>1598190.31</v>
      </c>
      <c r="D299" s="295" t="s">
        <v>56</v>
      </c>
      <c r="E299" s="294">
        <v>0</v>
      </c>
      <c r="F299" s="294">
        <v>0</v>
      </c>
      <c r="G299" s="294">
        <v>1598190.31</v>
      </c>
      <c r="H299" s="295" t="s">
        <v>56</v>
      </c>
    </row>
    <row r="300" spans="1:8" ht="20.100000000000001" customHeight="1" x14ac:dyDescent="0.25">
      <c r="A300" s="290" t="s">
        <v>1260</v>
      </c>
      <c r="B300" s="290" t="s">
        <v>1261</v>
      </c>
      <c r="C300" s="291">
        <v>31776.11</v>
      </c>
      <c r="D300" s="292" t="s">
        <v>56</v>
      </c>
      <c r="E300" s="291">
        <v>0</v>
      </c>
      <c r="F300" s="291">
        <v>0</v>
      </c>
      <c r="G300" s="291">
        <v>31776.11</v>
      </c>
      <c r="H300" s="292" t="s">
        <v>56</v>
      </c>
    </row>
    <row r="301" spans="1:8" ht="20.100000000000001" customHeight="1" x14ac:dyDescent="0.25">
      <c r="A301" s="290" t="s">
        <v>1262</v>
      </c>
      <c r="B301" s="290" t="s">
        <v>1263</v>
      </c>
      <c r="C301" s="291">
        <v>2347</v>
      </c>
      <c r="D301" s="292" t="s">
        <v>56</v>
      </c>
      <c r="E301" s="291">
        <v>0</v>
      </c>
      <c r="F301" s="291">
        <v>0</v>
      </c>
      <c r="G301" s="291">
        <v>2347</v>
      </c>
      <c r="H301" s="292" t="s">
        <v>56</v>
      </c>
    </row>
    <row r="302" spans="1:8" ht="20.100000000000001" customHeight="1" x14ac:dyDescent="0.25">
      <c r="A302" s="290" t="s">
        <v>1264</v>
      </c>
      <c r="B302" s="290" t="s">
        <v>1265</v>
      </c>
      <c r="C302" s="291">
        <v>16104</v>
      </c>
      <c r="D302" s="292" t="s">
        <v>56</v>
      </c>
      <c r="E302" s="291">
        <v>0</v>
      </c>
      <c r="F302" s="291">
        <v>0</v>
      </c>
      <c r="G302" s="291">
        <v>16104</v>
      </c>
      <c r="H302" s="292" t="s">
        <v>56</v>
      </c>
    </row>
    <row r="303" spans="1:8" ht="20.100000000000001" customHeight="1" x14ac:dyDescent="0.25">
      <c r="A303" s="290" t="s">
        <v>1266</v>
      </c>
      <c r="B303" s="290" t="s">
        <v>1267</v>
      </c>
      <c r="C303" s="291">
        <v>5154</v>
      </c>
      <c r="D303" s="292" t="s">
        <v>56</v>
      </c>
      <c r="E303" s="291">
        <v>0</v>
      </c>
      <c r="F303" s="291">
        <v>0</v>
      </c>
      <c r="G303" s="291">
        <v>5154</v>
      </c>
      <c r="H303" s="292" t="s">
        <v>56</v>
      </c>
    </row>
    <row r="304" spans="1:8" ht="20.100000000000001" customHeight="1" x14ac:dyDescent="0.25">
      <c r="A304" s="290" t="s">
        <v>1268</v>
      </c>
      <c r="B304" s="290" t="s">
        <v>1269</v>
      </c>
      <c r="C304" s="291">
        <v>3999</v>
      </c>
      <c r="D304" s="292" t="s">
        <v>56</v>
      </c>
      <c r="E304" s="291">
        <v>0</v>
      </c>
      <c r="F304" s="291">
        <v>0</v>
      </c>
      <c r="G304" s="291">
        <v>3999</v>
      </c>
      <c r="H304" s="292" t="s">
        <v>56</v>
      </c>
    </row>
    <row r="305" spans="1:8" ht="20.100000000000001" customHeight="1" x14ac:dyDescent="0.25">
      <c r="A305" s="290" t="s">
        <v>1270</v>
      </c>
      <c r="B305" s="290" t="s">
        <v>1271</v>
      </c>
      <c r="C305" s="291">
        <v>44529</v>
      </c>
      <c r="D305" s="292" t="s">
        <v>56</v>
      </c>
      <c r="E305" s="291">
        <v>0</v>
      </c>
      <c r="F305" s="291">
        <v>0</v>
      </c>
      <c r="G305" s="291">
        <v>44529</v>
      </c>
      <c r="H305" s="292" t="s">
        <v>56</v>
      </c>
    </row>
    <row r="306" spans="1:8" ht="20.100000000000001" customHeight="1" x14ac:dyDescent="0.25">
      <c r="A306" s="290" t="s">
        <v>1272</v>
      </c>
      <c r="B306" s="290" t="s">
        <v>1273</v>
      </c>
      <c r="C306" s="291">
        <v>56712.46</v>
      </c>
      <c r="D306" s="292" t="s">
        <v>56</v>
      </c>
      <c r="E306" s="291">
        <v>0</v>
      </c>
      <c r="F306" s="291">
        <v>0</v>
      </c>
      <c r="G306" s="291">
        <v>56712.46</v>
      </c>
      <c r="H306" s="292" t="s">
        <v>56</v>
      </c>
    </row>
    <row r="307" spans="1:8" ht="20.100000000000001" customHeight="1" x14ac:dyDescent="0.25">
      <c r="A307" s="290" t="s">
        <v>1274</v>
      </c>
      <c r="B307" s="290" t="s">
        <v>1275</v>
      </c>
      <c r="C307" s="291">
        <v>155850.32999999999</v>
      </c>
      <c r="D307" s="292" t="s">
        <v>56</v>
      </c>
      <c r="E307" s="291">
        <v>0</v>
      </c>
      <c r="F307" s="291">
        <v>0</v>
      </c>
      <c r="G307" s="291">
        <v>155850.32999999999</v>
      </c>
      <c r="H307" s="292" t="s">
        <v>56</v>
      </c>
    </row>
    <row r="308" spans="1:8" ht="20.100000000000001" customHeight="1" x14ac:dyDescent="0.25">
      <c r="A308" s="290" t="s">
        <v>1276</v>
      </c>
      <c r="B308" s="290" t="s">
        <v>1277</v>
      </c>
      <c r="C308" s="291">
        <v>56350</v>
      </c>
      <c r="D308" s="292" t="s">
        <v>56</v>
      </c>
      <c r="E308" s="291">
        <v>0</v>
      </c>
      <c r="F308" s="291">
        <v>0</v>
      </c>
      <c r="G308" s="291">
        <v>56350</v>
      </c>
      <c r="H308" s="292" t="s">
        <v>56</v>
      </c>
    </row>
    <row r="309" spans="1:8" ht="20.100000000000001" customHeight="1" x14ac:dyDescent="0.25">
      <c r="A309" s="290" t="s">
        <v>1278</v>
      </c>
      <c r="B309" s="290" t="s">
        <v>1279</v>
      </c>
      <c r="C309" s="291">
        <v>1725</v>
      </c>
      <c r="D309" s="292" t="s">
        <v>56</v>
      </c>
      <c r="E309" s="291">
        <v>0</v>
      </c>
      <c r="F309" s="291">
        <v>0</v>
      </c>
      <c r="G309" s="291">
        <v>1725</v>
      </c>
      <c r="H309" s="292" t="s">
        <v>56</v>
      </c>
    </row>
    <row r="310" spans="1:8" ht="20.100000000000001" customHeight="1" x14ac:dyDescent="0.25">
      <c r="A310" s="290" t="s">
        <v>1280</v>
      </c>
      <c r="B310" s="290" t="s">
        <v>1281</v>
      </c>
      <c r="C310" s="291">
        <v>1724</v>
      </c>
      <c r="D310" s="292" t="s">
        <v>56</v>
      </c>
      <c r="E310" s="291">
        <v>0</v>
      </c>
      <c r="F310" s="291">
        <v>0</v>
      </c>
      <c r="G310" s="291">
        <v>1724</v>
      </c>
      <c r="H310" s="292" t="s">
        <v>56</v>
      </c>
    </row>
    <row r="311" spans="1:8" ht="20.100000000000001" customHeight="1" x14ac:dyDescent="0.25">
      <c r="A311" s="290" t="s">
        <v>1282</v>
      </c>
      <c r="B311" s="290" t="s">
        <v>1283</v>
      </c>
      <c r="C311" s="291">
        <v>3565</v>
      </c>
      <c r="D311" s="292" t="s">
        <v>56</v>
      </c>
      <c r="E311" s="291">
        <v>0</v>
      </c>
      <c r="F311" s="291">
        <v>0</v>
      </c>
      <c r="G311" s="291">
        <v>3565</v>
      </c>
      <c r="H311" s="292" t="s">
        <v>56</v>
      </c>
    </row>
    <row r="312" spans="1:8" ht="20.100000000000001" customHeight="1" x14ac:dyDescent="0.25">
      <c r="A312" s="290" t="s">
        <v>1284</v>
      </c>
      <c r="B312" s="290" t="s">
        <v>1285</v>
      </c>
      <c r="C312" s="291">
        <v>6199.99</v>
      </c>
      <c r="D312" s="292" t="s">
        <v>56</v>
      </c>
      <c r="E312" s="291">
        <v>0</v>
      </c>
      <c r="F312" s="291">
        <v>0</v>
      </c>
      <c r="G312" s="291">
        <v>6199.99</v>
      </c>
      <c r="H312" s="292" t="s">
        <v>56</v>
      </c>
    </row>
    <row r="313" spans="1:8" ht="20.100000000000001" customHeight="1" x14ac:dyDescent="0.25">
      <c r="A313" s="290" t="s">
        <v>1286</v>
      </c>
      <c r="B313" s="290" t="s">
        <v>1287</v>
      </c>
      <c r="C313" s="291">
        <v>4758.93</v>
      </c>
      <c r="D313" s="292" t="s">
        <v>56</v>
      </c>
      <c r="E313" s="291">
        <v>0</v>
      </c>
      <c r="F313" s="291">
        <v>0</v>
      </c>
      <c r="G313" s="291">
        <v>4758.93</v>
      </c>
      <c r="H313" s="292" t="s">
        <v>56</v>
      </c>
    </row>
    <row r="314" spans="1:8" ht="20.100000000000001" customHeight="1" x14ac:dyDescent="0.25">
      <c r="A314" s="290" t="s">
        <v>1288</v>
      </c>
      <c r="B314" s="290" t="s">
        <v>1289</v>
      </c>
      <c r="C314" s="291">
        <v>1420.02</v>
      </c>
      <c r="D314" s="292" t="s">
        <v>56</v>
      </c>
      <c r="E314" s="291">
        <v>0</v>
      </c>
      <c r="F314" s="291">
        <v>0</v>
      </c>
      <c r="G314" s="291">
        <v>1420.02</v>
      </c>
      <c r="H314" s="292" t="s">
        <v>56</v>
      </c>
    </row>
    <row r="315" spans="1:8" ht="20.100000000000001" customHeight="1" x14ac:dyDescent="0.25">
      <c r="A315" s="290" t="s">
        <v>1290</v>
      </c>
      <c r="B315" s="290" t="s">
        <v>1291</v>
      </c>
      <c r="C315" s="291">
        <v>1018.44</v>
      </c>
      <c r="D315" s="292" t="s">
        <v>56</v>
      </c>
      <c r="E315" s="291">
        <v>0</v>
      </c>
      <c r="F315" s="291">
        <v>0</v>
      </c>
      <c r="G315" s="291">
        <v>1018.44</v>
      </c>
      <c r="H315" s="292" t="s">
        <v>56</v>
      </c>
    </row>
    <row r="316" spans="1:8" ht="20.100000000000001" customHeight="1" x14ac:dyDescent="0.25">
      <c r="A316" s="290" t="s">
        <v>1292</v>
      </c>
      <c r="B316" s="290" t="s">
        <v>1293</v>
      </c>
      <c r="C316" s="291">
        <v>778</v>
      </c>
      <c r="D316" s="292" t="s">
        <v>56</v>
      </c>
      <c r="E316" s="291">
        <v>0</v>
      </c>
      <c r="F316" s="291">
        <v>0</v>
      </c>
      <c r="G316" s="291">
        <v>778</v>
      </c>
      <c r="H316" s="292" t="s">
        <v>56</v>
      </c>
    </row>
    <row r="317" spans="1:8" ht="20.100000000000001" customHeight="1" x14ac:dyDescent="0.25">
      <c r="A317" s="290" t="s">
        <v>1294</v>
      </c>
      <c r="B317" s="290" t="s">
        <v>1295</v>
      </c>
      <c r="C317" s="291">
        <v>3480.82</v>
      </c>
      <c r="D317" s="292" t="s">
        <v>56</v>
      </c>
      <c r="E317" s="291">
        <v>0</v>
      </c>
      <c r="F317" s="291">
        <v>0</v>
      </c>
      <c r="G317" s="291">
        <v>3480.82</v>
      </c>
      <c r="H317" s="292" t="s">
        <v>56</v>
      </c>
    </row>
    <row r="318" spans="1:8" ht="20.100000000000001" customHeight="1" x14ac:dyDescent="0.25">
      <c r="A318" s="290" t="s">
        <v>1296</v>
      </c>
      <c r="B318" s="290" t="s">
        <v>1297</v>
      </c>
      <c r="C318" s="291">
        <v>126500</v>
      </c>
      <c r="D318" s="292" t="s">
        <v>56</v>
      </c>
      <c r="E318" s="291">
        <v>0</v>
      </c>
      <c r="F318" s="291">
        <v>0</v>
      </c>
      <c r="G318" s="291">
        <v>126500</v>
      </c>
      <c r="H318" s="292" t="s">
        <v>56</v>
      </c>
    </row>
    <row r="319" spans="1:8" ht="20.100000000000001" customHeight="1" x14ac:dyDescent="0.25">
      <c r="A319" s="290" t="s">
        <v>1298</v>
      </c>
      <c r="B319" s="290" t="s">
        <v>1299</v>
      </c>
      <c r="C319" s="291">
        <v>1945</v>
      </c>
      <c r="D319" s="292" t="s">
        <v>56</v>
      </c>
      <c r="E319" s="291">
        <v>0</v>
      </c>
      <c r="F319" s="291">
        <v>0</v>
      </c>
      <c r="G319" s="291">
        <v>1945</v>
      </c>
      <c r="H319" s="292" t="s">
        <v>56</v>
      </c>
    </row>
    <row r="320" spans="1:8" ht="20.100000000000001" customHeight="1" x14ac:dyDescent="0.25">
      <c r="A320" s="290" t="s">
        <v>1300</v>
      </c>
      <c r="B320" s="290" t="s">
        <v>1301</v>
      </c>
      <c r="C320" s="291">
        <v>11866.5</v>
      </c>
      <c r="D320" s="292" t="s">
        <v>56</v>
      </c>
      <c r="E320" s="291">
        <v>0</v>
      </c>
      <c r="F320" s="291">
        <v>0</v>
      </c>
      <c r="G320" s="291">
        <v>11866.5</v>
      </c>
      <c r="H320" s="292" t="s">
        <v>56</v>
      </c>
    </row>
    <row r="321" spans="1:8" ht="20.100000000000001" customHeight="1" x14ac:dyDescent="0.25">
      <c r="A321" s="290" t="s">
        <v>1302</v>
      </c>
      <c r="B321" s="290" t="s">
        <v>1303</v>
      </c>
      <c r="C321" s="291">
        <v>10199.870000000001</v>
      </c>
      <c r="D321" s="292" t="s">
        <v>56</v>
      </c>
      <c r="E321" s="291">
        <v>0</v>
      </c>
      <c r="F321" s="291">
        <v>0</v>
      </c>
      <c r="G321" s="291">
        <v>10199.870000000001</v>
      </c>
      <c r="H321" s="292" t="s">
        <v>56</v>
      </c>
    </row>
    <row r="322" spans="1:8" ht="20.100000000000001" customHeight="1" x14ac:dyDescent="0.25">
      <c r="A322" s="290" t="s">
        <v>1304</v>
      </c>
      <c r="B322" s="290" t="s">
        <v>1305</v>
      </c>
      <c r="C322" s="291">
        <v>2080.0300000000002</v>
      </c>
      <c r="D322" s="292" t="s">
        <v>56</v>
      </c>
      <c r="E322" s="291">
        <v>0</v>
      </c>
      <c r="F322" s="291">
        <v>0</v>
      </c>
      <c r="G322" s="291">
        <v>2080.0300000000002</v>
      </c>
      <c r="H322" s="292" t="s">
        <v>56</v>
      </c>
    </row>
    <row r="323" spans="1:8" ht="20.100000000000001" customHeight="1" x14ac:dyDescent="0.25">
      <c r="A323" s="290" t="s">
        <v>1306</v>
      </c>
      <c r="B323" s="290" t="s">
        <v>1307</v>
      </c>
      <c r="C323" s="291">
        <v>7787.74</v>
      </c>
      <c r="D323" s="292" t="s">
        <v>56</v>
      </c>
      <c r="E323" s="291">
        <v>0</v>
      </c>
      <c r="F323" s="291">
        <v>0</v>
      </c>
      <c r="G323" s="291">
        <v>7787.74</v>
      </c>
      <c r="H323" s="292" t="s">
        <v>56</v>
      </c>
    </row>
    <row r="324" spans="1:8" ht="20.100000000000001" customHeight="1" x14ac:dyDescent="0.25">
      <c r="A324" s="290" t="s">
        <v>1308</v>
      </c>
      <c r="B324" s="290" t="s">
        <v>1309</v>
      </c>
      <c r="C324" s="291">
        <v>8870.01</v>
      </c>
      <c r="D324" s="292" t="s">
        <v>56</v>
      </c>
      <c r="E324" s="291">
        <v>0</v>
      </c>
      <c r="F324" s="291">
        <v>0</v>
      </c>
      <c r="G324" s="291">
        <v>8870.01</v>
      </c>
      <c r="H324" s="292" t="s">
        <v>56</v>
      </c>
    </row>
    <row r="325" spans="1:8" ht="20.100000000000001" customHeight="1" x14ac:dyDescent="0.25">
      <c r="A325" s="290" t="s">
        <v>1310</v>
      </c>
      <c r="B325" s="290" t="s">
        <v>1311</v>
      </c>
      <c r="C325" s="291">
        <v>65540</v>
      </c>
      <c r="D325" s="292" t="s">
        <v>56</v>
      </c>
      <c r="E325" s="291">
        <v>0</v>
      </c>
      <c r="F325" s="291">
        <v>0</v>
      </c>
      <c r="G325" s="291">
        <v>65540</v>
      </c>
      <c r="H325" s="292" t="s">
        <v>56</v>
      </c>
    </row>
    <row r="326" spans="1:8" ht="20.100000000000001" customHeight="1" x14ac:dyDescent="0.25">
      <c r="A326" s="290" t="s">
        <v>1312</v>
      </c>
      <c r="B326" s="290" t="s">
        <v>1313</v>
      </c>
      <c r="C326" s="291">
        <v>2320.14</v>
      </c>
      <c r="D326" s="292" t="s">
        <v>56</v>
      </c>
      <c r="E326" s="291">
        <v>0</v>
      </c>
      <c r="F326" s="291">
        <v>0</v>
      </c>
      <c r="G326" s="291">
        <v>2320.14</v>
      </c>
      <c r="H326" s="292" t="s">
        <v>56</v>
      </c>
    </row>
    <row r="327" spans="1:8" ht="20.100000000000001" customHeight="1" x14ac:dyDescent="0.25">
      <c r="A327" s="290" t="s">
        <v>1314</v>
      </c>
      <c r="B327" s="290" t="s">
        <v>1315</v>
      </c>
      <c r="C327" s="291">
        <v>5219.8</v>
      </c>
      <c r="D327" s="292" t="s">
        <v>56</v>
      </c>
      <c r="E327" s="291">
        <v>0</v>
      </c>
      <c r="F327" s="291">
        <v>0</v>
      </c>
      <c r="G327" s="291">
        <v>5219.8</v>
      </c>
      <c r="H327" s="292" t="s">
        <v>56</v>
      </c>
    </row>
    <row r="328" spans="1:8" ht="20.100000000000001" customHeight="1" x14ac:dyDescent="0.25">
      <c r="A328" s="290" t="s">
        <v>1316</v>
      </c>
      <c r="B328" s="290" t="s">
        <v>1317</v>
      </c>
      <c r="C328" s="291">
        <v>8000</v>
      </c>
      <c r="D328" s="292" t="s">
        <v>56</v>
      </c>
      <c r="E328" s="291">
        <v>0</v>
      </c>
      <c r="F328" s="291">
        <v>0</v>
      </c>
      <c r="G328" s="291">
        <v>8000</v>
      </c>
      <c r="H328" s="292" t="s">
        <v>56</v>
      </c>
    </row>
    <row r="329" spans="1:8" ht="20.100000000000001" customHeight="1" x14ac:dyDescent="0.25">
      <c r="A329" s="290" t="s">
        <v>1318</v>
      </c>
      <c r="B329" s="290" t="s">
        <v>1319</v>
      </c>
      <c r="C329" s="291">
        <v>8000</v>
      </c>
      <c r="D329" s="292" t="s">
        <v>56</v>
      </c>
      <c r="E329" s="291">
        <v>0</v>
      </c>
      <c r="F329" s="291">
        <v>0</v>
      </c>
      <c r="G329" s="291">
        <v>8000</v>
      </c>
      <c r="H329" s="292" t="s">
        <v>56</v>
      </c>
    </row>
    <row r="330" spans="1:8" ht="20.100000000000001" customHeight="1" x14ac:dyDescent="0.25">
      <c r="A330" s="290" t="s">
        <v>1320</v>
      </c>
      <c r="B330" s="290" t="s">
        <v>1321</v>
      </c>
      <c r="C330" s="291">
        <v>13600</v>
      </c>
      <c r="D330" s="292" t="s">
        <v>56</v>
      </c>
      <c r="E330" s="291">
        <v>0</v>
      </c>
      <c r="F330" s="291">
        <v>0</v>
      </c>
      <c r="G330" s="291">
        <v>13600</v>
      </c>
      <c r="H330" s="292" t="s">
        <v>56</v>
      </c>
    </row>
    <row r="331" spans="1:8" ht="20.100000000000001" customHeight="1" x14ac:dyDescent="0.25">
      <c r="A331" s="290" t="s">
        <v>1322</v>
      </c>
      <c r="B331" s="290" t="s">
        <v>1323</v>
      </c>
      <c r="C331" s="291">
        <v>5399</v>
      </c>
      <c r="D331" s="292" t="s">
        <v>56</v>
      </c>
      <c r="E331" s="291">
        <v>0</v>
      </c>
      <c r="F331" s="291">
        <v>0</v>
      </c>
      <c r="G331" s="291">
        <v>5399</v>
      </c>
      <c r="H331" s="292" t="s">
        <v>56</v>
      </c>
    </row>
    <row r="332" spans="1:8" ht="20.100000000000001" customHeight="1" x14ac:dyDescent="0.25">
      <c r="A332" s="290" t="s">
        <v>1324</v>
      </c>
      <c r="B332" s="290" t="s">
        <v>1325</v>
      </c>
      <c r="C332" s="291">
        <v>1942.68</v>
      </c>
      <c r="D332" s="292" t="s">
        <v>56</v>
      </c>
      <c r="E332" s="291">
        <v>0</v>
      </c>
      <c r="F332" s="291">
        <v>0</v>
      </c>
      <c r="G332" s="291">
        <v>1942.68</v>
      </c>
      <c r="H332" s="292" t="s">
        <v>56</v>
      </c>
    </row>
    <row r="333" spans="1:8" ht="20.100000000000001" customHeight="1" x14ac:dyDescent="0.25">
      <c r="A333" s="290" t="s">
        <v>1326</v>
      </c>
      <c r="B333" s="290" t="s">
        <v>1327</v>
      </c>
      <c r="C333" s="291">
        <v>18908</v>
      </c>
      <c r="D333" s="292" t="s">
        <v>56</v>
      </c>
      <c r="E333" s="291">
        <v>0</v>
      </c>
      <c r="F333" s="291">
        <v>0</v>
      </c>
      <c r="G333" s="291">
        <v>18908</v>
      </c>
      <c r="H333" s="292" t="s">
        <v>56</v>
      </c>
    </row>
    <row r="334" spans="1:8" ht="20.100000000000001" customHeight="1" x14ac:dyDescent="0.25">
      <c r="A334" s="290" t="s">
        <v>1328</v>
      </c>
      <c r="B334" s="290" t="s">
        <v>1329</v>
      </c>
      <c r="C334" s="291">
        <v>2690.01</v>
      </c>
      <c r="D334" s="292" t="s">
        <v>56</v>
      </c>
      <c r="E334" s="291">
        <v>0</v>
      </c>
      <c r="F334" s="291">
        <v>0</v>
      </c>
      <c r="G334" s="291">
        <v>2690.01</v>
      </c>
      <c r="H334" s="292" t="s">
        <v>56</v>
      </c>
    </row>
    <row r="335" spans="1:8" ht="20.100000000000001" customHeight="1" x14ac:dyDescent="0.25">
      <c r="A335" s="290" t="s">
        <v>1330</v>
      </c>
      <c r="B335" s="290" t="s">
        <v>1331</v>
      </c>
      <c r="C335" s="291">
        <v>17500</v>
      </c>
      <c r="D335" s="292" t="s">
        <v>56</v>
      </c>
      <c r="E335" s="291">
        <v>0</v>
      </c>
      <c r="F335" s="291">
        <v>0</v>
      </c>
      <c r="G335" s="291">
        <v>17500</v>
      </c>
      <c r="H335" s="292" t="s">
        <v>56</v>
      </c>
    </row>
    <row r="336" spans="1:8" ht="20.100000000000001" customHeight="1" x14ac:dyDescent="0.25">
      <c r="A336" s="290" t="s">
        <v>1332</v>
      </c>
      <c r="B336" s="290" t="s">
        <v>1333</v>
      </c>
      <c r="C336" s="291">
        <v>8855.9</v>
      </c>
      <c r="D336" s="292" t="s">
        <v>56</v>
      </c>
      <c r="E336" s="291">
        <v>0</v>
      </c>
      <c r="F336" s="291">
        <v>0</v>
      </c>
      <c r="G336" s="291">
        <v>8855.9</v>
      </c>
      <c r="H336" s="292" t="s">
        <v>56</v>
      </c>
    </row>
    <row r="337" spans="1:8" ht="20.100000000000001" customHeight="1" x14ac:dyDescent="0.25">
      <c r="A337" s="290" t="s">
        <v>1334</v>
      </c>
      <c r="B337" s="290" t="s">
        <v>1335</v>
      </c>
      <c r="C337" s="291">
        <v>17389.98</v>
      </c>
      <c r="D337" s="292" t="s">
        <v>56</v>
      </c>
      <c r="E337" s="291">
        <v>0</v>
      </c>
      <c r="F337" s="291">
        <v>0</v>
      </c>
      <c r="G337" s="291">
        <v>17389.98</v>
      </c>
      <c r="H337" s="292" t="s">
        <v>56</v>
      </c>
    </row>
    <row r="338" spans="1:8" ht="20.100000000000001" customHeight="1" x14ac:dyDescent="0.25">
      <c r="A338" s="290" t="s">
        <v>1336</v>
      </c>
      <c r="B338" s="290" t="s">
        <v>1337</v>
      </c>
      <c r="C338" s="291">
        <v>2524.16</v>
      </c>
      <c r="D338" s="292" t="s">
        <v>56</v>
      </c>
      <c r="E338" s="291">
        <v>0</v>
      </c>
      <c r="F338" s="291">
        <v>0</v>
      </c>
      <c r="G338" s="291">
        <v>2524.16</v>
      </c>
      <c r="H338" s="292" t="s">
        <v>56</v>
      </c>
    </row>
    <row r="339" spans="1:8" ht="20.100000000000001" customHeight="1" x14ac:dyDescent="0.25">
      <c r="A339" s="290" t="s">
        <v>1338</v>
      </c>
      <c r="B339" s="290" t="s">
        <v>1339</v>
      </c>
      <c r="C339" s="291">
        <v>10428.4</v>
      </c>
      <c r="D339" s="292" t="s">
        <v>56</v>
      </c>
      <c r="E339" s="291">
        <v>0</v>
      </c>
      <c r="F339" s="291">
        <v>0</v>
      </c>
      <c r="G339" s="291">
        <v>10428.4</v>
      </c>
      <c r="H339" s="292" t="s">
        <v>56</v>
      </c>
    </row>
    <row r="340" spans="1:8" ht="20.100000000000001" customHeight="1" x14ac:dyDescent="0.25">
      <c r="A340" s="290" t="s">
        <v>1340</v>
      </c>
      <c r="B340" s="290" t="s">
        <v>1339</v>
      </c>
      <c r="C340" s="291">
        <v>4280.3999999999996</v>
      </c>
      <c r="D340" s="292" t="s">
        <v>56</v>
      </c>
      <c r="E340" s="291">
        <v>0</v>
      </c>
      <c r="F340" s="291">
        <v>0</v>
      </c>
      <c r="G340" s="291">
        <v>4280.3999999999996</v>
      </c>
      <c r="H340" s="292" t="s">
        <v>56</v>
      </c>
    </row>
    <row r="341" spans="1:8" ht="20.100000000000001" customHeight="1" x14ac:dyDescent="0.25">
      <c r="A341" s="290" t="s">
        <v>1341</v>
      </c>
      <c r="B341" s="290" t="s">
        <v>1342</v>
      </c>
      <c r="C341" s="291">
        <v>53336.800000000003</v>
      </c>
      <c r="D341" s="292" t="s">
        <v>56</v>
      </c>
      <c r="E341" s="291">
        <v>0</v>
      </c>
      <c r="F341" s="291">
        <v>0</v>
      </c>
      <c r="G341" s="291">
        <v>53336.800000000003</v>
      </c>
      <c r="H341" s="292" t="s">
        <v>56</v>
      </c>
    </row>
    <row r="342" spans="1:8" ht="20.100000000000001" customHeight="1" x14ac:dyDescent="0.25">
      <c r="A342" s="290" t="s">
        <v>1343</v>
      </c>
      <c r="B342" s="290" t="s">
        <v>1344</v>
      </c>
      <c r="C342" s="291">
        <v>17100</v>
      </c>
      <c r="D342" s="292" t="s">
        <v>56</v>
      </c>
      <c r="E342" s="291">
        <v>0</v>
      </c>
      <c r="F342" s="291">
        <v>0</v>
      </c>
      <c r="G342" s="291">
        <v>17100</v>
      </c>
      <c r="H342" s="292" t="s">
        <v>56</v>
      </c>
    </row>
    <row r="343" spans="1:8" ht="20.100000000000001" customHeight="1" x14ac:dyDescent="0.25">
      <c r="A343" s="290" t="s">
        <v>1345</v>
      </c>
      <c r="B343" s="290" t="s">
        <v>1346</v>
      </c>
      <c r="C343" s="291">
        <v>27115</v>
      </c>
      <c r="D343" s="292" t="s">
        <v>56</v>
      </c>
      <c r="E343" s="291">
        <v>0</v>
      </c>
      <c r="F343" s="291">
        <v>0</v>
      </c>
      <c r="G343" s="291">
        <v>27115</v>
      </c>
      <c r="H343" s="292" t="s">
        <v>56</v>
      </c>
    </row>
    <row r="344" spans="1:8" ht="20.100000000000001" customHeight="1" x14ac:dyDescent="0.25">
      <c r="A344" s="290" t="s">
        <v>1347</v>
      </c>
      <c r="B344" s="290" t="s">
        <v>1348</v>
      </c>
      <c r="C344" s="291">
        <v>12841.2</v>
      </c>
      <c r="D344" s="292" t="s">
        <v>56</v>
      </c>
      <c r="E344" s="291">
        <v>0</v>
      </c>
      <c r="F344" s="291">
        <v>0</v>
      </c>
      <c r="G344" s="291">
        <v>12841.2</v>
      </c>
      <c r="H344" s="292" t="s">
        <v>56</v>
      </c>
    </row>
    <row r="345" spans="1:8" ht="20.100000000000001" customHeight="1" x14ac:dyDescent="0.25">
      <c r="A345" s="290" t="s">
        <v>1349</v>
      </c>
      <c r="B345" s="290" t="s">
        <v>1350</v>
      </c>
      <c r="C345" s="291">
        <v>7273.2</v>
      </c>
      <c r="D345" s="292" t="s">
        <v>56</v>
      </c>
      <c r="E345" s="291">
        <v>0</v>
      </c>
      <c r="F345" s="291">
        <v>0</v>
      </c>
      <c r="G345" s="291">
        <v>7273.2</v>
      </c>
      <c r="H345" s="292" t="s">
        <v>56</v>
      </c>
    </row>
    <row r="346" spans="1:8" ht="20.100000000000001" customHeight="1" x14ac:dyDescent="0.25">
      <c r="A346" s="290" t="s">
        <v>1351</v>
      </c>
      <c r="B346" s="290" t="s">
        <v>1352</v>
      </c>
      <c r="C346" s="291">
        <v>8804.4</v>
      </c>
      <c r="D346" s="292" t="s">
        <v>56</v>
      </c>
      <c r="E346" s="291">
        <v>0</v>
      </c>
      <c r="F346" s="291">
        <v>0</v>
      </c>
      <c r="G346" s="291">
        <v>8804.4</v>
      </c>
      <c r="H346" s="292" t="s">
        <v>56</v>
      </c>
    </row>
    <row r="347" spans="1:8" ht="20.100000000000001" customHeight="1" x14ac:dyDescent="0.25">
      <c r="A347" s="290" t="s">
        <v>1353</v>
      </c>
      <c r="B347" s="290" t="s">
        <v>1354</v>
      </c>
      <c r="C347" s="291">
        <v>29220.400000000001</v>
      </c>
      <c r="D347" s="292" t="s">
        <v>56</v>
      </c>
      <c r="E347" s="291">
        <v>0</v>
      </c>
      <c r="F347" s="291">
        <v>0</v>
      </c>
      <c r="G347" s="291">
        <v>29220.400000000001</v>
      </c>
      <c r="H347" s="292" t="s">
        <v>56</v>
      </c>
    </row>
    <row r="348" spans="1:8" ht="20.100000000000001" customHeight="1" x14ac:dyDescent="0.25">
      <c r="A348" s="290" t="s">
        <v>1355</v>
      </c>
      <c r="B348" s="290" t="s">
        <v>1356</v>
      </c>
      <c r="C348" s="291">
        <v>1998</v>
      </c>
      <c r="D348" s="292" t="s">
        <v>56</v>
      </c>
      <c r="E348" s="291">
        <v>0</v>
      </c>
      <c r="F348" s="291">
        <v>0</v>
      </c>
      <c r="G348" s="291">
        <v>1998</v>
      </c>
      <c r="H348" s="292" t="s">
        <v>56</v>
      </c>
    </row>
    <row r="349" spans="1:8" ht="20.100000000000001" customHeight="1" x14ac:dyDescent="0.25">
      <c r="A349" s="290" t="s">
        <v>1357</v>
      </c>
      <c r="B349" s="290" t="s">
        <v>1358</v>
      </c>
      <c r="C349" s="291">
        <v>12000</v>
      </c>
      <c r="D349" s="292" t="s">
        <v>56</v>
      </c>
      <c r="E349" s="291">
        <v>0</v>
      </c>
      <c r="F349" s="291">
        <v>0</v>
      </c>
      <c r="G349" s="291">
        <v>12000</v>
      </c>
      <c r="H349" s="292" t="s">
        <v>56</v>
      </c>
    </row>
    <row r="350" spans="1:8" ht="20.100000000000001" customHeight="1" x14ac:dyDescent="0.25">
      <c r="A350" s="290" t="s">
        <v>1359</v>
      </c>
      <c r="B350" s="290" t="s">
        <v>1360</v>
      </c>
      <c r="C350" s="291">
        <v>10970.82</v>
      </c>
      <c r="D350" s="292" t="s">
        <v>56</v>
      </c>
      <c r="E350" s="291">
        <v>0</v>
      </c>
      <c r="F350" s="291">
        <v>0</v>
      </c>
      <c r="G350" s="291">
        <v>10970.82</v>
      </c>
      <c r="H350" s="292" t="s">
        <v>56</v>
      </c>
    </row>
    <row r="351" spans="1:8" ht="20.100000000000001" customHeight="1" x14ac:dyDescent="0.25">
      <c r="A351" s="290" t="s">
        <v>1361</v>
      </c>
      <c r="B351" s="290" t="s">
        <v>1362</v>
      </c>
      <c r="C351" s="291">
        <v>8804.4</v>
      </c>
      <c r="D351" s="292" t="s">
        <v>56</v>
      </c>
      <c r="E351" s="291">
        <v>0</v>
      </c>
      <c r="F351" s="291">
        <v>0</v>
      </c>
      <c r="G351" s="291">
        <v>8804.4</v>
      </c>
      <c r="H351" s="292" t="s">
        <v>56</v>
      </c>
    </row>
    <row r="352" spans="1:8" ht="20.100000000000001" customHeight="1" x14ac:dyDescent="0.25">
      <c r="A352" s="290" t="s">
        <v>1363</v>
      </c>
      <c r="B352" s="290" t="s">
        <v>1364</v>
      </c>
      <c r="C352" s="291">
        <v>763.03</v>
      </c>
      <c r="D352" s="292" t="s">
        <v>56</v>
      </c>
      <c r="E352" s="291">
        <v>0</v>
      </c>
      <c r="F352" s="291">
        <v>0</v>
      </c>
      <c r="G352" s="291">
        <v>763.03</v>
      </c>
      <c r="H352" s="292" t="s">
        <v>56</v>
      </c>
    </row>
    <row r="353" spans="1:8" ht="20.100000000000001" customHeight="1" x14ac:dyDescent="0.25">
      <c r="A353" s="290" t="s">
        <v>1365</v>
      </c>
      <c r="B353" s="290" t="s">
        <v>1366</v>
      </c>
      <c r="C353" s="291">
        <v>6000</v>
      </c>
      <c r="D353" s="292" t="s">
        <v>56</v>
      </c>
      <c r="E353" s="291">
        <v>0</v>
      </c>
      <c r="F353" s="291">
        <v>0</v>
      </c>
      <c r="G353" s="291">
        <v>6000</v>
      </c>
      <c r="H353" s="292" t="s">
        <v>56</v>
      </c>
    </row>
    <row r="354" spans="1:8" ht="20.100000000000001" customHeight="1" x14ac:dyDescent="0.25">
      <c r="A354" s="290" t="s">
        <v>1367</v>
      </c>
      <c r="B354" s="290" t="s">
        <v>1368</v>
      </c>
      <c r="C354" s="291">
        <v>2400</v>
      </c>
      <c r="D354" s="292" t="s">
        <v>56</v>
      </c>
      <c r="E354" s="291">
        <v>0</v>
      </c>
      <c r="F354" s="291">
        <v>0</v>
      </c>
      <c r="G354" s="291">
        <v>2400</v>
      </c>
      <c r="H354" s="292" t="s">
        <v>56</v>
      </c>
    </row>
    <row r="355" spans="1:8" ht="20.100000000000001" customHeight="1" x14ac:dyDescent="0.25">
      <c r="A355" s="290" t="s">
        <v>1369</v>
      </c>
      <c r="B355" s="290" t="s">
        <v>1370</v>
      </c>
      <c r="C355" s="291">
        <v>7690</v>
      </c>
      <c r="D355" s="292" t="s">
        <v>56</v>
      </c>
      <c r="E355" s="291">
        <v>0</v>
      </c>
      <c r="F355" s="291">
        <v>0</v>
      </c>
      <c r="G355" s="291">
        <v>7690</v>
      </c>
      <c r="H355" s="292" t="s">
        <v>56</v>
      </c>
    </row>
    <row r="356" spans="1:8" ht="20.100000000000001" customHeight="1" x14ac:dyDescent="0.25">
      <c r="A356" s="290" t="s">
        <v>1371</v>
      </c>
      <c r="B356" s="290" t="s">
        <v>1372</v>
      </c>
      <c r="C356" s="291">
        <v>928</v>
      </c>
      <c r="D356" s="292" t="s">
        <v>56</v>
      </c>
      <c r="E356" s="291">
        <v>0</v>
      </c>
      <c r="F356" s="291">
        <v>0</v>
      </c>
      <c r="G356" s="291">
        <v>928</v>
      </c>
      <c r="H356" s="292" t="s">
        <v>56</v>
      </c>
    </row>
    <row r="357" spans="1:8" ht="20.100000000000001" customHeight="1" x14ac:dyDescent="0.25">
      <c r="A357" s="290" t="s">
        <v>1373</v>
      </c>
      <c r="B357" s="290" t="s">
        <v>1374</v>
      </c>
      <c r="C357" s="291">
        <v>1998</v>
      </c>
      <c r="D357" s="292" t="s">
        <v>56</v>
      </c>
      <c r="E357" s="291">
        <v>0</v>
      </c>
      <c r="F357" s="291">
        <v>0</v>
      </c>
      <c r="G357" s="291">
        <v>1998</v>
      </c>
      <c r="H357" s="292" t="s">
        <v>56</v>
      </c>
    </row>
    <row r="358" spans="1:8" ht="20.100000000000001" customHeight="1" x14ac:dyDescent="0.25">
      <c r="A358" s="290" t="s">
        <v>1375</v>
      </c>
      <c r="B358" s="290" t="s">
        <v>1376</v>
      </c>
      <c r="C358" s="291">
        <v>38280</v>
      </c>
      <c r="D358" s="292" t="s">
        <v>56</v>
      </c>
      <c r="E358" s="291">
        <v>0</v>
      </c>
      <c r="F358" s="291">
        <v>0</v>
      </c>
      <c r="G358" s="291">
        <v>38280</v>
      </c>
      <c r="H358" s="292" t="s">
        <v>56</v>
      </c>
    </row>
    <row r="359" spans="1:8" ht="20.100000000000001" customHeight="1" x14ac:dyDescent="0.25">
      <c r="A359" s="290" t="s">
        <v>1377</v>
      </c>
      <c r="B359" s="290" t="s">
        <v>1378</v>
      </c>
      <c r="C359" s="291">
        <v>818.99</v>
      </c>
      <c r="D359" s="292" t="s">
        <v>56</v>
      </c>
      <c r="E359" s="291">
        <v>0</v>
      </c>
      <c r="F359" s="291">
        <v>0</v>
      </c>
      <c r="G359" s="291">
        <v>818.99</v>
      </c>
      <c r="H359" s="292" t="s">
        <v>56</v>
      </c>
    </row>
    <row r="360" spans="1:8" ht="20.100000000000001" customHeight="1" x14ac:dyDescent="0.25">
      <c r="A360" s="290" t="s">
        <v>1379</v>
      </c>
      <c r="B360" s="290" t="s">
        <v>1380</v>
      </c>
      <c r="C360" s="291">
        <v>3500</v>
      </c>
      <c r="D360" s="292" t="s">
        <v>56</v>
      </c>
      <c r="E360" s="291">
        <v>0</v>
      </c>
      <c r="F360" s="291">
        <v>0</v>
      </c>
      <c r="G360" s="291">
        <v>3500</v>
      </c>
      <c r="H360" s="292" t="s">
        <v>56</v>
      </c>
    </row>
    <row r="361" spans="1:8" ht="20.100000000000001" customHeight="1" x14ac:dyDescent="0.25">
      <c r="A361" s="290" t="s">
        <v>1381</v>
      </c>
      <c r="B361" s="290" t="s">
        <v>1382</v>
      </c>
      <c r="C361" s="291">
        <v>2399.1999999999998</v>
      </c>
      <c r="D361" s="292" t="s">
        <v>56</v>
      </c>
      <c r="E361" s="291">
        <v>0</v>
      </c>
      <c r="F361" s="291">
        <v>0</v>
      </c>
      <c r="G361" s="291">
        <v>2399.1999999999998</v>
      </c>
      <c r="H361" s="292" t="s">
        <v>56</v>
      </c>
    </row>
    <row r="362" spans="1:8" ht="20.100000000000001" customHeight="1" x14ac:dyDescent="0.25">
      <c r="A362" s="290" t="s">
        <v>1383</v>
      </c>
      <c r="B362" s="290" t="s">
        <v>1384</v>
      </c>
      <c r="C362" s="291">
        <v>5099.1499999999996</v>
      </c>
      <c r="D362" s="292" t="s">
        <v>56</v>
      </c>
      <c r="E362" s="291">
        <v>0</v>
      </c>
      <c r="F362" s="291">
        <v>0</v>
      </c>
      <c r="G362" s="291">
        <v>5099.1499999999996</v>
      </c>
      <c r="H362" s="292" t="s">
        <v>56</v>
      </c>
    </row>
    <row r="363" spans="1:8" ht="20.100000000000001" customHeight="1" x14ac:dyDescent="0.25">
      <c r="A363" s="290" t="s">
        <v>1385</v>
      </c>
      <c r="B363" s="290" t="s">
        <v>1386</v>
      </c>
      <c r="C363" s="291">
        <v>6925.2</v>
      </c>
      <c r="D363" s="292" t="s">
        <v>56</v>
      </c>
      <c r="E363" s="291">
        <v>0</v>
      </c>
      <c r="F363" s="291">
        <v>0</v>
      </c>
      <c r="G363" s="291">
        <v>6925.2</v>
      </c>
      <c r="H363" s="292" t="s">
        <v>56</v>
      </c>
    </row>
    <row r="364" spans="1:8" ht="20.100000000000001" customHeight="1" x14ac:dyDescent="0.25">
      <c r="A364" s="290" t="s">
        <v>1387</v>
      </c>
      <c r="B364" s="290" t="s">
        <v>1388</v>
      </c>
      <c r="C364" s="291">
        <v>4616.8</v>
      </c>
      <c r="D364" s="292" t="s">
        <v>56</v>
      </c>
      <c r="E364" s="291">
        <v>0</v>
      </c>
      <c r="F364" s="291">
        <v>0</v>
      </c>
      <c r="G364" s="291">
        <v>4616.8</v>
      </c>
      <c r="H364" s="292" t="s">
        <v>56</v>
      </c>
    </row>
    <row r="365" spans="1:8" ht="20.100000000000001" customHeight="1" x14ac:dyDescent="0.25">
      <c r="A365" s="290" t="s">
        <v>1389</v>
      </c>
      <c r="B365" s="290" t="s">
        <v>1390</v>
      </c>
      <c r="C365" s="291">
        <v>3694.6</v>
      </c>
      <c r="D365" s="292" t="s">
        <v>56</v>
      </c>
      <c r="E365" s="291">
        <v>0</v>
      </c>
      <c r="F365" s="291">
        <v>0</v>
      </c>
      <c r="G365" s="291">
        <v>3694.6</v>
      </c>
      <c r="H365" s="292" t="s">
        <v>56</v>
      </c>
    </row>
    <row r="366" spans="1:8" ht="20.100000000000001" customHeight="1" x14ac:dyDescent="0.25">
      <c r="A366" s="290" t="s">
        <v>1391</v>
      </c>
      <c r="B366" s="290" t="s">
        <v>1392</v>
      </c>
      <c r="C366" s="291">
        <v>4060</v>
      </c>
      <c r="D366" s="292" t="s">
        <v>56</v>
      </c>
      <c r="E366" s="291">
        <v>0</v>
      </c>
      <c r="F366" s="291">
        <v>0</v>
      </c>
      <c r="G366" s="291">
        <v>4060</v>
      </c>
      <c r="H366" s="292" t="s">
        <v>56</v>
      </c>
    </row>
    <row r="367" spans="1:8" ht="20.100000000000001" customHeight="1" x14ac:dyDescent="0.25">
      <c r="A367" s="290" t="s">
        <v>1393</v>
      </c>
      <c r="B367" s="290" t="s">
        <v>1394</v>
      </c>
      <c r="C367" s="291">
        <v>3468.4</v>
      </c>
      <c r="D367" s="292" t="s">
        <v>56</v>
      </c>
      <c r="E367" s="291">
        <v>0</v>
      </c>
      <c r="F367" s="291">
        <v>0</v>
      </c>
      <c r="G367" s="291">
        <v>3468.4</v>
      </c>
      <c r="H367" s="292" t="s">
        <v>56</v>
      </c>
    </row>
    <row r="368" spans="1:8" ht="20.100000000000001" customHeight="1" x14ac:dyDescent="0.25">
      <c r="A368" s="290" t="s">
        <v>1395</v>
      </c>
      <c r="B368" s="290" t="s">
        <v>1396</v>
      </c>
      <c r="C368" s="291">
        <v>430000</v>
      </c>
      <c r="D368" s="292" t="s">
        <v>56</v>
      </c>
      <c r="E368" s="291">
        <v>0</v>
      </c>
      <c r="F368" s="291">
        <v>0</v>
      </c>
      <c r="G368" s="291">
        <v>430000</v>
      </c>
      <c r="H368" s="292" t="s">
        <v>56</v>
      </c>
    </row>
    <row r="369" spans="1:8" ht="20.100000000000001" customHeight="1" x14ac:dyDescent="0.25">
      <c r="A369" s="290" t="s">
        <v>1397</v>
      </c>
      <c r="B369" s="290" t="s">
        <v>1398</v>
      </c>
      <c r="C369" s="291">
        <v>493</v>
      </c>
      <c r="D369" s="292" t="s">
        <v>56</v>
      </c>
      <c r="E369" s="291">
        <v>0</v>
      </c>
      <c r="F369" s="291">
        <v>0</v>
      </c>
      <c r="G369" s="291">
        <v>493</v>
      </c>
      <c r="H369" s="292" t="s">
        <v>56</v>
      </c>
    </row>
    <row r="370" spans="1:8" ht="20.100000000000001" customHeight="1" x14ac:dyDescent="0.25">
      <c r="A370" s="290" t="s">
        <v>1399</v>
      </c>
      <c r="B370" s="290" t="s">
        <v>1400</v>
      </c>
      <c r="C370" s="291">
        <v>1796</v>
      </c>
      <c r="D370" s="292" t="s">
        <v>56</v>
      </c>
      <c r="E370" s="291">
        <v>0</v>
      </c>
      <c r="F370" s="291">
        <v>0</v>
      </c>
      <c r="G370" s="291">
        <v>1796</v>
      </c>
      <c r="H370" s="292" t="s">
        <v>56</v>
      </c>
    </row>
    <row r="371" spans="1:8" ht="20.100000000000001" customHeight="1" x14ac:dyDescent="0.25">
      <c r="A371" s="290" t="s">
        <v>1401</v>
      </c>
      <c r="B371" s="290" t="s">
        <v>1402</v>
      </c>
      <c r="C371" s="291">
        <v>3490</v>
      </c>
      <c r="D371" s="292" t="s">
        <v>56</v>
      </c>
      <c r="E371" s="291">
        <v>0</v>
      </c>
      <c r="F371" s="291">
        <v>0</v>
      </c>
      <c r="G371" s="291">
        <v>3490</v>
      </c>
      <c r="H371" s="292" t="s">
        <v>56</v>
      </c>
    </row>
    <row r="372" spans="1:8" ht="20.100000000000001" customHeight="1" x14ac:dyDescent="0.25">
      <c r="A372" s="290" t="s">
        <v>1403</v>
      </c>
      <c r="B372" s="290" t="s">
        <v>1404</v>
      </c>
      <c r="C372" s="291">
        <v>3945</v>
      </c>
      <c r="D372" s="292" t="s">
        <v>56</v>
      </c>
      <c r="E372" s="291">
        <v>0</v>
      </c>
      <c r="F372" s="291">
        <v>0</v>
      </c>
      <c r="G372" s="291">
        <v>3945</v>
      </c>
      <c r="H372" s="292" t="s">
        <v>56</v>
      </c>
    </row>
    <row r="373" spans="1:8" ht="20.100000000000001" customHeight="1" x14ac:dyDescent="0.25">
      <c r="A373" s="290" t="s">
        <v>1405</v>
      </c>
      <c r="B373" s="290" t="s">
        <v>1406</v>
      </c>
      <c r="C373" s="291">
        <v>14999</v>
      </c>
      <c r="D373" s="292" t="s">
        <v>56</v>
      </c>
      <c r="E373" s="291">
        <v>0</v>
      </c>
      <c r="F373" s="291">
        <v>0</v>
      </c>
      <c r="G373" s="291">
        <v>14999</v>
      </c>
      <c r="H373" s="292" t="s">
        <v>56</v>
      </c>
    </row>
    <row r="374" spans="1:8" ht="20.100000000000001" customHeight="1" x14ac:dyDescent="0.25">
      <c r="A374" s="290" t="s">
        <v>1407</v>
      </c>
      <c r="B374" s="290" t="s">
        <v>1408</v>
      </c>
      <c r="C374" s="291">
        <v>52026</v>
      </c>
      <c r="D374" s="292" t="s">
        <v>56</v>
      </c>
      <c r="E374" s="291">
        <v>0</v>
      </c>
      <c r="F374" s="291">
        <v>0</v>
      </c>
      <c r="G374" s="291">
        <v>52026</v>
      </c>
      <c r="H374" s="292" t="s">
        <v>56</v>
      </c>
    </row>
    <row r="375" spans="1:8" ht="20.100000000000001" customHeight="1" x14ac:dyDescent="0.25">
      <c r="A375" s="290" t="s">
        <v>1409</v>
      </c>
      <c r="B375" s="290" t="s">
        <v>1410</v>
      </c>
      <c r="C375" s="291">
        <v>49996</v>
      </c>
      <c r="D375" s="292" t="s">
        <v>56</v>
      </c>
      <c r="E375" s="291">
        <v>0</v>
      </c>
      <c r="F375" s="291">
        <v>0</v>
      </c>
      <c r="G375" s="291">
        <v>49996</v>
      </c>
      <c r="H375" s="292" t="s">
        <v>56</v>
      </c>
    </row>
    <row r="376" spans="1:8" ht="20.100000000000001" customHeight="1" x14ac:dyDescent="0.25">
      <c r="A376" s="293" t="s">
        <v>626</v>
      </c>
      <c r="B376" s="293" t="s">
        <v>199</v>
      </c>
      <c r="C376" s="294">
        <v>481823.47</v>
      </c>
      <c r="D376" s="295" t="s">
        <v>56</v>
      </c>
      <c r="E376" s="294">
        <v>0</v>
      </c>
      <c r="F376" s="294">
        <v>0</v>
      </c>
      <c r="G376" s="294">
        <v>481823.47</v>
      </c>
      <c r="H376" s="295" t="s">
        <v>56</v>
      </c>
    </row>
    <row r="377" spans="1:8" ht="20.100000000000001" customHeight="1" x14ac:dyDescent="0.25">
      <c r="A377" s="290" t="s">
        <v>1411</v>
      </c>
      <c r="B377" s="290" t="s">
        <v>1412</v>
      </c>
      <c r="C377" s="291">
        <v>15835.5</v>
      </c>
      <c r="D377" s="292" t="s">
        <v>56</v>
      </c>
      <c r="E377" s="291">
        <v>0</v>
      </c>
      <c r="F377" s="291">
        <v>0</v>
      </c>
      <c r="G377" s="291">
        <v>15835.5</v>
      </c>
      <c r="H377" s="292" t="s">
        <v>56</v>
      </c>
    </row>
    <row r="378" spans="1:8" ht="20.100000000000001" customHeight="1" x14ac:dyDescent="0.25">
      <c r="A378" s="290" t="s">
        <v>1413</v>
      </c>
      <c r="B378" s="290" t="s">
        <v>1414</v>
      </c>
      <c r="C378" s="291">
        <v>8499</v>
      </c>
      <c r="D378" s="292" t="s">
        <v>56</v>
      </c>
      <c r="E378" s="291">
        <v>0</v>
      </c>
      <c r="F378" s="291">
        <v>0</v>
      </c>
      <c r="G378" s="291">
        <v>8499</v>
      </c>
      <c r="H378" s="292" t="s">
        <v>56</v>
      </c>
    </row>
    <row r="379" spans="1:8" ht="20.100000000000001" customHeight="1" x14ac:dyDescent="0.25">
      <c r="A379" s="290" t="s">
        <v>1415</v>
      </c>
      <c r="B379" s="290" t="s">
        <v>1416</v>
      </c>
      <c r="C379" s="291">
        <v>6999</v>
      </c>
      <c r="D379" s="292" t="s">
        <v>56</v>
      </c>
      <c r="E379" s="291">
        <v>0</v>
      </c>
      <c r="F379" s="291">
        <v>0</v>
      </c>
      <c r="G379" s="291">
        <v>6999</v>
      </c>
      <c r="H379" s="292" t="s">
        <v>56</v>
      </c>
    </row>
    <row r="380" spans="1:8" ht="20.100000000000001" customHeight="1" x14ac:dyDescent="0.25">
      <c r="A380" s="290" t="s">
        <v>1417</v>
      </c>
      <c r="B380" s="290" t="s">
        <v>1418</v>
      </c>
      <c r="C380" s="291">
        <v>11598</v>
      </c>
      <c r="D380" s="292" t="s">
        <v>56</v>
      </c>
      <c r="E380" s="291">
        <v>0</v>
      </c>
      <c r="F380" s="291">
        <v>0</v>
      </c>
      <c r="G380" s="291">
        <v>11598</v>
      </c>
      <c r="H380" s="292" t="s">
        <v>56</v>
      </c>
    </row>
    <row r="381" spans="1:8" ht="20.100000000000001" customHeight="1" x14ac:dyDescent="0.25">
      <c r="A381" s="290" t="s">
        <v>1419</v>
      </c>
      <c r="B381" s="290" t="s">
        <v>1420</v>
      </c>
      <c r="C381" s="291">
        <v>2999</v>
      </c>
      <c r="D381" s="292" t="s">
        <v>56</v>
      </c>
      <c r="E381" s="291">
        <v>0</v>
      </c>
      <c r="F381" s="291">
        <v>0</v>
      </c>
      <c r="G381" s="291">
        <v>2999</v>
      </c>
      <c r="H381" s="292" t="s">
        <v>56</v>
      </c>
    </row>
    <row r="382" spans="1:8" ht="20.100000000000001" customHeight="1" x14ac:dyDescent="0.25">
      <c r="A382" s="290" t="s">
        <v>1421</v>
      </c>
      <c r="B382" s="290" t="s">
        <v>1422</v>
      </c>
      <c r="C382" s="291">
        <v>21731.99</v>
      </c>
      <c r="D382" s="292" t="s">
        <v>56</v>
      </c>
      <c r="E382" s="291">
        <v>0</v>
      </c>
      <c r="F382" s="291">
        <v>0</v>
      </c>
      <c r="G382" s="291">
        <v>21731.99</v>
      </c>
      <c r="H382" s="292" t="s">
        <v>56</v>
      </c>
    </row>
    <row r="383" spans="1:8" ht="20.100000000000001" customHeight="1" x14ac:dyDescent="0.25">
      <c r="A383" s="290" t="s">
        <v>1423</v>
      </c>
      <c r="B383" s="290" t="s">
        <v>1424</v>
      </c>
      <c r="C383" s="291">
        <v>1099</v>
      </c>
      <c r="D383" s="292" t="s">
        <v>56</v>
      </c>
      <c r="E383" s="291">
        <v>0</v>
      </c>
      <c r="F383" s="291">
        <v>0</v>
      </c>
      <c r="G383" s="291">
        <v>1099</v>
      </c>
      <c r="H383" s="292" t="s">
        <v>56</v>
      </c>
    </row>
    <row r="384" spans="1:8" ht="20.100000000000001" customHeight="1" x14ac:dyDescent="0.25">
      <c r="A384" s="290" t="s">
        <v>1425</v>
      </c>
      <c r="B384" s="290" t="s">
        <v>1426</v>
      </c>
      <c r="C384" s="291">
        <v>19001.03</v>
      </c>
      <c r="D384" s="292" t="s">
        <v>56</v>
      </c>
      <c r="E384" s="291">
        <v>0</v>
      </c>
      <c r="F384" s="291">
        <v>0</v>
      </c>
      <c r="G384" s="291">
        <v>19001.03</v>
      </c>
      <c r="H384" s="292" t="s">
        <v>56</v>
      </c>
    </row>
    <row r="385" spans="1:8" ht="20.100000000000001" customHeight="1" x14ac:dyDescent="0.25">
      <c r="A385" s="290" t="s">
        <v>1427</v>
      </c>
      <c r="B385" s="290" t="s">
        <v>1428</v>
      </c>
      <c r="C385" s="291">
        <v>9999</v>
      </c>
      <c r="D385" s="292" t="s">
        <v>56</v>
      </c>
      <c r="E385" s="291">
        <v>0</v>
      </c>
      <c r="F385" s="291">
        <v>0</v>
      </c>
      <c r="G385" s="291">
        <v>9999</v>
      </c>
      <c r="H385" s="292" t="s">
        <v>56</v>
      </c>
    </row>
    <row r="386" spans="1:8" ht="20.100000000000001" customHeight="1" x14ac:dyDescent="0.25">
      <c r="A386" s="290" t="s">
        <v>1429</v>
      </c>
      <c r="B386" s="290" t="s">
        <v>1430</v>
      </c>
      <c r="C386" s="291">
        <v>5999</v>
      </c>
      <c r="D386" s="292" t="s">
        <v>56</v>
      </c>
      <c r="E386" s="291">
        <v>0</v>
      </c>
      <c r="F386" s="291">
        <v>0</v>
      </c>
      <c r="G386" s="291">
        <v>5999</v>
      </c>
      <c r="H386" s="292" t="s">
        <v>56</v>
      </c>
    </row>
    <row r="387" spans="1:8" ht="20.100000000000001" customHeight="1" x14ac:dyDescent="0.25">
      <c r="A387" s="290" t="s">
        <v>1431</v>
      </c>
      <c r="B387" s="290" t="s">
        <v>1432</v>
      </c>
      <c r="C387" s="291">
        <v>7954.27</v>
      </c>
      <c r="D387" s="292" t="s">
        <v>56</v>
      </c>
      <c r="E387" s="291">
        <v>0</v>
      </c>
      <c r="F387" s="291">
        <v>0</v>
      </c>
      <c r="G387" s="291">
        <v>7954.27</v>
      </c>
      <c r="H387" s="292" t="s">
        <v>56</v>
      </c>
    </row>
    <row r="388" spans="1:8" ht="20.100000000000001" customHeight="1" x14ac:dyDescent="0.25">
      <c r="A388" s="290" t="s">
        <v>1433</v>
      </c>
      <c r="B388" s="290" t="s">
        <v>1434</v>
      </c>
      <c r="C388" s="291">
        <v>8799</v>
      </c>
      <c r="D388" s="292" t="s">
        <v>56</v>
      </c>
      <c r="E388" s="291">
        <v>0</v>
      </c>
      <c r="F388" s="291">
        <v>0</v>
      </c>
      <c r="G388" s="291">
        <v>8799</v>
      </c>
      <c r="H388" s="292" t="s">
        <v>56</v>
      </c>
    </row>
    <row r="389" spans="1:8" ht="20.100000000000001" customHeight="1" x14ac:dyDescent="0.25">
      <c r="A389" s="290" t="s">
        <v>1435</v>
      </c>
      <c r="B389" s="290" t="s">
        <v>1436</v>
      </c>
      <c r="C389" s="291">
        <v>464</v>
      </c>
      <c r="D389" s="292" t="s">
        <v>56</v>
      </c>
      <c r="E389" s="291">
        <v>0</v>
      </c>
      <c r="F389" s="291">
        <v>0</v>
      </c>
      <c r="G389" s="291">
        <v>464</v>
      </c>
      <c r="H389" s="292" t="s">
        <v>56</v>
      </c>
    </row>
    <row r="390" spans="1:8" ht="20.100000000000001" customHeight="1" x14ac:dyDescent="0.25">
      <c r="A390" s="290" t="s">
        <v>1437</v>
      </c>
      <c r="B390" s="290" t="s">
        <v>1438</v>
      </c>
      <c r="C390" s="291">
        <v>2044.97</v>
      </c>
      <c r="D390" s="292" t="s">
        <v>56</v>
      </c>
      <c r="E390" s="291">
        <v>0</v>
      </c>
      <c r="F390" s="291">
        <v>0</v>
      </c>
      <c r="G390" s="291">
        <v>2044.97</v>
      </c>
      <c r="H390" s="292" t="s">
        <v>56</v>
      </c>
    </row>
    <row r="391" spans="1:8" ht="20.100000000000001" customHeight="1" x14ac:dyDescent="0.25">
      <c r="A391" s="290" t="s">
        <v>1439</v>
      </c>
      <c r="B391" s="290" t="s">
        <v>1440</v>
      </c>
      <c r="C391" s="291">
        <v>9898</v>
      </c>
      <c r="D391" s="292" t="s">
        <v>56</v>
      </c>
      <c r="E391" s="291">
        <v>0</v>
      </c>
      <c r="F391" s="291">
        <v>0</v>
      </c>
      <c r="G391" s="291">
        <v>9898</v>
      </c>
      <c r="H391" s="292" t="s">
        <v>56</v>
      </c>
    </row>
    <row r="392" spans="1:8" ht="20.100000000000001" customHeight="1" x14ac:dyDescent="0.25">
      <c r="A392" s="290" t="s">
        <v>1441</v>
      </c>
      <c r="B392" s="290" t="s">
        <v>1442</v>
      </c>
      <c r="C392" s="291">
        <v>11999.2</v>
      </c>
      <c r="D392" s="292" t="s">
        <v>56</v>
      </c>
      <c r="E392" s="291">
        <v>0</v>
      </c>
      <c r="F392" s="291">
        <v>0</v>
      </c>
      <c r="G392" s="291">
        <v>11999.2</v>
      </c>
      <c r="H392" s="292" t="s">
        <v>56</v>
      </c>
    </row>
    <row r="393" spans="1:8" ht="20.100000000000001" customHeight="1" x14ac:dyDescent="0.25">
      <c r="A393" s="290" t="s">
        <v>1443</v>
      </c>
      <c r="B393" s="290" t="s">
        <v>1444</v>
      </c>
      <c r="C393" s="291">
        <v>2435.9899999999998</v>
      </c>
      <c r="D393" s="292" t="s">
        <v>56</v>
      </c>
      <c r="E393" s="291">
        <v>0</v>
      </c>
      <c r="F393" s="291">
        <v>0</v>
      </c>
      <c r="G393" s="291">
        <v>2435.9899999999998</v>
      </c>
      <c r="H393" s="292" t="s">
        <v>56</v>
      </c>
    </row>
    <row r="394" spans="1:8" ht="20.100000000000001" customHeight="1" x14ac:dyDescent="0.25">
      <c r="A394" s="290" t="s">
        <v>1445</v>
      </c>
      <c r="B394" s="290" t="s">
        <v>1446</v>
      </c>
      <c r="C394" s="291">
        <v>15199.99</v>
      </c>
      <c r="D394" s="292" t="s">
        <v>56</v>
      </c>
      <c r="E394" s="291">
        <v>0</v>
      </c>
      <c r="F394" s="291">
        <v>0</v>
      </c>
      <c r="G394" s="291">
        <v>15199.99</v>
      </c>
      <c r="H394" s="292" t="s">
        <v>56</v>
      </c>
    </row>
    <row r="395" spans="1:8" ht="20.100000000000001" customHeight="1" x14ac:dyDescent="0.25">
      <c r="A395" s="290" t="s">
        <v>1447</v>
      </c>
      <c r="B395" s="290" t="s">
        <v>1448</v>
      </c>
      <c r="C395" s="291">
        <v>7520.92</v>
      </c>
      <c r="D395" s="292" t="s">
        <v>56</v>
      </c>
      <c r="E395" s="291">
        <v>0</v>
      </c>
      <c r="F395" s="291">
        <v>0</v>
      </c>
      <c r="G395" s="291">
        <v>7520.92</v>
      </c>
      <c r="H395" s="292" t="s">
        <v>56</v>
      </c>
    </row>
    <row r="396" spans="1:8" ht="20.100000000000001" customHeight="1" x14ac:dyDescent="0.25">
      <c r="A396" s="290" t="s">
        <v>1449</v>
      </c>
      <c r="B396" s="290" t="s">
        <v>1450</v>
      </c>
      <c r="C396" s="291">
        <v>440.68</v>
      </c>
      <c r="D396" s="292" t="s">
        <v>56</v>
      </c>
      <c r="E396" s="291">
        <v>0</v>
      </c>
      <c r="F396" s="291">
        <v>0</v>
      </c>
      <c r="G396" s="291">
        <v>440.68</v>
      </c>
      <c r="H396" s="292" t="s">
        <v>56</v>
      </c>
    </row>
    <row r="397" spans="1:8" ht="20.100000000000001" customHeight="1" x14ac:dyDescent="0.25">
      <c r="A397" s="290" t="s">
        <v>1451</v>
      </c>
      <c r="B397" s="290" t="s">
        <v>1452</v>
      </c>
      <c r="C397" s="291">
        <v>6999</v>
      </c>
      <c r="D397" s="292" t="s">
        <v>56</v>
      </c>
      <c r="E397" s="291">
        <v>0</v>
      </c>
      <c r="F397" s="291">
        <v>0</v>
      </c>
      <c r="G397" s="291">
        <v>6999</v>
      </c>
      <c r="H397" s="292" t="s">
        <v>56</v>
      </c>
    </row>
    <row r="398" spans="1:8" ht="20.100000000000001" customHeight="1" x14ac:dyDescent="0.25">
      <c r="A398" s="290" t="s">
        <v>1453</v>
      </c>
      <c r="B398" s="290" t="s">
        <v>1454</v>
      </c>
      <c r="C398" s="291">
        <v>4504.1499999999996</v>
      </c>
      <c r="D398" s="292" t="s">
        <v>56</v>
      </c>
      <c r="E398" s="291">
        <v>0</v>
      </c>
      <c r="F398" s="291">
        <v>0</v>
      </c>
      <c r="G398" s="291">
        <v>4504.1499999999996</v>
      </c>
      <c r="H398" s="292" t="s">
        <v>56</v>
      </c>
    </row>
    <row r="399" spans="1:8" ht="20.100000000000001" customHeight="1" x14ac:dyDescent="0.25">
      <c r="A399" s="290" t="s">
        <v>1455</v>
      </c>
      <c r="B399" s="290" t="s">
        <v>1456</v>
      </c>
      <c r="C399" s="291">
        <v>3028</v>
      </c>
      <c r="D399" s="292" t="s">
        <v>56</v>
      </c>
      <c r="E399" s="291">
        <v>0</v>
      </c>
      <c r="F399" s="291">
        <v>0</v>
      </c>
      <c r="G399" s="291">
        <v>3028</v>
      </c>
      <c r="H399" s="292" t="s">
        <v>56</v>
      </c>
    </row>
    <row r="400" spans="1:8" ht="20.100000000000001" customHeight="1" x14ac:dyDescent="0.25">
      <c r="A400" s="290" t="s">
        <v>1457</v>
      </c>
      <c r="B400" s="290" t="s">
        <v>1458</v>
      </c>
      <c r="C400" s="291">
        <v>1188</v>
      </c>
      <c r="D400" s="292" t="s">
        <v>56</v>
      </c>
      <c r="E400" s="291">
        <v>0</v>
      </c>
      <c r="F400" s="291">
        <v>0</v>
      </c>
      <c r="G400" s="291">
        <v>1188</v>
      </c>
      <c r="H400" s="292" t="s">
        <v>56</v>
      </c>
    </row>
    <row r="401" spans="1:8" ht="20.100000000000001" customHeight="1" x14ac:dyDescent="0.25">
      <c r="A401" s="290" t="s">
        <v>1459</v>
      </c>
      <c r="B401" s="290" t="s">
        <v>1460</v>
      </c>
      <c r="C401" s="291">
        <v>1399</v>
      </c>
      <c r="D401" s="292" t="s">
        <v>56</v>
      </c>
      <c r="E401" s="291">
        <v>0</v>
      </c>
      <c r="F401" s="291">
        <v>0</v>
      </c>
      <c r="G401" s="291">
        <v>1399</v>
      </c>
      <c r="H401" s="292" t="s">
        <v>56</v>
      </c>
    </row>
    <row r="402" spans="1:8" ht="20.100000000000001" customHeight="1" x14ac:dyDescent="0.25">
      <c r="A402" s="290" t="s">
        <v>1461</v>
      </c>
      <c r="B402" s="290" t="s">
        <v>1462</v>
      </c>
      <c r="C402" s="291">
        <v>1800</v>
      </c>
      <c r="D402" s="292" t="s">
        <v>56</v>
      </c>
      <c r="E402" s="291">
        <v>0</v>
      </c>
      <c r="F402" s="291">
        <v>0</v>
      </c>
      <c r="G402" s="291">
        <v>1800</v>
      </c>
      <c r="H402" s="292" t="s">
        <v>56</v>
      </c>
    </row>
    <row r="403" spans="1:8" ht="20.100000000000001" customHeight="1" x14ac:dyDescent="0.25">
      <c r="A403" s="290" t="s">
        <v>1463</v>
      </c>
      <c r="B403" s="290" t="s">
        <v>1464</v>
      </c>
      <c r="C403" s="291">
        <v>837.52</v>
      </c>
      <c r="D403" s="292" t="s">
        <v>56</v>
      </c>
      <c r="E403" s="291">
        <v>0</v>
      </c>
      <c r="F403" s="291">
        <v>0</v>
      </c>
      <c r="G403" s="291">
        <v>837.52</v>
      </c>
      <c r="H403" s="292" t="s">
        <v>56</v>
      </c>
    </row>
    <row r="404" spans="1:8" ht="20.100000000000001" customHeight="1" x14ac:dyDescent="0.25">
      <c r="A404" s="290" t="s">
        <v>1465</v>
      </c>
      <c r="B404" s="290" t="s">
        <v>1466</v>
      </c>
      <c r="C404" s="291">
        <v>6763.96</v>
      </c>
      <c r="D404" s="292" t="s">
        <v>56</v>
      </c>
      <c r="E404" s="291">
        <v>0</v>
      </c>
      <c r="F404" s="291">
        <v>0</v>
      </c>
      <c r="G404" s="291">
        <v>6763.96</v>
      </c>
      <c r="H404" s="292" t="s">
        <v>56</v>
      </c>
    </row>
    <row r="405" spans="1:8" ht="20.100000000000001" customHeight="1" x14ac:dyDescent="0.25">
      <c r="A405" s="290" t="s">
        <v>1467</v>
      </c>
      <c r="B405" s="290" t="s">
        <v>1468</v>
      </c>
      <c r="C405" s="291">
        <v>1392</v>
      </c>
      <c r="D405" s="292" t="s">
        <v>56</v>
      </c>
      <c r="E405" s="291">
        <v>0</v>
      </c>
      <c r="F405" s="291">
        <v>0</v>
      </c>
      <c r="G405" s="291">
        <v>1392</v>
      </c>
      <c r="H405" s="292" t="s">
        <v>56</v>
      </c>
    </row>
    <row r="406" spans="1:8" ht="20.100000000000001" customHeight="1" x14ac:dyDescent="0.25">
      <c r="A406" s="290" t="s">
        <v>1469</v>
      </c>
      <c r="B406" s="290" t="s">
        <v>1470</v>
      </c>
      <c r="C406" s="291">
        <v>8816</v>
      </c>
      <c r="D406" s="292" t="s">
        <v>56</v>
      </c>
      <c r="E406" s="291">
        <v>0</v>
      </c>
      <c r="F406" s="291">
        <v>0</v>
      </c>
      <c r="G406" s="291">
        <v>8816</v>
      </c>
      <c r="H406" s="292" t="s">
        <v>56</v>
      </c>
    </row>
    <row r="407" spans="1:8" ht="20.100000000000001" customHeight="1" x14ac:dyDescent="0.25">
      <c r="A407" s="290" t="s">
        <v>1471</v>
      </c>
      <c r="B407" s="290" t="s">
        <v>1472</v>
      </c>
      <c r="C407" s="291">
        <v>6496</v>
      </c>
      <c r="D407" s="292" t="s">
        <v>56</v>
      </c>
      <c r="E407" s="291">
        <v>0</v>
      </c>
      <c r="F407" s="291">
        <v>0</v>
      </c>
      <c r="G407" s="291">
        <v>6496</v>
      </c>
      <c r="H407" s="292" t="s">
        <v>56</v>
      </c>
    </row>
    <row r="408" spans="1:8" ht="20.100000000000001" customHeight="1" x14ac:dyDescent="0.25">
      <c r="A408" s="290" t="s">
        <v>1473</v>
      </c>
      <c r="B408" s="290" t="s">
        <v>1474</v>
      </c>
      <c r="C408" s="291">
        <v>841</v>
      </c>
      <c r="D408" s="292" t="s">
        <v>56</v>
      </c>
      <c r="E408" s="291">
        <v>0</v>
      </c>
      <c r="F408" s="291">
        <v>0</v>
      </c>
      <c r="G408" s="291">
        <v>841</v>
      </c>
      <c r="H408" s="292" t="s">
        <v>56</v>
      </c>
    </row>
    <row r="409" spans="1:8" ht="20.100000000000001" customHeight="1" x14ac:dyDescent="0.25">
      <c r="A409" s="290" t="s">
        <v>1475</v>
      </c>
      <c r="B409" s="290" t="s">
        <v>1476</v>
      </c>
      <c r="C409" s="291">
        <v>7656</v>
      </c>
      <c r="D409" s="292" t="s">
        <v>56</v>
      </c>
      <c r="E409" s="291">
        <v>0</v>
      </c>
      <c r="F409" s="291">
        <v>0</v>
      </c>
      <c r="G409" s="291">
        <v>7656</v>
      </c>
      <c r="H409" s="292" t="s">
        <v>56</v>
      </c>
    </row>
    <row r="410" spans="1:8" ht="20.100000000000001" customHeight="1" x14ac:dyDescent="0.25">
      <c r="A410" s="290" t="s">
        <v>1477</v>
      </c>
      <c r="B410" s="290" t="s">
        <v>1478</v>
      </c>
      <c r="C410" s="291">
        <v>4957.84</v>
      </c>
      <c r="D410" s="292" t="s">
        <v>56</v>
      </c>
      <c r="E410" s="291">
        <v>0</v>
      </c>
      <c r="F410" s="291">
        <v>0</v>
      </c>
      <c r="G410" s="291">
        <v>4957.84</v>
      </c>
      <c r="H410" s="292" t="s">
        <v>56</v>
      </c>
    </row>
    <row r="411" spans="1:8" ht="20.100000000000001" customHeight="1" x14ac:dyDescent="0.25">
      <c r="A411" s="290" t="s">
        <v>1479</v>
      </c>
      <c r="B411" s="290" t="s">
        <v>1480</v>
      </c>
      <c r="C411" s="291">
        <v>69600</v>
      </c>
      <c r="D411" s="292" t="s">
        <v>56</v>
      </c>
      <c r="E411" s="291">
        <v>0</v>
      </c>
      <c r="F411" s="291">
        <v>0</v>
      </c>
      <c r="G411" s="291">
        <v>69600</v>
      </c>
      <c r="H411" s="292" t="s">
        <v>56</v>
      </c>
    </row>
    <row r="412" spans="1:8" ht="20.100000000000001" customHeight="1" x14ac:dyDescent="0.25">
      <c r="A412" s="290" t="s">
        <v>1481</v>
      </c>
      <c r="B412" s="290" t="s">
        <v>1482</v>
      </c>
      <c r="C412" s="291">
        <v>73497</v>
      </c>
      <c r="D412" s="292" t="s">
        <v>56</v>
      </c>
      <c r="E412" s="291">
        <v>0</v>
      </c>
      <c r="F412" s="291">
        <v>0</v>
      </c>
      <c r="G412" s="291">
        <v>73497</v>
      </c>
      <c r="H412" s="292" t="s">
        <v>56</v>
      </c>
    </row>
    <row r="413" spans="1:8" ht="20.100000000000001" customHeight="1" x14ac:dyDescent="0.25">
      <c r="A413" s="290" t="s">
        <v>1483</v>
      </c>
      <c r="B413" s="290" t="s">
        <v>1484</v>
      </c>
      <c r="C413" s="291">
        <v>13630</v>
      </c>
      <c r="D413" s="292" t="s">
        <v>56</v>
      </c>
      <c r="E413" s="291">
        <v>0</v>
      </c>
      <c r="F413" s="291">
        <v>0</v>
      </c>
      <c r="G413" s="291">
        <v>13630</v>
      </c>
      <c r="H413" s="292" t="s">
        <v>56</v>
      </c>
    </row>
    <row r="414" spans="1:8" ht="20.100000000000001" customHeight="1" x14ac:dyDescent="0.25">
      <c r="A414" s="290" t="s">
        <v>1485</v>
      </c>
      <c r="B414" s="290" t="s">
        <v>1486</v>
      </c>
      <c r="C414" s="291">
        <v>6598.99</v>
      </c>
      <c r="D414" s="292" t="s">
        <v>56</v>
      </c>
      <c r="E414" s="291">
        <v>0</v>
      </c>
      <c r="F414" s="291">
        <v>0</v>
      </c>
      <c r="G414" s="291">
        <v>6598.99</v>
      </c>
      <c r="H414" s="292" t="s">
        <v>56</v>
      </c>
    </row>
    <row r="415" spans="1:8" ht="20.100000000000001" customHeight="1" x14ac:dyDescent="0.25">
      <c r="A415" s="290" t="s">
        <v>1487</v>
      </c>
      <c r="B415" s="290" t="s">
        <v>1488</v>
      </c>
      <c r="C415" s="291">
        <v>7429.65</v>
      </c>
      <c r="D415" s="292" t="s">
        <v>56</v>
      </c>
      <c r="E415" s="291">
        <v>0</v>
      </c>
      <c r="F415" s="291">
        <v>0</v>
      </c>
      <c r="G415" s="291">
        <v>7429.65</v>
      </c>
      <c r="H415" s="292" t="s">
        <v>56</v>
      </c>
    </row>
    <row r="416" spans="1:8" ht="20.100000000000001" customHeight="1" x14ac:dyDescent="0.25">
      <c r="A416" s="290" t="s">
        <v>1489</v>
      </c>
      <c r="B416" s="290" t="s">
        <v>1490</v>
      </c>
      <c r="C416" s="291">
        <v>7429.65</v>
      </c>
      <c r="D416" s="292" t="s">
        <v>56</v>
      </c>
      <c r="E416" s="291">
        <v>0</v>
      </c>
      <c r="F416" s="291">
        <v>0</v>
      </c>
      <c r="G416" s="291">
        <v>7429.65</v>
      </c>
      <c r="H416" s="292" t="s">
        <v>56</v>
      </c>
    </row>
    <row r="417" spans="1:8" ht="20.100000000000001" customHeight="1" x14ac:dyDescent="0.25">
      <c r="A417" s="290" t="s">
        <v>1491</v>
      </c>
      <c r="B417" s="290" t="s">
        <v>1492</v>
      </c>
      <c r="C417" s="291">
        <v>2299</v>
      </c>
      <c r="D417" s="292" t="s">
        <v>56</v>
      </c>
      <c r="E417" s="291">
        <v>0</v>
      </c>
      <c r="F417" s="291">
        <v>0</v>
      </c>
      <c r="G417" s="291">
        <v>2299</v>
      </c>
      <c r="H417" s="292" t="s">
        <v>56</v>
      </c>
    </row>
    <row r="418" spans="1:8" ht="20.100000000000001" customHeight="1" x14ac:dyDescent="0.25">
      <c r="A418" s="290" t="s">
        <v>1493</v>
      </c>
      <c r="B418" s="290" t="s">
        <v>1494</v>
      </c>
      <c r="C418" s="291">
        <v>1999</v>
      </c>
      <c r="D418" s="292" t="s">
        <v>56</v>
      </c>
      <c r="E418" s="291">
        <v>0</v>
      </c>
      <c r="F418" s="291">
        <v>0</v>
      </c>
      <c r="G418" s="291">
        <v>1999</v>
      </c>
      <c r="H418" s="292" t="s">
        <v>56</v>
      </c>
    </row>
    <row r="419" spans="1:8" ht="20.100000000000001" customHeight="1" x14ac:dyDescent="0.25">
      <c r="A419" s="290" t="s">
        <v>1495</v>
      </c>
      <c r="B419" s="290" t="s">
        <v>1496</v>
      </c>
      <c r="C419" s="291">
        <v>17500</v>
      </c>
      <c r="D419" s="292" t="s">
        <v>56</v>
      </c>
      <c r="E419" s="291">
        <v>0</v>
      </c>
      <c r="F419" s="291">
        <v>0</v>
      </c>
      <c r="G419" s="291">
        <v>17500</v>
      </c>
      <c r="H419" s="292" t="s">
        <v>56</v>
      </c>
    </row>
    <row r="420" spans="1:8" ht="20.100000000000001" customHeight="1" x14ac:dyDescent="0.25">
      <c r="A420" s="290" t="s">
        <v>1497</v>
      </c>
      <c r="B420" s="290" t="s">
        <v>1498</v>
      </c>
      <c r="C420" s="291">
        <v>11699.14</v>
      </c>
      <c r="D420" s="292" t="s">
        <v>56</v>
      </c>
      <c r="E420" s="291">
        <v>0</v>
      </c>
      <c r="F420" s="291">
        <v>0</v>
      </c>
      <c r="G420" s="291">
        <v>11699.14</v>
      </c>
      <c r="H420" s="292" t="s">
        <v>56</v>
      </c>
    </row>
    <row r="421" spans="1:8" ht="20.100000000000001" customHeight="1" x14ac:dyDescent="0.25">
      <c r="A421" s="290" t="s">
        <v>1499</v>
      </c>
      <c r="B421" s="290" t="s">
        <v>1500</v>
      </c>
      <c r="C421" s="291">
        <v>10899.01</v>
      </c>
      <c r="D421" s="292" t="s">
        <v>56</v>
      </c>
      <c r="E421" s="291">
        <v>0</v>
      </c>
      <c r="F421" s="291">
        <v>0</v>
      </c>
      <c r="G421" s="291">
        <v>10899.01</v>
      </c>
      <c r="H421" s="292" t="s">
        <v>56</v>
      </c>
    </row>
    <row r="422" spans="1:8" ht="20.100000000000001" customHeight="1" x14ac:dyDescent="0.25">
      <c r="A422" s="290" t="s">
        <v>1501</v>
      </c>
      <c r="B422" s="290" t="s">
        <v>1502</v>
      </c>
      <c r="C422" s="291">
        <v>10899.01</v>
      </c>
      <c r="D422" s="292" t="s">
        <v>56</v>
      </c>
      <c r="E422" s="291">
        <v>0</v>
      </c>
      <c r="F422" s="291">
        <v>0</v>
      </c>
      <c r="G422" s="291">
        <v>10899.01</v>
      </c>
      <c r="H422" s="292" t="s">
        <v>56</v>
      </c>
    </row>
    <row r="423" spans="1:8" ht="20.100000000000001" customHeight="1" x14ac:dyDescent="0.25">
      <c r="A423" s="290" t="s">
        <v>1503</v>
      </c>
      <c r="B423" s="290" t="s">
        <v>1504</v>
      </c>
      <c r="C423" s="291">
        <v>10899.01</v>
      </c>
      <c r="D423" s="292" t="s">
        <v>56</v>
      </c>
      <c r="E423" s="291">
        <v>0</v>
      </c>
      <c r="F423" s="291">
        <v>0</v>
      </c>
      <c r="G423" s="291">
        <v>10899.01</v>
      </c>
      <c r="H423" s="292" t="s">
        <v>56</v>
      </c>
    </row>
    <row r="424" spans="1:8" ht="20.100000000000001" customHeight="1" x14ac:dyDescent="0.25">
      <c r="A424" s="290" t="s">
        <v>1505</v>
      </c>
      <c r="B424" s="290" t="s">
        <v>1506</v>
      </c>
      <c r="C424" s="291">
        <v>1249</v>
      </c>
      <c r="D424" s="292" t="s">
        <v>56</v>
      </c>
      <c r="E424" s="291">
        <v>0</v>
      </c>
      <c r="F424" s="291">
        <v>0</v>
      </c>
      <c r="G424" s="291">
        <v>1249</v>
      </c>
      <c r="H424" s="292" t="s">
        <v>56</v>
      </c>
    </row>
    <row r="425" spans="1:8" ht="20.100000000000001" customHeight="1" x14ac:dyDescent="0.25">
      <c r="A425" s="290" t="s">
        <v>1507</v>
      </c>
      <c r="B425" s="290" t="s">
        <v>1508</v>
      </c>
      <c r="C425" s="291">
        <v>8999</v>
      </c>
      <c r="D425" s="292" t="s">
        <v>56</v>
      </c>
      <c r="E425" s="291">
        <v>0</v>
      </c>
      <c r="F425" s="291">
        <v>0</v>
      </c>
      <c r="G425" s="291">
        <v>8999</v>
      </c>
      <c r="H425" s="292" t="s">
        <v>56</v>
      </c>
    </row>
    <row r="426" spans="1:8" ht="20.100000000000001" customHeight="1" x14ac:dyDescent="0.25">
      <c r="A426" s="293" t="s">
        <v>1509</v>
      </c>
      <c r="B426" s="293" t="s">
        <v>201</v>
      </c>
      <c r="C426" s="294">
        <v>263298.71000000002</v>
      </c>
      <c r="D426" s="295" t="s">
        <v>56</v>
      </c>
      <c r="E426" s="294">
        <v>0</v>
      </c>
      <c r="F426" s="294">
        <v>0</v>
      </c>
      <c r="G426" s="294">
        <v>263298.71000000002</v>
      </c>
      <c r="H426" s="295" t="s">
        <v>56</v>
      </c>
    </row>
    <row r="427" spans="1:8" ht="20.100000000000001" customHeight="1" x14ac:dyDescent="0.25">
      <c r="A427" s="290" t="s">
        <v>1510</v>
      </c>
      <c r="B427" s="290" t="s">
        <v>1511</v>
      </c>
      <c r="C427" s="291">
        <v>89538.42</v>
      </c>
      <c r="D427" s="292" t="s">
        <v>56</v>
      </c>
      <c r="E427" s="291">
        <v>0</v>
      </c>
      <c r="F427" s="291">
        <v>0</v>
      </c>
      <c r="G427" s="291">
        <v>89538.42</v>
      </c>
      <c r="H427" s="292" t="s">
        <v>56</v>
      </c>
    </row>
    <row r="428" spans="1:8" ht="20.100000000000001" customHeight="1" x14ac:dyDescent="0.25">
      <c r="A428" s="290" t="s">
        <v>1512</v>
      </c>
      <c r="B428" s="290" t="s">
        <v>1513</v>
      </c>
      <c r="C428" s="291">
        <v>39380.68</v>
      </c>
      <c r="D428" s="292" t="s">
        <v>56</v>
      </c>
      <c r="E428" s="291">
        <v>0</v>
      </c>
      <c r="F428" s="291">
        <v>0</v>
      </c>
      <c r="G428" s="291">
        <v>39380.68</v>
      </c>
      <c r="H428" s="292" t="s">
        <v>56</v>
      </c>
    </row>
    <row r="429" spans="1:8" ht="20.100000000000001" customHeight="1" x14ac:dyDescent="0.25">
      <c r="A429" s="290" t="s">
        <v>1514</v>
      </c>
      <c r="B429" s="290" t="s">
        <v>1515</v>
      </c>
      <c r="C429" s="291">
        <v>86121.16</v>
      </c>
      <c r="D429" s="292" t="s">
        <v>56</v>
      </c>
      <c r="E429" s="291">
        <v>0</v>
      </c>
      <c r="F429" s="291">
        <v>0</v>
      </c>
      <c r="G429" s="291">
        <v>86121.16</v>
      </c>
      <c r="H429" s="292" t="s">
        <v>56</v>
      </c>
    </row>
    <row r="430" spans="1:8" ht="20.100000000000001" customHeight="1" x14ac:dyDescent="0.25">
      <c r="A430" s="290" t="s">
        <v>1516</v>
      </c>
      <c r="B430" s="290" t="s">
        <v>1517</v>
      </c>
      <c r="C430" s="291">
        <v>5540.79</v>
      </c>
      <c r="D430" s="292" t="s">
        <v>56</v>
      </c>
      <c r="E430" s="291">
        <v>0</v>
      </c>
      <c r="F430" s="291">
        <v>0</v>
      </c>
      <c r="G430" s="291">
        <v>5540.79</v>
      </c>
      <c r="H430" s="292" t="s">
        <v>56</v>
      </c>
    </row>
    <row r="431" spans="1:8" ht="20.100000000000001" customHeight="1" x14ac:dyDescent="0.25">
      <c r="A431" s="290" t="s">
        <v>1518</v>
      </c>
      <c r="B431" s="290" t="s">
        <v>1519</v>
      </c>
      <c r="C431" s="291">
        <v>4963.22</v>
      </c>
      <c r="D431" s="292" t="s">
        <v>56</v>
      </c>
      <c r="E431" s="291">
        <v>0</v>
      </c>
      <c r="F431" s="291">
        <v>0</v>
      </c>
      <c r="G431" s="291">
        <v>4963.22</v>
      </c>
      <c r="H431" s="292" t="s">
        <v>56</v>
      </c>
    </row>
    <row r="432" spans="1:8" ht="20.100000000000001" customHeight="1" x14ac:dyDescent="0.25">
      <c r="A432" s="290" t="s">
        <v>1520</v>
      </c>
      <c r="B432" s="290" t="s">
        <v>1521</v>
      </c>
      <c r="C432" s="291">
        <v>5418.28</v>
      </c>
      <c r="D432" s="292" t="s">
        <v>56</v>
      </c>
      <c r="E432" s="291">
        <v>0</v>
      </c>
      <c r="F432" s="291">
        <v>0</v>
      </c>
      <c r="G432" s="291">
        <v>5418.28</v>
      </c>
      <c r="H432" s="292" t="s">
        <v>56</v>
      </c>
    </row>
    <row r="433" spans="1:8" ht="20.100000000000001" customHeight="1" x14ac:dyDescent="0.25">
      <c r="A433" s="290" t="s">
        <v>1522</v>
      </c>
      <c r="B433" s="290" t="s">
        <v>1523</v>
      </c>
      <c r="C433" s="291">
        <v>2820.4</v>
      </c>
      <c r="D433" s="292" t="s">
        <v>56</v>
      </c>
      <c r="E433" s="291">
        <v>0</v>
      </c>
      <c r="F433" s="291">
        <v>0</v>
      </c>
      <c r="G433" s="291">
        <v>2820.4</v>
      </c>
      <c r="H433" s="292" t="s">
        <v>56</v>
      </c>
    </row>
    <row r="434" spans="1:8" ht="20.100000000000001" customHeight="1" x14ac:dyDescent="0.25">
      <c r="A434" s="290" t="s">
        <v>1524</v>
      </c>
      <c r="B434" s="290" t="s">
        <v>1525</v>
      </c>
      <c r="C434" s="291">
        <v>9085</v>
      </c>
      <c r="D434" s="292" t="s">
        <v>56</v>
      </c>
      <c r="E434" s="291">
        <v>0</v>
      </c>
      <c r="F434" s="291">
        <v>0</v>
      </c>
      <c r="G434" s="291">
        <v>9085</v>
      </c>
      <c r="H434" s="292" t="s">
        <v>56</v>
      </c>
    </row>
    <row r="435" spans="1:8" ht="20.100000000000001" customHeight="1" x14ac:dyDescent="0.25">
      <c r="A435" s="290" t="s">
        <v>1526</v>
      </c>
      <c r="B435" s="290" t="s">
        <v>1527</v>
      </c>
      <c r="C435" s="291">
        <v>5428</v>
      </c>
      <c r="D435" s="292" t="s">
        <v>56</v>
      </c>
      <c r="E435" s="291">
        <v>0</v>
      </c>
      <c r="F435" s="291">
        <v>0</v>
      </c>
      <c r="G435" s="291">
        <v>5428</v>
      </c>
      <c r="H435" s="292" t="s">
        <v>56</v>
      </c>
    </row>
    <row r="436" spans="1:8" ht="20.100000000000001" customHeight="1" x14ac:dyDescent="0.25">
      <c r="A436" s="290" t="s">
        <v>1528</v>
      </c>
      <c r="B436" s="290" t="s">
        <v>1529</v>
      </c>
      <c r="C436" s="291">
        <v>1255.49</v>
      </c>
      <c r="D436" s="292" t="s">
        <v>56</v>
      </c>
      <c r="E436" s="291">
        <v>0</v>
      </c>
      <c r="F436" s="291">
        <v>0</v>
      </c>
      <c r="G436" s="291">
        <v>1255.49</v>
      </c>
      <c r="H436" s="292" t="s">
        <v>56</v>
      </c>
    </row>
    <row r="437" spans="1:8" ht="20.100000000000001" customHeight="1" x14ac:dyDescent="0.25">
      <c r="A437" s="290" t="s">
        <v>1530</v>
      </c>
      <c r="B437" s="290" t="s">
        <v>1531</v>
      </c>
      <c r="C437" s="291">
        <v>6200</v>
      </c>
      <c r="D437" s="292" t="s">
        <v>56</v>
      </c>
      <c r="E437" s="291">
        <v>0</v>
      </c>
      <c r="F437" s="291">
        <v>0</v>
      </c>
      <c r="G437" s="291">
        <v>6200</v>
      </c>
      <c r="H437" s="292" t="s">
        <v>56</v>
      </c>
    </row>
    <row r="438" spans="1:8" ht="20.100000000000001" customHeight="1" x14ac:dyDescent="0.25">
      <c r="A438" s="290" t="s">
        <v>1532</v>
      </c>
      <c r="B438" s="290" t="s">
        <v>1533</v>
      </c>
      <c r="C438" s="291">
        <v>1460.5</v>
      </c>
      <c r="D438" s="292" t="s">
        <v>56</v>
      </c>
      <c r="E438" s="291">
        <v>0</v>
      </c>
      <c r="F438" s="291">
        <v>0</v>
      </c>
      <c r="G438" s="291">
        <v>1460.5</v>
      </c>
      <c r="H438" s="292" t="s">
        <v>56</v>
      </c>
    </row>
    <row r="439" spans="1:8" ht="20.100000000000001" customHeight="1" x14ac:dyDescent="0.25">
      <c r="A439" s="290" t="s">
        <v>1534</v>
      </c>
      <c r="B439" s="290" t="s">
        <v>1535</v>
      </c>
      <c r="C439" s="291">
        <v>1150</v>
      </c>
      <c r="D439" s="292" t="s">
        <v>56</v>
      </c>
      <c r="E439" s="291">
        <v>0</v>
      </c>
      <c r="F439" s="291">
        <v>0</v>
      </c>
      <c r="G439" s="291">
        <v>1150</v>
      </c>
      <c r="H439" s="292" t="s">
        <v>56</v>
      </c>
    </row>
    <row r="440" spans="1:8" ht="20.100000000000001" customHeight="1" x14ac:dyDescent="0.25">
      <c r="A440" s="290" t="s">
        <v>1536</v>
      </c>
      <c r="B440" s="290" t="s">
        <v>1537</v>
      </c>
      <c r="C440" s="291">
        <v>2937.77</v>
      </c>
      <c r="D440" s="292" t="s">
        <v>56</v>
      </c>
      <c r="E440" s="291">
        <v>0</v>
      </c>
      <c r="F440" s="291">
        <v>0</v>
      </c>
      <c r="G440" s="291">
        <v>2937.77</v>
      </c>
      <c r="H440" s="292" t="s">
        <v>56</v>
      </c>
    </row>
    <row r="441" spans="1:8" ht="20.100000000000001" customHeight="1" x14ac:dyDescent="0.25">
      <c r="A441" s="290" t="s">
        <v>1538</v>
      </c>
      <c r="B441" s="290" t="s">
        <v>1535</v>
      </c>
      <c r="C441" s="291">
        <v>1999</v>
      </c>
      <c r="D441" s="292" t="s">
        <v>56</v>
      </c>
      <c r="E441" s="291">
        <v>0</v>
      </c>
      <c r="F441" s="291">
        <v>0</v>
      </c>
      <c r="G441" s="291">
        <v>1999</v>
      </c>
      <c r="H441" s="292" t="s">
        <v>56</v>
      </c>
    </row>
    <row r="442" spans="1:8" ht="20.100000000000001" customHeight="1" x14ac:dyDescent="0.25">
      <c r="A442" s="293" t="s">
        <v>1539</v>
      </c>
      <c r="B442" s="293" t="s">
        <v>202</v>
      </c>
      <c r="C442" s="294">
        <v>1802.72</v>
      </c>
      <c r="D442" s="295" t="s">
        <v>56</v>
      </c>
      <c r="E442" s="294">
        <v>0</v>
      </c>
      <c r="F442" s="294">
        <v>0</v>
      </c>
      <c r="G442" s="294">
        <v>1802.72</v>
      </c>
      <c r="H442" s="295" t="s">
        <v>56</v>
      </c>
    </row>
    <row r="443" spans="1:8" ht="20.100000000000001" customHeight="1" x14ac:dyDescent="0.25">
      <c r="A443" s="290" t="s">
        <v>1540</v>
      </c>
      <c r="B443" s="290" t="s">
        <v>1541</v>
      </c>
      <c r="C443" s="291">
        <v>699</v>
      </c>
      <c r="D443" s="292" t="s">
        <v>56</v>
      </c>
      <c r="E443" s="291">
        <v>0</v>
      </c>
      <c r="F443" s="291">
        <v>0</v>
      </c>
      <c r="G443" s="291">
        <v>699</v>
      </c>
      <c r="H443" s="292" t="s">
        <v>56</v>
      </c>
    </row>
    <row r="444" spans="1:8" ht="20.100000000000001" customHeight="1" x14ac:dyDescent="0.25">
      <c r="A444" s="290" t="s">
        <v>1542</v>
      </c>
      <c r="B444" s="290" t="s">
        <v>1543</v>
      </c>
      <c r="C444" s="291">
        <v>554.72</v>
      </c>
      <c r="D444" s="292" t="s">
        <v>56</v>
      </c>
      <c r="E444" s="291">
        <v>0</v>
      </c>
      <c r="F444" s="291">
        <v>0</v>
      </c>
      <c r="G444" s="291">
        <v>554.72</v>
      </c>
      <c r="H444" s="292" t="s">
        <v>56</v>
      </c>
    </row>
    <row r="445" spans="1:8" ht="20.100000000000001" customHeight="1" x14ac:dyDescent="0.25">
      <c r="A445" s="290" t="s">
        <v>1544</v>
      </c>
      <c r="B445" s="290" t="s">
        <v>1545</v>
      </c>
      <c r="C445" s="291">
        <v>549</v>
      </c>
      <c r="D445" s="292" t="s">
        <v>56</v>
      </c>
      <c r="E445" s="291">
        <v>0</v>
      </c>
      <c r="F445" s="291">
        <v>0</v>
      </c>
      <c r="G445" s="291">
        <v>549</v>
      </c>
      <c r="H445" s="292" t="s">
        <v>56</v>
      </c>
    </row>
    <row r="446" spans="1:8" ht="20.100000000000001" customHeight="1" x14ac:dyDescent="0.25">
      <c r="A446" s="293" t="s">
        <v>627</v>
      </c>
      <c r="B446" s="293" t="s">
        <v>204</v>
      </c>
      <c r="C446" s="294">
        <v>1173158</v>
      </c>
      <c r="D446" s="295" t="s">
        <v>56</v>
      </c>
      <c r="E446" s="294">
        <v>0</v>
      </c>
      <c r="F446" s="294">
        <v>0</v>
      </c>
      <c r="G446" s="294">
        <v>1173158</v>
      </c>
      <c r="H446" s="295" t="s">
        <v>56</v>
      </c>
    </row>
    <row r="447" spans="1:8" ht="20.100000000000001" customHeight="1" x14ac:dyDescent="0.25">
      <c r="A447" s="290" t="s">
        <v>1546</v>
      </c>
      <c r="B447" s="290" t="s">
        <v>1547</v>
      </c>
      <c r="C447" s="291">
        <v>105700</v>
      </c>
      <c r="D447" s="292" t="s">
        <v>56</v>
      </c>
      <c r="E447" s="291">
        <v>0</v>
      </c>
      <c r="F447" s="291">
        <v>0</v>
      </c>
      <c r="G447" s="291">
        <v>105700</v>
      </c>
      <c r="H447" s="292" t="s">
        <v>56</v>
      </c>
    </row>
    <row r="448" spans="1:8" ht="20.100000000000001" customHeight="1" x14ac:dyDescent="0.25">
      <c r="A448" s="290" t="s">
        <v>1548</v>
      </c>
      <c r="B448" s="290" t="s">
        <v>1549</v>
      </c>
      <c r="C448" s="291">
        <v>205000</v>
      </c>
      <c r="D448" s="292" t="s">
        <v>56</v>
      </c>
      <c r="E448" s="291">
        <v>0</v>
      </c>
      <c r="F448" s="291">
        <v>0</v>
      </c>
      <c r="G448" s="291">
        <v>205000</v>
      </c>
      <c r="H448" s="292" t="s">
        <v>56</v>
      </c>
    </row>
    <row r="449" spans="1:8" ht="20.100000000000001" customHeight="1" x14ac:dyDescent="0.25">
      <c r="A449" s="290" t="s">
        <v>1550</v>
      </c>
      <c r="B449" s="290" t="s">
        <v>1551</v>
      </c>
      <c r="C449" s="291">
        <v>181900</v>
      </c>
      <c r="D449" s="292" t="s">
        <v>56</v>
      </c>
      <c r="E449" s="291">
        <v>0</v>
      </c>
      <c r="F449" s="291">
        <v>0</v>
      </c>
      <c r="G449" s="291">
        <v>181900</v>
      </c>
      <c r="H449" s="292" t="s">
        <v>56</v>
      </c>
    </row>
    <row r="450" spans="1:8" ht="20.100000000000001" customHeight="1" x14ac:dyDescent="0.25">
      <c r="A450" s="290" t="s">
        <v>1552</v>
      </c>
      <c r="B450" s="290" t="s">
        <v>1553</v>
      </c>
      <c r="C450" s="291">
        <v>161958</v>
      </c>
      <c r="D450" s="292" t="s">
        <v>56</v>
      </c>
      <c r="E450" s="291">
        <v>0</v>
      </c>
      <c r="F450" s="291">
        <v>0</v>
      </c>
      <c r="G450" s="291">
        <v>161958</v>
      </c>
      <c r="H450" s="292" t="s">
        <v>56</v>
      </c>
    </row>
    <row r="451" spans="1:8" ht="20.100000000000001" customHeight="1" x14ac:dyDescent="0.25">
      <c r="A451" s="290" t="s">
        <v>1554</v>
      </c>
      <c r="B451" s="290" t="s">
        <v>1555</v>
      </c>
      <c r="C451" s="291">
        <v>370600</v>
      </c>
      <c r="D451" s="292" t="s">
        <v>56</v>
      </c>
      <c r="E451" s="291">
        <v>0</v>
      </c>
      <c r="F451" s="291">
        <v>0</v>
      </c>
      <c r="G451" s="291">
        <v>370600</v>
      </c>
      <c r="H451" s="292" t="s">
        <v>56</v>
      </c>
    </row>
    <row r="452" spans="1:8" ht="20.100000000000001" customHeight="1" x14ac:dyDescent="0.25">
      <c r="A452" s="290" t="s">
        <v>1556</v>
      </c>
      <c r="B452" s="290" t="s">
        <v>1557</v>
      </c>
      <c r="C452" s="291">
        <v>68000</v>
      </c>
      <c r="D452" s="292" t="s">
        <v>56</v>
      </c>
      <c r="E452" s="291">
        <v>0</v>
      </c>
      <c r="F452" s="291">
        <v>0</v>
      </c>
      <c r="G452" s="291">
        <v>68000</v>
      </c>
      <c r="H452" s="292" t="s">
        <v>56</v>
      </c>
    </row>
    <row r="453" spans="1:8" ht="20.100000000000001" customHeight="1" x14ac:dyDescent="0.25">
      <c r="A453" s="290" t="s">
        <v>1558</v>
      </c>
      <c r="B453" s="290" t="s">
        <v>1559</v>
      </c>
      <c r="C453" s="291">
        <v>80000</v>
      </c>
      <c r="D453" s="292" t="s">
        <v>56</v>
      </c>
      <c r="E453" s="291">
        <v>0</v>
      </c>
      <c r="F453" s="291">
        <v>0</v>
      </c>
      <c r="G453" s="291">
        <v>80000</v>
      </c>
      <c r="H453" s="292" t="s">
        <v>56</v>
      </c>
    </row>
    <row r="454" spans="1:8" ht="20.100000000000001" customHeight="1" x14ac:dyDescent="0.25">
      <c r="A454" s="293" t="s">
        <v>1560</v>
      </c>
      <c r="B454" s="293" t="s">
        <v>205</v>
      </c>
      <c r="C454" s="294">
        <v>17708657.870000001</v>
      </c>
      <c r="D454" s="295" t="s">
        <v>56</v>
      </c>
      <c r="E454" s="294">
        <v>0</v>
      </c>
      <c r="F454" s="294">
        <v>0</v>
      </c>
      <c r="G454" s="294">
        <v>17708657.870000001</v>
      </c>
      <c r="H454" s="295" t="s">
        <v>56</v>
      </c>
    </row>
    <row r="455" spans="1:8" ht="20.100000000000001" customHeight="1" x14ac:dyDescent="0.25">
      <c r="A455" s="290" t="s">
        <v>1561</v>
      </c>
      <c r="B455" s="290" t="s">
        <v>1562</v>
      </c>
      <c r="C455" s="291">
        <v>791040</v>
      </c>
      <c r="D455" s="292" t="s">
        <v>56</v>
      </c>
      <c r="E455" s="291">
        <v>0</v>
      </c>
      <c r="F455" s="291">
        <v>0</v>
      </c>
      <c r="G455" s="291">
        <v>791040</v>
      </c>
      <c r="H455" s="292" t="s">
        <v>56</v>
      </c>
    </row>
    <row r="456" spans="1:8" ht="20.100000000000001" customHeight="1" x14ac:dyDescent="0.25">
      <c r="A456" s="290" t="s">
        <v>1563</v>
      </c>
      <c r="B456" s="290" t="s">
        <v>1564</v>
      </c>
      <c r="C456" s="291">
        <v>1383695.45</v>
      </c>
      <c r="D456" s="292" t="s">
        <v>56</v>
      </c>
      <c r="E456" s="291">
        <v>0</v>
      </c>
      <c r="F456" s="291">
        <v>0</v>
      </c>
      <c r="G456" s="291">
        <v>1383695.45</v>
      </c>
      <c r="H456" s="292" t="s">
        <v>56</v>
      </c>
    </row>
    <row r="457" spans="1:8" ht="20.100000000000001" customHeight="1" x14ac:dyDescent="0.25">
      <c r="A457" s="290" t="s">
        <v>1565</v>
      </c>
      <c r="B457" s="290" t="s">
        <v>1566</v>
      </c>
      <c r="C457" s="291">
        <v>707273.86</v>
      </c>
      <c r="D457" s="292" t="s">
        <v>56</v>
      </c>
      <c r="E457" s="291">
        <v>0</v>
      </c>
      <c r="F457" s="291">
        <v>0</v>
      </c>
      <c r="G457" s="291">
        <v>707273.86</v>
      </c>
      <c r="H457" s="292" t="s">
        <v>56</v>
      </c>
    </row>
    <row r="458" spans="1:8" ht="20.100000000000001" customHeight="1" x14ac:dyDescent="0.25">
      <c r="A458" s="290" t="s">
        <v>1567</v>
      </c>
      <c r="B458" s="290" t="s">
        <v>1568</v>
      </c>
      <c r="C458" s="291">
        <v>2506847</v>
      </c>
      <c r="D458" s="292" t="s">
        <v>56</v>
      </c>
      <c r="E458" s="291">
        <v>0</v>
      </c>
      <c r="F458" s="291">
        <v>0</v>
      </c>
      <c r="G458" s="291">
        <v>2506847</v>
      </c>
      <c r="H458" s="292" t="s">
        <v>56</v>
      </c>
    </row>
    <row r="459" spans="1:8" ht="20.100000000000001" customHeight="1" x14ac:dyDescent="0.25">
      <c r="A459" s="290" t="s">
        <v>1569</v>
      </c>
      <c r="B459" s="290" t="s">
        <v>1570</v>
      </c>
      <c r="C459" s="291">
        <v>12319801.560000001</v>
      </c>
      <c r="D459" s="292" t="s">
        <v>56</v>
      </c>
      <c r="E459" s="291">
        <v>0</v>
      </c>
      <c r="F459" s="291">
        <v>0</v>
      </c>
      <c r="G459" s="291">
        <v>12319801.560000001</v>
      </c>
      <c r="H459" s="292" t="s">
        <v>56</v>
      </c>
    </row>
    <row r="460" spans="1:8" ht="20.100000000000001" customHeight="1" x14ac:dyDescent="0.25">
      <c r="A460" s="293" t="s">
        <v>1571</v>
      </c>
      <c r="B460" s="293" t="s">
        <v>207</v>
      </c>
      <c r="C460" s="294">
        <v>645000</v>
      </c>
      <c r="D460" s="295" t="s">
        <v>56</v>
      </c>
      <c r="E460" s="294">
        <v>0</v>
      </c>
      <c r="F460" s="294">
        <v>0</v>
      </c>
      <c r="G460" s="294">
        <v>645000</v>
      </c>
      <c r="H460" s="295" t="s">
        <v>56</v>
      </c>
    </row>
    <row r="461" spans="1:8" ht="20.100000000000001" customHeight="1" x14ac:dyDescent="0.25">
      <c r="A461" s="290" t="s">
        <v>1572</v>
      </c>
      <c r="B461" s="290" t="s">
        <v>1573</v>
      </c>
      <c r="C461" s="291">
        <v>95000</v>
      </c>
      <c r="D461" s="292" t="s">
        <v>56</v>
      </c>
      <c r="E461" s="291">
        <v>0</v>
      </c>
      <c r="F461" s="291">
        <v>0</v>
      </c>
      <c r="G461" s="291">
        <v>95000</v>
      </c>
      <c r="H461" s="292" t="s">
        <v>56</v>
      </c>
    </row>
    <row r="462" spans="1:8" ht="20.100000000000001" customHeight="1" x14ac:dyDescent="0.25">
      <c r="A462" s="290" t="s">
        <v>1574</v>
      </c>
      <c r="B462" s="290" t="s">
        <v>1575</v>
      </c>
      <c r="C462" s="291">
        <v>550000</v>
      </c>
      <c r="D462" s="292" t="s">
        <v>56</v>
      </c>
      <c r="E462" s="291">
        <v>0</v>
      </c>
      <c r="F462" s="291">
        <v>0</v>
      </c>
      <c r="G462" s="291">
        <v>550000</v>
      </c>
      <c r="H462" s="292" t="s">
        <v>56</v>
      </c>
    </row>
    <row r="463" spans="1:8" ht="20.100000000000001" customHeight="1" x14ac:dyDescent="0.25">
      <c r="A463" s="293" t="s">
        <v>1576</v>
      </c>
      <c r="B463" s="293" t="s">
        <v>208</v>
      </c>
      <c r="C463" s="294">
        <v>443695</v>
      </c>
      <c r="D463" s="295" t="s">
        <v>56</v>
      </c>
      <c r="E463" s="294">
        <v>0</v>
      </c>
      <c r="F463" s="294">
        <v>0</v>
      </c>
      <c r="G463" s="294">
        <v>443695</v>
      </c>
      <c r="H463" s="295" t="s">
        <v>56</v>
      </c>
    </row>
    <row r="464" spans="1:8" ht="20.100000000000001" customHeight="1" x14ac:dyDescent="0.25">
      <c r="A464" s="290" t="s">
        <v>1577</v>
      </c>
      <c r="B464" s="290" t="s">
        <v>1573</v>
      </c>
      <c r="C464" s="291">
        <v>50000</v>
      </c>
      <c r="D464" s="292" t="s">
        <v>56</v>
      </c>
      <c r="E464" s="291">
        <v>0</v>
      </c>
      <c r="F464" s="291">
        <v>0</v>
      </c>
      <c r="G464" s="291">
        <v>50000</v>
      </c>
      <c r="H464" s="292" t="s">
        <v>56</v>
      </c>
    </row>
    <row r="465" spans="1:8" ht="20.100000000000001" customHeight="1" x14ac:dyDescent="0.25">
      <c r="A465" s="290" t="s">
        <v>1578</v>
      </c>
      <c r="B465" s="290" t="s">
        <v>1575</v>
      </c>
      <c r="C465" s="291">
        <v>393695</v>
      </c>
      <c r="D465" s="292" t="s">
        <v>56</v>
      </c>
      <c r="E465" s="291">
        <v>0</v>
      </c>
      <c r="F465" s="291">
        <v>0</v>
      </c>
      <c r="G465" s="291">
        <v>393695</v>
      </c>
      <c r="H465" s="292" t="s">
        <v>56</v>
      </c>
    </row>
    <row r="466" spans="1:8" ht="20.100000000000001" customHeight="1" x14ac:dyDescent="0.25">
      <c r="A466" s="293" t="s">
        <v>1579</v>
      </c>
      <c r="B466" s="293" t="s">
        <v>210</v>
      </c>
      <c r="C466" s="295" t="s">
        <v>56</v>
      </c>
      <c r="D466" s="294">
        <v>808657</v>
      </c>
      <c r="E466" s="294">
        <v>0</v>
      </c>
      <c r="F466" s="294">
        <v>0</v>
      </c>
      <c r="G466" s="295" t="s">
        <v>56</v>
      </c>
      <c r="H466" s="294">
        <v>808657</v>
      </c>
    </row>
    <row r="467" spans="1:8" ht="20.100000000000001" customHeight="1" x14ac:dyDescent="0.25">
      <c r="A467" s="293" t="s">
        <v>1580</v>
      </c>
      <c r="B467" s="293" t="s">
        <v>212</v>
      </c>
      <c r="C467" s="297">
        <v>-278997.7</v>
      </c>
      <c r="D467" s="295" t="s">
        <v>56</v>
      </c>
      <c r="E467" s="294">
        <v>0</v>
      </c>
      <c r="F467" s="294">
        <v>0</v>
      </c>
      <c r="G467" s="297">
        <v>-278997.7</v>
      </c>
      <c r="H467" s="295" t="s">
        <v>56</v>
      </c>
    </row>
    <row r="468" spans="1:8" ht="20.100000000000001" customHeight="1" x14ac:dyDescent="0.25">
      <c r="A468" s="293" t="s">
        <v>1581</v>
      </c>
      <c r="B468" s="293" t="s">
        <v>214</v>
      </c>
      <c r="C468" s="297">
        <v>-258185.49</v>
      </c>
      <c r="D468" s="295" t="s">
        <v>56</v>
      </c>
      <c r="E468" s="294">
        <v>0</v>
      </c>
      <c r="F468" s="294">
        <v>0</v>
      </c>
      <c r="G468" s="297">
        <v>-258185.49</v>
      </c>
      <c r="H468" s="295" t="s">
        <v>56</v>
      </c>
    </row>
    <row r="469" spans="1:8" ht="20.100000000000001" customHeight="1" x14ac:dyDescent="0.25">
      <c r="A469" s="293" t="s">
        <v>1582</v>
      </c>
      <c r="B469" s="293" t="s">
        <v>216</v>
      </c>
      <c r="C469" s="297">
        <v>-1098</v>
      </c>
      <c r="D469" s="295" t="s">
        <v>56</v>
      </c>
      <c r="E469" s="294">
        <v>0</v>
      </c>
      <c r="F469" s="294">
        <v>0</v>
      </c>
      <c r="G469" s="297">
        <v>-1098</v>
      </c>
      <c r="H469" s="295" t="s">
        <v>56</v>
      </c>
    </row>
    <row r="470" spans="1:8" ht="20.100000000000001" customHeight="1" x14ac:dyDescent="0.25">
      <c r="A470" s="293" t="s">
        <v>1583</v>
      </c>
      <c r="B470" s="293" t="s">
        <v>218</v>
      </c>
      <c r="C470" s="297">
        <v>-199.9</v>
      </c>
      <c r="D470" s="295" t="s">
        <v>56</v>
      </c>
      <c r="E470" s="294">
        <v>0</v>
      </c>
      <c r="F470" s="294">
        <v>0</v>
      </c>
      <c r="G470" s="297">
        <v>-199.9</v>
      </c>
      <c r="H470" s="295" t="s">
        <v>56</v>
      </c>
    </row>
    <row r="471" spans="1:8" ht="20.100000000000001" customHeight="1" x14ac:dyDescent="0.25">
      <c r="A471" s="290" t="s">
        <v>628</v>
      </c>
      <c r="B471" s="290" t="s">
        <v>356</v>
      </c>
      <c r="C471" s="292" t="s">
        <v>56</v>
      </c>
      <c r="D471" s="291">
        <v>2683344.5699999998</v>
      </c>
      <c r="E471" s="291">
        <v>0</v>
      </c>
      <c r="F471" s="291">
        <v>21975.759999999998</v>
      </c>
      <c r="G471" s="292" t="s">
        <v>56</v>
      </c>
      <c r="H471" s="291">
        <v>2705320.33</v>
      </c>
    </row>
    <row r="472" spans="1:8" ht="20.100000000000001" customHeight="1" x14ac:dyDescent="0.25">
      <c r="A472" s="290" t="s">
        <v>629</v>
      </c>
      <c r="B472" s="290" t="s">
        <v>264</v>
      </c>
      <c r="C472" s="292" t="s">
        <v>56</v>
      </c>
      <c r="D472" s="291">
        <v>2382086.61</v>
      </c>
      <c r="E472" s="291">
        <v>0</v>
      </c>
      <c r="F472" s="291">
        <v>6177.93</v>
      </c>
      <c r="G472" s="292" t="s">
        <v>56</v>
      </c>
      <c r="H472" s="291">
        <v>2388264.54</v>
      </c>
    </row>
    <row r="473" spans="1:8" ht="20.100000000000001" customHeight="1" x14ac:dyDescent="0.25">
      <c r="A473" s="293" t="s">
        <v>630</v>
      </c>
      <c r="B473" s="293" t="s">
        <v>183</v>
      </c>
      <c r="C473" s="295" t="s">
        <v>56</v>
      </c>
      <c r="D473" s="294">
        <v>1932530.85</v>
      </c>
      <c r="E473" s="294">
        <v>0</v>
      </c>
      <c r="F473" s="294">
        <v>0</v>
      </c>
      <c r="G473" s="295" t="s">
        <v>56</v>
      </c>
      <c r="H473" s="294">
        <v>1932530.85</v>
      </c>
    </row>
    <row r="474" spans="1:8" ht="20.100000000000001" customHeight="1" x14ac:dyDescent="0.25">
      <c r="A474" s="290" t="s">
        <v>1584</v>
      </c>
      <c r="B474" s="290" t="s">
        <v>1585</v>
      </c>
      <c r="C474" s="292" t="s">
        <v>56</v>
      </c>
      <c r="D474" s="291">
        <v>309599.48</v>
      </c>
      <c r="E474" s="291">
        <v>0</v>
      </c>
      <c r="F474" s="291">
        <v>0</v>
      </c>
      <c r="G474" s="292" t="s">
        <v>56</v>
      </c>
      <c r="H474" s="291">
        <v>309599.48</v>
      </c>
    </row>
    <row r="475" spans="1:8" ht="20.100000000000001" customHeight="1" x14ac:dyDescent="0.25">
      <c r="A475" s="290" t="s">
        <v>1586</v>
      </c>
      <c r="B475" s="290" t="s">
        <v>1587</v>
      </c>
      <c r="C475" s="292" t="s">
        <v>56</v>
      </c>
      <c r="D475" s="291">
        <v>25000</v>
      </c>
      <c r="E475" s="291">
        <v>0</v>
      </c>
      <c r="F475" s="291">
        <v>0</v>
      </c>
      <c r="G475" s="292" t="s">
        <v>56</v>
      </c>
      <c r="H475" s="291">
        <v>25000</v>
      </c>
    </row>
    <row r="476" spans="1:8" ht="20.100000000000001" customHeight="1" x14ac:dyDescent="0.25">
      <c r="A476" s="290" t="s">
        <v>1588</v>
      </c>
      <c r="B476" s="290" t="s">
        <v>1589</v>
      </c>
      <c r="C476" s="292" t="s">
        <v>56</v>
      </c>
      <c r="D476" s="291">
        <v>7772.89</v>
      </c>
      <c r="E476" s="291">
        <v>0</v>
      </c>
      <c r="F476" s="291">
        <v>0</v>
      </c>
      <c r="G476" s="292" t="s">
        <v>56</v>
      </c>
      <c r="H476" s="291">
        <v>7772.89</v>
      </c>
    </row>
    <row r="477" spans="1:8" ht="20.100000000000001" customHeight="1" x14ac:dyDescent="0.25">
      <c r="A477" s="290" t="s">
        <v>1590</v>
      </c>
      <c r="B477" s="290" t="s">
        <v>1591</v>
      </c>
      <c r="C477" s="292" t="s">
        <v>56</v>
      </c>
      <c r="D477" s="291">
        <v>443622</v>
      </c>
      <c r="E477" s="291">
        <v>0</v>
      </c>
      <c r="F477" s="291">
        <v>0</v>
      </c>
      <c r="G477" s="292" t="s">
        <v>56</v>
      </c>
      <c r="H477" s="291">
        <v>443622</v>
      </c>
    </row>
    <row r="478" spans="1:8" ht="20.100000000000001" customHeight="1" x14ac:dyDescent="0.25">
      <c r="A478" s="290" t="s">
        <v>1592</v>
      </c>
      <c r="B478" s="290" t="s">
        <v>1593</v>
      </c>
      <c r="C478" s="292" t="s">
        <v>56</v>
      </c>
      <c r="D478" s="291">
        <v>20000</v>
      </c>
      <c r="E478" s="291">
        <v>0</v>
      </c>
      <c r="F478" s="291">
        <v>0</v>
      </c>
      <c r="G478" s="292" t="s">
        <v>56</v>
      </c>
      <c r="H478" s="291">
        <v>20000</v>
      </c>
    </row>
    <row r="479" spans="1:8" ht="20.100000000000001" customHeight="1" x14ac:dyDescent="0.25">
      <c r="A479" s="290" t="s">
        <v>1594</v>
      </c>
      <c r="B479" s="290" t="s">
        <v>183</v>
      </c>
      <c r="C479" s="292" t="s">
        <v>56</v>
      </c>
      <c r="D479" s="291">
        <v>28350.23</v>
      </c>
      <c r="E479" s="291">
        <v>0</v>
      </c>
      <c r="F479" s="291">
        <v>0</v>
      </c>
      <c r="G479" s="292" t="s">
        <v>56</v>
      </c>
      <c r="H479" s="291">
        <v>28350.23</v>
      </c>
    </row>
    <row r="480" spans="1:8" ht="20.100000000000001" customHeight="1" x14ac:dyDescent="0.25">
      <c r="A480" s="290" t="s">
        <v>1595</v>
      </c>
      <c r="B480" s="290" t="s">
        <v>1596</v>
      </c>
      <c r="C480" s="292" t="s">
        <v>56</v>
      </c>
      <c r="D480" s="291">
        <v>223199.62</v>
      </c>
      <c r="E480" s="291">
        <v>0</v>
      </c>
      <c r="F480" s="291">
        <v>0</v>
      </c>
      <c r="G480" s="292" t="s">
        <v>56</v>
      </c>
      <c r="H480" s="291">
        <v>223199.62</v>
      </c>
    </row>
    <row r="481" spans="1:8" ht="20.100000000000001" customHeight="1" x14ac:dyDescent="0.25">
      <c r="A481" s="290" t="s">
        <v>1597</v>
      </c>
      <c r="B481" s="290" t="s">
        <v>1598</v>
      </c>
      <c r="C481" s="292" t="s">
        <v>56</v>
      </c>
      <c r="D481" s="296">
        <v>-15715.66</v>
      </c>
      <c r="E481" s="291">
        <v>0</v>
      </c>
      <c r="F481" s="291">
        <v>0</v>
      </c>
      <c r="G481" s="292" t="s">
        <v>56</v>
      </c>
      <c r="H481" s="296">
        <v>-15715.66</v>
      </c>
    </row>
    <row r="482" spans="1:8" ht="20.100000000000001" customHeight="1" x14ac:dyDescent="0.25">
      <c r="A482" s="290" t="s">
        <v>1599</v>
      </c>
      <c r="B482" s="290" t="s">
        <v>1600</v>
      </c>
      <c r="C482" s="292" t="s">
        <v>56</v>
      </c>
      <c r="D482" s="291">
        <v>40020</v>
      </c>
      <c r="E482" s="291">
        <v>0</v>
      </c>
      <c r="F482" s="291">
        <v>0</v>
      </c>
      <c r="G482" s="292" t="s">
        <v>56</v>
      </c>
      <c r="H482" s="291">
        <v>40020</v>
      </c>
    </row>
    <row r="483" spans="1:8" ht="20.100000000000001" customHeight="1" x14ac:dyDescent="0.25">
      <c r="A483" s="290" t="s">
        <v>1601</v>
      </c>
      <c r="B483" s="290" t="s">
        <v>1149</v>
      </c>
      <c r="C483" s="292" t="s">
        <v>56</v>
      </c>
      <c r="D483" s="291">
        <v>668.76</v>
      </c>
      <c r="E483" s="291">
        <v>0</v>
      </c>
      <c r="F483" s="291">
        <v>0</v>
      </c>
      <c r="G483" s="292" t="s">
        <v>56</v>
      </c>
      <c r="H483" s="291">
        <v>668.76</v>
      </c>
    </row>
    <row r="484" spans="1:8" ht="20.100000000000001" customHeight="1" x14ac:dyDescent="0.25">
      <c r="A484" s="290" t="s">
        <v>1602</v>
      </c>
      <c r="B484" s="290" t="s">
        <v>1603</v>
      </c>
      <c r="C484" s="292" t="s">
        <v>56</v>
      </c>
      <c r="D484" s="291">
        <v>850000</v>
      </c>
      <c r="E484" s="291">
        <v>0</v>
      </c>
      <c r="F484" s="291">
        <v>0</v>
      </c>
      <c r="G484" s="292" t="s">
        <v>56</v>
      </c>
      <c r="H484" s="291">
        <v>850000</v>
      </c>
    </row>
    <row r="485" spans="1:8" ht="20.100000000000001" customHeight="1" x14ac:dyDescent="0.25">
      <c r="A485" s="290" t="s">
        <v>1604</v>
      </c>
      <c r="B485" s="290" t="s">
        <v>121</v>
      </c>
      <c r="C485" s="292" t="s">
        <v>56</v>
      </c>
      <c r="D485" s="291">
        <v>13.53</v>
      </c>
      <c r="E485" s="291">
        <v>0</v>
      </c>
      <c r="F485" s="291">
        <v>0</v>
      </c>
      <c r="G485" s="292" t="s">
        <v>56</v>
      </c>
      <c r="H485" s="291">
        <v>13.53</v>
      </c>
    </row>
    <row r="486" spans="1:8" ht="20.100000000000001" customHeight="1" x14ac:dyDescent="0.25">
      <c r="A486" s="293" t="s">
        <v>631</v>
      </c>
      <c r="B486" s="293" t="s">
        <v>185</v>
      </c>
      <c r="C486" s="295" t="s">
        <v>56</v>
      </c>
      <c r="D486" s="294">
        <v>449555.76</v>
      </c>
      <c r="E486" s="294">
        <v>0</v>
      </c>
      <c r="F486" s="294">
        <v>6177.93</v>
      </c>
      <c r="G486" s="295" t="s">
        <v>56</v>
      </c>
      <c r="H486" s="294">
        <v>455733.69</v>
      </c>
    </row>
    <row r="487" spans="1:8" ht="20.100000000000001" customHeight="1" x14ac:dyDescent="0.25">
      <c r="A487" s="290" t="s">
        <v>632</v>
      </c>
      <c r="B487" s="290" t="s">
        <v>358</v>
      </c>
      <c r="C487" s="292" t="s">
        <v>56</v>
      </c>
      <c r="D487" s="291">
        <v>32521.4</v>
      </c>
      <c r="E487" s="291">
        <v>0</v>
      </c>
      <c r="F487" s="291">
        <v>3188.45</v>
      </c>
      <c r="G487" s="292" t="s">
        <v>56</v>
      </c>
      <c r="H487" s="291">
        <v>35709.85</v>
      </c>
    </row>
    <row r="488" spans="1:8" ht="20.100000000000001" customHeight="1" x14ac:dyDescent="0.25">
      <c r="A488" s="290" t="s">
        <v>633</v>
      </c>
      <c r="B488" s="290" t="s">
        <v>359</v>
      </c>
      <c r="C488" s="292" t="s">
        <v>56</v>
      </c>
      <c r="D488" s="291">
        <v>31355.38</v>
      </c>
      <c r="E488" s="291">
        <v>0</v>
      </c>
      <c r="F488" s="291">
        <v>2989.48</v>
      </c>
      <c r="G488" s="292" t="s">
        <v>56</v>
      </c>
      <c r="H488" s="291">
        <v>34344.86</v>
      </c>
    </row>
    <row r="489" spans="1:8" ht="20.100000000000001" customHeight="1" x14ac:dyDescent="0.25">
      <c r="A489" s="290" t="s">
        <v>1605</v>
      </c>
      <c r="B489" s="290" t="s">
        <v>1606</v>
      </c>
      <c r="C489" s="292" t="s">
        <v>56</v>
      </c>
      <c r="D489" s="296">
        <v>-45071.91</v>
      </c>
      <c r="E489" s="291">
        <v>0</v>
      </c>
      <c r="F489" s="291">
        <v>0</v>
      </c>
      <c r="G489" s="292" t="s">
        <v>56</v>
      </c>
      <c r="H489" s="296">
        <v>-45071.91</v>
      </c>
    </row>
    <row r="490" spans="1:8" ht="20.100000000000001" customHeight="1" x14ac:dyDescent="0.25">
      <c r="A490" s="290" t="s">
        <v>1607</v>
      </c>
      <c r="B490" s="290" t="s">
        <v>1608</v>
      </c>
      <c r="C490" s="292" t="s">
        <v>56</v>
      </c>
      <c r="D490" s="291">
        <v>18571.77</v>
      </c>
      <c r="E490" s="291">
        <v>0</v>
      </c>
      <c r="F490" s="291">
        <v>0</v>
      </c>
      <c r="G490" s="292" t="s">
        <v>56</v>
      </c>
      <c r="H490" s="291">
        <v>18571.77</v>
      </c>
    </row>
    <row r="491" spans="1:8" ht="20.100000000000001" customHeight="1" x14ac:dyDescent="0.25">
      <c r="A491" s="290" t="s">
        <v>1609</v>
      </c>
      <c r="B491" s="290" t="s">
        <v>1610</v>
      </c>
      <c r="C491" s="292" t="s">
        <v>56</v>
      </c>
      <c r="D491" s="291">
        <v>92868.9</v>
      </c>
      <c r="E491" s="291">
        <v>0</v>
      </c>
      <c r="F491" s="291">
        <v>0</v>
      </c>
      <c r="G491" s="292" t="s">
        <v>56</v>
      </c>
      <c r="H491" s="291">
        <v>92868.9</v>
      </c>
    </row>
    <row r="492" spans="1:8" ht="20.100000000000001" customHeight="1" x14ac:dyDescent="0.25">
      <c r="A492" s="290" t="s">
        <v>1611</v>
      </c>
      <c r="B492" s="290" t="s">
        <v>1612</v>
      </c>
      <c r="C492" s="292" t="s">
        <v>56</v>
      </c>
      <c r="D492" s="291">
        <v>1857.16</v>
      </c>
      <c r="E492" s="291">
        <v>0</v>
      </c>
      <c r="F492" s="291">
        <v>0</v>
      </c>
      <c r="G492" s="292" t="s">
        <v>56</v>
      </c>
      <c r="H492" s="291">
        <v>1857.16</v>
      </c>
    </row>
    <row r="493" spans="1:8" ht="20.100000000000001" customHeight="1" x14ac:dyDescent="0.25">
      <c r="A493" s="290" t="s">
        <v>1613</v>
      </c>
      <c r="B493" s="290" t="s">
        <v>1614</v>
      </c>
      <c r="C493" s="292" t="s">
        <v>56</v>
      </c>
      <c r="D493" s="291">
        <v>2785.76</v>
      </c>
      <c r="E493" s="291">
        <v>0</v>
      </c>
      <c r="F493" s="291">
        <v>0</v>
      </c>
      <c r="G493" s="292" t="s">
        <v>56</v>
      </c>
      <c r="H493" s="291">
        <v>2785.76</v>
      </c>
    </row>
    <row r="494" spans="1:8" ht="20.100000000000001" customHeight="1" x14ac:dyDescent="0.25">
      <c r="A494" s="290" t="s">
        <v>1615</v>
      </c>
      <c r="B494" s="290" t="s">
        <v>1616</v>
      </c>
      <c r="C494" s="292" t="s">
        <v>56</v>
      </c>
      <c r="D494" s="291">
        <v>314667.3</v>
      </c>
      <c r="E494" s="291">
        <v>0</v>
      </c>
      <c r="F494" s="291">
        <v>0</v>
      </c>
      <c r="G494" s="292" t="s">
        <v>56</v>
      </c>
      <c r="H494" s="291">
        <v>314667.3</v>
      </c>
    </row>
    <row r="495" spans="1:8" ht="20.100000000000001" customHeight="1" x14ac:dyDescent="0.25">
      <c r="A495" s="290" t="s">
        <v>634</v>
      </c>
      <c r="B495" s="290" t="s">
        <v>360</v>
      </c>
      <c r="C495" s="292" t="s">
        <v>56</v>
      </c>
      <c r="D495" s="291">
        <v>301257.96000000002</v>
      </c>
      <c r="E495" s="291">
        <v>0</v>
      </c>
      <c r="F495" s="291">
        <v>15797.83</v>
      </c>
      <c r="G495" s="292" t="s">
        <v>56</v>
      </c>
      <c r="H495" s="291">
        <v>317055.78999999998</v>
      </c>
    </row>
    <row r="496" spans="1:8" ht="20.100000000000001" customHeight="1" x14ac:dyDescent="0.25">
      <c r="A496" s="293" t="s">
        <v>635</v>
      </c>
      <c r="B496" s="293" t="s">
        <v>194</v>
      </c>
      <c r="C496" s="295" t="s">
        <v>56</v>
      </c>
      <c r="D496" s="294">
        <v>301257.96000000002</v>
      </c>
      <c r="E496" s="294">
        <v>0</v>
      </c>
      <c r="F496" s="294">
        <v>15797.83</v>
      </c>
      <c r="G496" s="295" t="s">
        <v>56</v>
      </c>
      <c r="H496" s="294">
        <v>317055.78999999998</v>
      </c>
    </row>
    <row r="497" spans="1:8" ht="20.100000000000001" customHeight="1" x14ac:dyDescent="0.25">
      <c r="A497" s="290" t="s">
        <v>1617</v>
      </c>
      <c r="B497" s="290" t="s">
        <v>272</v>
      </c>
      <c r="C497" s="292" t="s">
        <v>56</v>
      </c>
      <c r="D497" s="291">
        <v>2100</v>
      </c>
      <c r="E497" s="291">
        <v>0</v>
      </c>
      <c r="F497" s="291">
        <v>0</v>
      </c>
      <c r="G497" s="292" t="s">
        <v>56</v>
      </c>
      <c r="H497" s="291">
        <v>2100</v>
      </c>
    </row>
    <row r="498" spans="1:8" ht="20.100000000000001" customHeight="1" x14ac:dyDescent="0.25">
      <c r="A498" s="290" t="s">
        <v>636</v>
      </c>
      <c r="B498" s="290" t="s">
        <v>297</v>
      </c>
      <c r="C498" s="292" t="s">
        <v>56</v>
      </c>
      <c r="D498" s="291">
        <v>3500</v>
      </c>
      <c r="E498" s="291">
        <v>0</v>
      </c>
      <c r="F498" s="291">
        <v>700</v>
      </c>
      <c r="G498" s="292" t="s">
        <v>56</v>
      </c>
      <c r="H498" s="291">
        <v>4200</v>
      </c>
    </row>
    <row r="499" spans="1:8" ht="20.100000000000001" customHeight="1" x14ac:dyDescent="0.25">
      <c r="A499" s="290" t="s">
        <v>1618</v>
      </c>
      <c r="B499" s="290" t="s">
        <v>271</v>
      </c>
      <c r="C499" s="292" t="s">
        <v>56</v>
      </c>
      <c r="D499" s="291">
        <v>1400</v>
      </c>
      <c r="E499" s="291">
        <v>0</v>
      </c>
      <c r="F499" s="291">
        <v>0</v>
      </c>
      <c r="G499" s="292" t="s">
        <v>56</v>
      </c>
      <c r="H499" s="291">
        <v>1400</v>
      </c>
    </row>
    <row r="500" spans="1:8" ht="20.100000000000001" customHeight="1" x14ac:dyDescent="0.25">
      <c r="A500" s="290" t="s">
        <v>1619</v>
      </c>
      <c r="B500" s="290" t="s">
        <v>1002</v>
      </c>
      <c r="C500" s="292" t="s">
        <v>56</v>
      </c>
      <c r="D500" s="291">
        <v>5320</v>
      </c>
      <c r="E500" s="291">
        <v>0</v>
      </c>
      <c r="F500" s="291">
        <v>0</v>
      </c>
      <c r="G500" s="292" t="s">
        <v>56</v>
      </c>
      <c r="H500" s="291">
        <v>5320</v>
      </c>
    </row>
    <row r="501" spans="1:8" ht="20.100000000000001" customHeight="1" x14ac:dyDescent="0.25">
      <c r="A501" s="290" t="s">
        <v>1620</v>
      </c>
      <c r="B501" s="290" t="s">
        <v>274</v>
      </c>
      <c r="C501" s="292" t="s">
        <v>56</v>
      </c>
      <c r="D501" s="291">
        <v>4407.34</v>
      </c>
      <c r="E501" s="291">
        <v>0</v>
      </c>
      <c r="F501" s="291">
        <v>0</v>
      </c>
      <c r="G501" s="292" t="s">
        <v>56</v>
      </c>
      <c r="H501" s="291">
        <v>4407.34</v>
      </c>
    </row>
    <row r="502" spans="1:8" ht="20.100000000000001" customHeight="1" x14ac:dyDescent="0.25">
      <c r="A502" s="290" t="s">
        <v>1621</v>
      </c>
      <c r="B502" s="290" t="s">
        <v>325</v>
      </c>
      <c r="C502" s="292" t="s">
        <v>56</v>
      </c>
      <c r="D502" s="291">
        <v>2450</v>
      </c>
      <c r="E502" s="291">
        <v>0</v>
      </c>
      <c r="F502" s="291">
        <v>0</v>
      </c>
      <c r="G502" s="292" t="s">
        <v>56</v>
      </c>
      <c r="H502" s="291">
        <v>2450</v>
      </c>
    </row>
    <row r="503" spans="1:8" ht="20.100000000000001" customHeight="1" x14ac:dyDescent="0.25">
      <c r="A503" s="290" t="s">
        <v>1622</v>
      </c>
      <c r="B503" s="290" t="s">
        <v>273</v>
      </c>
      <c r="C503" s="292" t="s">
        <v>56</v>
      </c>
      <c r="D503" s="291">
        <v>2800</v>
      </c>
      <c r="E503" s="291">
        <v>0</v>
      </c>
      <c r="F503" s="291">
        <v>0</v>
      </c>
      <c r="G503" s="292" t="s">
        <v>56</v>
      </c>
      <c r="H503" s="291">
        <v>2800</v>
      </c>
    </row>
    <row r="504" spans="1:8" ht="20.100000000000001" customHeight="1" x14ac:dyDescent="0.25">
      <c r="A504" s="290" t="s">
        <v>1623</v>
      </c>
      <c r="B504" s="290" t="s">
        <v>275</v>
      </c>
      <c r="C504" s="292" t="s">
        <v>56</v>
      </c>
      <c r="D504" s="291">
        <v>4200</v>
      </c>
      <c r="E504" s="291">
        <v>0</v>
      </c>
      <c r="F504" s="291">
        <v>0</v>
      </c>
      <c r="G504" s="292" t="s">
        <v>56</v>
      </c>
      <c r="H504" s="291">
        <v>4200</v>
      </c>
    </row>
    <row r="505" spans="1:8" ht="20.100000000000001" customHeight="1" x14ac:dyDescent="0.25">
      <c r="A505" s="290" t="s">
        <v>1624</v>
      </c>
      <c r="B505" s="290" t="s">
        <v>276</v>
      </c>
      <c r="C505" s="292" t="s">
        <v>56</v>
      </c>
      <c r="D505" s="291">
        <v>1890</v>
      </c>
      <c r="E505" s="291">
        <v>0</v>
      </c>
      <c r="F505" s="291">
        <v>0</v>
      </c>
      <c r="G505" s="292" t="s">
        <v>56</v>
      </c>
      <c r="H505" s="291">
        <v>1890</v>
      </c>
    </row>
    <row r="506" spans="1:8" ht="20.100000000000001" customHeight="1" x14ac:dyDescent="0.25">
      <c r="A506" s="290" t="s">
        <v>637</v>
      </c>
      <c r="B506" s="290" t="s">
        <v>317</v>
      </c>
      <c r="C506" s="292" t="s">
        <v>56</v>
      </c>
      <c r="D506" s="291">
        <v>2100</v>
      </c>
      <c r="E506" s="291">
        <v>0</v>
      </c>
      <c r="F506" s="291">
        <v>2800</v>
      </c>
      <c r="G506" s="292" t="s">
        <v>56</v>
      </c>
      <c r="H506" s="291">
        <v>4900</v>
      </c>
    </row>
    <row r="507" spans="1:8" ht="20.100000000000001" customHeight="1" x14ac:dyDescent="0.25">
      <c r="A507" s="290" t="s">
        <v>1625</v>
      </c>
      <c r="B507" s="290" t="s">
        <v>278</v>
      </c>
      <c r="C507" s="292" t="s">
        <v>56</v>
      </c>
      <c r="D507" s="291">
        <v>1400</v>
      </c>
      <c r="E507" s="291">
        <v>0</v>
      </c>
      <c r="F507" s="291">
        <v>0</v>
      </c>
      <c r="G507" s="292" t="s">
        <v>56</v>
      </c>
      <c r="H507" s="291">
        <v>1400</v>
      </c>
    </row>
    <row r="508" spans="1:8" ht="20.100000000000001" customHeight="1" x14ac:dyDescent="0.25">
      <c r="A508" s="290" t="s">
        <v>638</v>
      </c>
      <c r="B508" s="290" t="s">
        <v>300</v>
      </c>
      <c r="C508" s="292" t="s">
        <v>56</v>
      </c>
      <c r="D508" s="291">
        <v>5600</v>
      </c>
      <c r="E508" s="291">
        <v>0</v>
      </c>
      <c r="F508" s="291">
        <v>0</v>
      </c>
      <c r="G508" s="292" t="s">
        <v>56</v>
      </c>
      <c r="H508" s="291">
        <v>5600</v>
      </c>
    </row>
    <row r="509" spans="1:8" ht="20.100000000000001" customHeight="1" x14ac:dyDescent="0.25">
      <c r="A509" s="290" t="s">
        <v>639</v>
      </c>
      <c r="B509" s="290" t="s">
        <v>279</v>
      </c>
      <c r="C509" s="292" t="s">
        <v>56</v>
      </c>
      <c r="D509" s="291">
        <v>3850</v>
      </c>
      <c r="E509" s="291">
        <v>0</v>
      </c>
      <c r="F509" s="291">
        <v>0</v>
      </c>
      <c r="G509" s="292" t="s">
        <v>56</v>
      </c>
      <c r="H509" s="291">
        <v>3850</v>
      </c>
    </row>
    <row r="510" spans="1:8" ht="20.100000000000001" customHeight="1" x14ac:dyDescent="0.25">
      <c r="A510" s="290" t="s">
        <v>1626</v>
      </c>
      <c r="B510" s="290" t="s">
        <v>1627</v>
      </c>
      <c r="C510" s="292" t="s">
        <v>56</v>
      </c>
      <c r="D510" s="291">
        <v>2800</v>
      </c>
      <c r="E510" s="291">
        <v>0</v>
      </c>
      <c r="F510" s="291">
        <v>0</v>
      </c>
      <c r="G510" s="292" t="s">
        <v>56</v>
      </c>
      <c r="H510" s="291">
        <v>2800</v>
      </c>
    </row>
    <row r="511" spans="1:8" ht="20.100000000000001" customHeight="1" x14ac:dyDescent="0.25">
      <c r="A511" s="290" t="s">
        <v>1628</v>
      </c>
      <c r="B511" s="290" t="s">
        <v>956</v>
      </c>
      <c r="C511" s="292" t="s">
        <v>56</v>
      </c>
      <c r="D511" s="291">
        <v>700</v>
      </c>
      <c r="E511" s="291">
        <v>0</v>
      </c>
      <c r="F511" s="291">
        <v>0</v>
      </c>
      <c r="G511" s="292" t="s">
        <v>56</v>
      </c>
      <c r="H511" s="291">
        <v>700</v>
      </c>
    </row>
    <row r="512" spans="1:8" ht="20.100000000000001" customHeight="1" x14ac:dyDescent="0.25">
      <c r="A512" s="290" t="s">
        <v>640</v>
      </c>
      <c r="B512" s="290" t="s">
        <v>280</v>
      </c>
      <c r="C512" s="292" t="s">
        <v>56</v>
      </c>
      <c r="D512" s="291">
        <v>3850</v>
      </c>
      <c r="E512" s="291">
        <v>0</v>
      </c>
      <c r="F512" s="291">
        <v>0</v>
      </c>
      <c r="G512" s="292" t="s">
        <v>56</v>
      </c>
      <c r="H512" s="291">
        <v>3850</v>
      </c>
    </row>
    <row r="513" spans="1:8" ht="20.100000000000001" customHeight="1" x14ac:dyDescent="0.25">
      <c r="A513" s="290" t="s">
        <v>641</v>
      </c>
      <c r="B513" s="290" t="s">
        <v>281</v>
      </c>
      <c r="C513" s="292" t="s">
        <v>56</v>
      </c>
      <c r="D513" s="291">
        <v>770</v>
      </c>
      <c r="E513" s="291">
        <v>0</v>
      </c>
      <c r="F513" s="291">
        <v>0</v>
      </c>
      <c r="G513" s="292" t="s">
        <v>56</v>
      </c>
      <c r="H513" s="291">
        <v>770</v>
      </c>
    </row>
    <row r="514" spans="1:8" ht="20.100000000000001" customHeight="1" x14ac:dyDescent="0.25">
      <c r="A514" s="290" t="s">
        <v>780</v>
      </c>
      <c r="B514" s="290" t="s">
        <v>282</v>
      </c>
      <c r="C514" s="292" t="s">
        <v>56</v>
      </c>
      <c r="D514" s="291">
        <v>1540</v>
      </c>
      <c r="E514" s="291">
        <v>0</v>
      </c>
      <c r="F514" s="291">
        <v>490</v>
      </c>
      <c r="G514" s="292" t="s">
        <v>56</v>
      </c>
      <c r="H514" s="291">
        <v>2030</v>
      </c>
    </row>
    <row r="515" spans="1:8" ht="20.100000000000001" customHeight="1" x14ac:dyDescent="0.25">
      <c r="A515" s="290" t="s">
        <v>1629</v>
      </c>
      <c r="B515" s="290" t="s">
        <v>340</v>
      </c>
      <c r="C515" s="292" t="s">
        <v>56</v>
      </c>
      <c r="D515" s="291">
        <v>2800</v>
      </c>
      <c r="E515" s="291">
        <v>0</v>
      </c>
      <c r="F515" s="291">
        <v>0</v>
      </c>
      <c r="G515" s="292" t="s">
        <v>56</v>
      </c>
      <c r="H515" s="291">
        <v>2800</v>
      </c>
    </row>
    <row r="516" spans="1:8" ht="20.100000000000001" customHeight="1" x14ac:dyDescent="0.25">
      <c r="A516" s="290" t="s">
        <v>1630</v>
      </c>
      <c r="B516" s="290" t="s">
        <v>960</v>
      </c>
      <c r="C516" s="292" t="s">
        <v>56</v>
      </c>
      <c r="D516" s="291">
        <v>2009</v>
      </c>
      <c r="E516" s="291">
        <v>0</v>
      </c>
      <c r="F516" s="291">
        <v>0</v>
      </c>
      <c r="G516" s="292" t="s">
        <v>56</v>
      </c>
      <c r="H516" s="291">
        <v>2009</v>
      </c>
    </row>
    <row r="517" spans="1:8" ht="20.100000000000001" customHeight="1" x14ac:dyDescent="0.25">
      <c r="A517" s="290" t="s">
        <v>1631</v>
      </c>
      <c r="B517" s="290" t="s">
        <v>798</v>
      </c>
      <c r="C517" s="292" t="s">
        <v>56</v>
      </c>
      <c r="D517" s="291">
        <v>420</v>
      </c>
      <c r="E517" s="291">
        <v>0</v>
      </c>
      <c r="F517" s="291">
        <v>0</v>
      </c>
      <c r="G517" s="292" t="s">
        <v>56</v>
      </c>
      <c r="H517" s="291">
        <v>420</v>
      </c>
    </row>
    <row r="518" spans="1:8" ht="20.100000000000001" customHeight="1" x14ac:dyDescent="0.25">
      <c r="A518" s="290" t="s">
        <v>1632</v>
      </c>
      <c r="B518" s="290" t="s">
        <v>283</v>
      </c>
      <c r="C518" s="292" t="s">
        <v>56</v>
      </c>
      <c r="D518" s="291">
        <v>2800</v>
      </c>
      <c r="E518" s="291">
        <v>0</v>
      </c>
      <c r="F518" s="291">
        <v>0</v>
      </c>
      <c r="G518" s="292" t="s">
        <v>56</v>
      </c>
      <c r="H518" s="291">
        <v>2800</v>
      </c>
    </row>
    <row r="519" spans="1:8" ht="20.100000000000001" customHeight="1" x14ac:dyDescent="0.25">
      <c r="A519" s="290" t="s">
        <v>1633</v>
      </c>
      <c r="B519" s="290" t="s">
        <v>284</v>
      </c>
      <c r="C519" s="292" t="s">
        <v>56</v>
      </c>
      <c r="D519" s="291">
        <v>770</v>
      </c>
      <c r="E519" s="291">
        <v>0</v>
      </c>
      <c r="F519" s="291">
        <v>0</v>
      </c>
      <c r="G519" s="292" t="s">
        <v>56</v>
      </c>
      <c r="H519" s="291">
        <v>770</v>
      </c>
    </row>
    <row r="520" spans="1:8" ht="20.100000000000001" customHeight="1" x14ac:dyDescent="0.25">
      <c r="A520" s="290" t="s">
        <v>1634</v>
      </c>
      <c r="B520" s="290" t="s">
        <v>329</v>
      </c>
      <c r="C520" s="292" t="s">
        <v>56</v>
      </c>
      <c r="D520" s="291">
        <v>1400</v>
      </c>
      <c r="E520" s="291">
        <v>0</v>
      </c>
      <c r="F520" s="291">
        <v>0</v>
      </c>
      <c r="G520" s="292" t="s">
        <v>56</v>
      </c>
      <c r="H520" s="291">
        <v>1400</v>
      </c>
    </row>
    <row r="521" spans="1:8" ht="20.100000000000001" customHeight="1" x14ac:dyDescent="0.25">
      <c r="A521" s="290" t="s">
        <v>1635</v>
      </c>
      <c r="B521" s="290" t="s">
        <v>285</v>
      </c>
      <c r="C521" s="292" t="s">
        <v>56</v>
      </c>
      <c r="D521" s="291">
        <v>350</v>
      </c>
      <c r="E521" s="291">
        <v>0</v>
      </c>
      <c r="F521" s="291">
        <v>0</v>
      </c>
      <c r="G521" s="292" t="s">
        <v>56</v>
      </c>
      <c r="H521" s="291">
        <v>350</v>
      </c>
    </row>
    <row r="522" spans="1:8" ht="20.100000000000001" customHeight="1" x14ac:dyDescent="0.25">
      <c r="A522" s="290" t="s">
        <v>1636</v>
      </c>
      <c r="B522" s="290" t="s">
        <v>1156</v>
      </c>
      <c r="C522" s="292" t="s">
        <v>56</v>
      </c>
      <c r="D522" s="291">
        <v>140</v>
      </c>
      <c r="E522" s="291">
        <v>0</v>
      </c>
      <c r="F522" s="291">
        <v>0</v>
      </c>
      <c r="G522" s="292" t="s">
        <v>56</v>
      </c>
      <c r="H522" s="291">
        <v>140</v>
      </c>
    </row>
    <row r="523" spans="1:8" ht="20.100000000000001" customHeight="1" x14ac:dyDescent="0.25">
      <c r="A523" s="290" t="s">
        <v>1637</v>
      </c>
      <c r="B523" s="290" t="s">
        <v>286</v>
      </c>
      <c r="C523" s="292" t="s">
        <v>56</v>
      </c>
      <c r="D523" s="291">
        <v>4900</v>
      </c>
      <c r="E523" s="291">
        <v>0</v>
      </c>
      <c r="F523" s="291">
        <v>0</v>
      </c>
      <c r="G523" s="292" t="s">
        <v>56</v>
      </c>
      <c r="H523" s="291">
        <v>4900</v>
      </c>
    </row>
    <row r="524" spans="1:8" ht="20.100000000000001" customHeight="1" x14ac:dyDescent="0.25">
      <c r="A524" s="290" t="s">
        <v>1638</v>
      </c>
      <c r="B524" s="290" t="s">
        <v>1639</v>
      </c>
      <c r="C524" s="292" t="s">
        <v>56</v>
      </c>
      <c r="D524" s="291">
        <v>2401</v>
      </c>
      <c r="E524" s="291">
        <v>0</v>
      </c>
      <c r="F524" s="291">
        <v>0</v>
      </c>
      <c r="G524" s="292" t="s">
        <v>56</v>
      </c>
      <c r="H524" s="291">
        <v>2401</v>
      </c>
    </row>
    <row r="525" spans="1:8" ht="20.100000000000001" customHeight="1" x14ac:dyDescent="0.25">
      <c r="A525" s="290" t="s">
        <v>1640</v>
      </c>
      <c r="B525" s="290" t="s">
        <v>1641</v>
      </c>
      <c r="C525" s="292" t="s">
        <v>56</v>
      </c>
      <c r="D525" s="291">
        <v>2520</v>
      </c>
      <c r="E525" s="291">
        <v>0</v>
      </c>
      <c r="F525" s="291">
        <v>0</v>
      </c>
      <c r="G525" s="292" t="s">
        <v>56</v>
      </c>
      <c r="H525" s="291">
        <v>2520</v>
      </c>
    </row>
    <row r="526" spans="1:8" ht="20.100000000000001" customHeight="1" x14ac:dyDescent="0.25">
      <c r="A526" s="290" t="s">
        <v>1642</v>
      </c>
      <c r="B526" s="290" t="s">
        <v>288</v>
      </c>
      <c r="C526" s="292" t="s">
        <v>56</v>
      </c>
      <c r="D526" s="291">
        <v>2310</v>
      </c>
      <c r="E526" s="291">
        <v>0</v>
      </c>
      <c r="F526" s="291">
        <v>0</v>
      </c>
      <c r="G526" s="292" t="s">
        <v>56</v>
      </c>
      <c r="H526" s="291">
        <v>2310</v>
      </c>
    </row>
    <row r="527" spans="1:8" ht="20.100000000000001" customHeight="1" x14ac:dyDescent="0.25">
      <c r="A527" s="290" t="s">
        <v>1643</v>
      </c>
      <c r="B527" s="290" t="s">
        <v>277</v>
      </c>
      <c r="C527" s="292" t="s">
        <v>56</v>
      </c>
      <c r="D527" s="291">
        <v>2800</v>
      </c>
      <c r="E527" s="291">
        <v>0</v>
      </c>
      <c r="F527" s="291">
        <v>0</v>
      </c>
      <c r="G527" s="292" t="s">
        <v>56</v>
      </c>
      <c r="H527" s="291">
        <v>2800</v>
      </c>
    </row>
    <row r="528" spans="1:8" ht="20.100000000000001" customHeight="1" x14ac:dyDescent="0.25">
      <c r="A528" s="290" t="s">
        <v>1644</v>
      </c>
      <c r="B528" s="290" t="s">
        <v>942</v>
      </c>
      <c r="C528" s="292" t="s">
        <v>56</v>
      </c>
      <c r="D528" s="291">
        <v>2800</v>
      </c>
      <c r="E528" s="291">
        <v>0</v>
      </c>
      <c r="F528" s="291">
        <v>0</v>
      </c>
      <c r="G528" s="292" t="s">
        <v>56</v>
      </c>
      <c r="H528" s="291">
        <v>2800</v>
      </c>
    </row>
    <row r="529" spans="1:8" ht="20.100000000000001" customHeight="1" x14ac:dyDescent="0.25">
      <c r="A529" s="290" t="s">
        <v>1645</v>
      </c>
      <c r="B529" s="290" t="s">
        <v>972</v>
      </c>
      <c r="C529" s="292" t="s">
        <v>56</v>
      </c>
      <c r="D529" s="291">
        <v>595</v>
      </c>
      <c r="E529" s="291">
        <v>0</v>
      </c>
      <c r="F529" s="291">
        <v>0</v>
      </c>
      <c r="G529" s="292" t="s">
        <v>56</v>
      </c>
      <c r="H529" s="291">
        <v>595</v>
      </c>
    </row>
    <row r="530" spans="1:8" ht="20.100000000000001" customHeight="1" x14ac:dyDescent="0.25">
      <c r="A530" s="290" t="s">
        <v>1646</v>
      </c>
      <c r="B530" s="290" t="s">
        <v>974</v>
      </c>
      <c r="C530" s="292" t="s">
        <v>56</v>
      </c>
      <c r="D530" s="291">
        <v>420</v>
      </c>
      <c r="E530" s="291">
        <v>0</v>
      </c>
      <c r="F530" s="291">
        <v>0</v>
      </c>
      <c r="G530" s="292" t="s">
        <v>56</v>
      </c>
      <c r="H530" s="291">
        <v>420</v>
      </c>
    </row>
    <row r="531" spans="1:8" ht="20.100000000000001" customHeight="1" x14ac:dyDescent="0.25">
      <c r="A531" s="290" t="s">
        <v>1647</v>
      </c>
      <c r="B531" s="290" t="s">
        <v>800</v>
      </c>
      <c r="C531" s="292" t="s">
        <v>56</v>
      </c>
      <c r="D531" s="291">
        <v>2800</v>
      </c>
      <c r="E531" s="291">
        <v>0</v>
      </c>
      <c r="F531" s="291">
        <v>0</v>
      </c>
      <c r="G531" s="292" t="s">
        <v>56</v>
      </c>
      <c r="H531" s="291">
        <v>2800</v>
      </c>
    </row>
    <row r="532" spans="1:8" ht="20.100000000000001" customHeight="1" x14ac:dyDescent="0.25">
      <c r="A532" s="290" t="s">
        <v>642</v>
      </c>
      <c r="B532" s="290" t="s">
        <v>289</v>
      </c>
      <c r="C532" s="292" t="s">
        <v>56</v>
      </c>
      <c r="D532" s="291">
        <v>1750</v>
      </c>
      <c r="E532" s="291">
        <v>0</v>
      </c>
      <c r="F532" s="291">
        <v>1400</v>
      </c>
      <c r="G532" s="292" t="s">
        <v>56</v>
      </c>
      <c r="H532" s="291">
        <v>3150</v>
      </c>
    </row>
    <row r="533" spans="1:8" ht="20.100000000000001" customHeight="1" x14ac:dyDescent="0.25">
      <c r="A533" s="290" t="s">
        <v>643</v>
      </c>
      <c r="B533" s="290" t="s">
        <v>334</v>
      </c>
      <c r="C533" s="292" t="s">
        <v>56</v>
      </c>
      <c r="D533" s="291">
        <v>598.36</v>
      </c>
      <c r="E533" s="291">
        <v>0</v>
      </c>
      <c r="F533" s="291">
        <v>280</v>
      </c>
      <c r="G533" s="292" t="s">
        <v>56</v>
      </c>
      <c r="H533" s="291">
        <v>878.36</v>
      </c>
    </row>
    <row r="534" spans="1:8" ht="20.100000000000001" customHeight="1" x14ac:dyDescent="0.25">
      <c r="A534" s="290" t="s">
        <v>1648</v>
      </c>
      <c r="B534" s="290" t="s">
        <v>773</v>
      </c>
      <c r="C534" s="292" t="s">
        <v>56</v>
      </c>
      <c r="D534" s="291">
        <v>1400</v>
      </c>
      <c r="E534" s="291">
        <v>0</v>
      </c>
      <c r="F534" s="291">
        <v>0</v>
      </c>
      <c r="G534" s="292" t="s">
        <v>56</v>
      </c>
      <c r="H534" s="291">
        <v>1400</v>
      </c>
    </row>
    <row r="535" spans="1:8" ht="20.100000000000001" customHeight="1" x14ac:dyDescent="0.25">
      <c r="A535" s="290" t="s">
        <v>644</v>
      </c>
      <c r="B535" s="290" t="s">
        <v>316</v>
      </c>
      <c r="C535" s="292" t="s">
        <v>56</v>
      </c>
      <c r="D535" s="291">
        <v>2100</v>
      </c>
      <c r="E535" s="291">
        <v>0</v>
      </c>
      <c r="F535" s="291">
        <v>0</v>
      </c>
      <c r="G535" s="292" t="s">
        <v>56</v>
      </c>
      <c r="H535" s="291">
        <v>2100</v>
      </c>
    </row>
    <row r="536" spans="1:8" ht="20.100000000000001" customHeight="1" x14ac:dyDescent="0.25">
      <c r="A536" s="290" t="s">
        <v>1649</v>
      </c>
      <c r="B536" s="290" t="s">
        <v>291</v>
      </c>
      <c r="C536" s="292" t="s">
        <v>56</v>
      </c>
      <c r="D536" s="291">
        <v>4690</v>
      </c>
      <c r="E536" s="291">
        <v>0</v>
      </c>
      <c r="F536" s="291">
        <v>0</v>
      </c>
      <c r="G536" s="292" t="s">
        <v>56</v>
      </c>
      <c r="H536" s="291">
        <v>4690</v>
      </c>
    </row>
    <row r="537" spans="1:8" ht="20.100000000000001" customHeight="1" x14ac:dyDescent="0.25">
      <c r="A537" s="290" t="s">
        <v>1650</v>
      </c>
      <c r="B537" s="290" t="s">
        <v>290</v>
      </c>
      <c r="C537" s="292" t="s">
        <v>56</v>
      </c>
      <c r="D537" s="291">
        <v>4550</v>
      </c>
      <c r="E537" s="291">
        <v>0</v>
      </c>
      <c r="F537" s="291">
        <v>0</v>
      </c>
      <c r="G537" s="292" t="s">
        <v>56</v>
      </c>
      <c r="H537" s="291">
        <v>4550</v>
      </c>
    </row>
    <row r="538" spans="1:8" ht="20.100000000000001" customHeight="1" x14ac:dyDescent="0.25">
      <c r="A538" s="290" t="s">
        <v>1651</v>
      </c>
      <c r="B538" s="290" t="s">
        <v>1652</v>
      </c>
      <c r="C538" s="292" t="s">
        <v>56</v>
      </c>
      <c r="D538" s="296">
        <v>-12063.77</v>
      </c>
      <c r="E538" s="291">
        <v>0</v>
      </c>
      <c r="F538" s="291">
        <v>0</v>
      </c>
      <c r="G538" s="292" t="s">
        <v>56</v>
      </c>
      <c r="H538" s="296">
        <v>-12063.77</v>
      </c>
    </row>
    <row r="539" spans="1:8" ht="20.100000000000001" customHeight="1" x14ac:dyDescent="0.25">
      <c r="A539" s="290" t="s">
        <v>1653</v>
      </c>
      <c r="B539" s="290" t="s">
        <v>292</v>
      </c>
      <c r="C539" s="292" t="s">
        <v>56</v>
      </c>
      <c r="D539" s="291">
        <v>2800</v>
      </c>
      <c r="E539" s="291">
        <v>0</v>
      </c>
      <c r="F539" s="291">
        <v>0</v>
      </c>
      <c r="G539" s="292" t="s">
        <v>56</v>
      </c>
      <c r="H539" s="291">
        <v>2800</v>
      </c>
    </row>
    <row r="540" spans="1:8" ht="20.100000000000001" customHeight="1" x14ac:dyDescent="0.25">
      <c r="A540" s="290" t="s">
        <v>645</v>
      </c>
      <c r="B540" s="290" t="s">
        <v>293</v>
      </c>
      <c r="C540" s="292" t="s">
        <v>56</v>
      </c>
      <c r="D540" s="291">
        <v>2800</v>
      </c>
      <c r="E540" s="291">
        <v>0</v>
      </c>
      <c r="F540" s="291">
        <v>1050</v>
      </c>
      <c r="G540" s="292" t="s">
        <v>56</v>
      </c>
      <c r="H540" s="291">
        <v>3850</v>
      </c>
    </row>
    <row r="541" spans="1:8" ht="20.100000000000001" customHeight="1" x14ac:dyDescent="0.25">
      <c r="A541" s="290" t="s">
        <v>1654</v>
      </c>
      <c r="B541" s="290" t="s">
        <v>294</v>
      </c>
      <c r="C541" s="292" t="s">
        <v>56</v>
      </c>
      <c r="D541" s="291">
        <v>1750</v>
      </c>
      <c r="E541" s="291">
        <v>0</v>
      </c>
      <c r="F541" s="291">
        <v>0</v>
      </c>
      <c r="G541" s="292" t="s">
        <v>56</v>
      </c>
      <c r="H541" s="291">
        <v>1750</v>
      </c>
    </row>
    <row r="542" spans="1:8" ht="20.100000000000001" customHeight="1" x14ac:dyDescent="0.25">
      <c r="A542" s="290" t="s">
        <v>1655</v>
      </c>
      <c r="B542" s="290" t="s">
        <v>295</v>
      </c>
      <c r="C542" s="292" t="s">
        <v>56</v>
      </c>
      <c r="D542" s="291">
        <v>1050</v>
      </c>
      <c r="E542" s="291">
        <v>0</v>
      </c>
      <c r="F542" s="291">
        <v>0</v>
      </c>
      <c r="G542" s="292" t="s">
        <v>56</v>
      </c>
      <c r="H542" s="291">
        <v>1050</v>
      </c>
    </row>
    <row r="543" spans="1:8" ht="20.100000000000001" customHeight="1" x14ac:dyDescent="0.25">
      <c r="A543" s="290" t="s">
        <v>646</v>
      </c>
      <c r="B543" s="290" t="s">
        <v>270</v>
      </c>
      <c r="C543" s="292" t="s">
        <v>56</v>
      </c>
      <c r="D543" s="291">
        <v>1750</v>
      </c>
      <c r="E543" s="291">
        <v>0</v>
      </c>
      <c r="F543" s="291">
        <v>0</v>
      </c>
      <c r="G543" s="292" t="s">
        <v>56</v>
      </c>
      <c r="H543" s="291">
        <v>1750</v>
      </c>
    </row>
    <row r="544" spans="1:8" ht="20.100000000000001" customHeight="1" x14ac:dyDescent="0.25">
      <c r="A544" s="290" t="s">
        <v>1656</v>
      </c>
      <c r="B544" s="290" t="s">
        <v>298</v>
      </c>
      <c r="C544" s="292" t="s">
        <v>56</v>
      </c>
      <c r="D544" s="291">
        <v>1400</v>
      </c>
      <c r="E544" s="291">
        <v>0</v>
      </c>
      <c r="F544" s="291">
        <v>0</v>
      </c>
      <c r="G544" s="292" t="s">
        <v>56</v>
      </c>
      <c r="H544" s="291">
        <v>1400</v>
      </c>
    </row>
    <row r="545" spans="1:8" ht="20.100000000000001" customHeight="1" x14ac:dyDescent="0.25">
      <c r="A545" s="290" t="s">
        <v>1657</v>
      </c>
      <c r="B545" s="290" t="s">
        <v>1068</v>
      </c>
      <c r="C545" s="292" t="s">
        <v>56</v>
      </c>
      <c r="D545" s="291">
        <v>700</v>
      </c>
      <c r="E545" s="291">
        <v>0</v>
      </c>
      <c r="F545" s="291">
        <v>0</v>
      </c>
      <c r="G545" s="292" t="s">
        <v>56</v>
      </c>
      <c r="H545" s="291">
        <v>700</v>
      </c>
    </row>
    <row r="546" spans="1:8" ht="20.100000000000001" customHeight="1" x14ac:dyDescent="0.25">
      <c r="A546" s="290" t="s">
        <v>1658</v>
      </c>
      <c r="B546" s="290" t="s">
        <v>299</v>
      </c>
      <c r="C546" s="292" t="s">
        <v>56</v>
      </c>
      <c r="D546" s="291">
        <v>1400</v>
      </c>
      <c r="E546" s="291">
        <v>0</v>
      </c>
      <c r="F546" s="291">
        <v>0</v>
      </c>
      <c r="G546" s="292" t="s">
        <v>56</v>
      </c>
      <c r="H546" s="291">
        <v>1400</v>
      </c>
    </row>
    <row r="547" spans="1:8" ht="20.100000000000001" customHeight="1" x14ac:dyDescent="0.25">
      <c r="A547" s="290" t="s">
        <v>1659</v>
      </c>
      <c r="B547" s="290" t="s">
        <v>1660</v>
      </c>
      <c r="C547" s="292" t="s">
        <v>56</v>
      </c>
      <c r="D547" s="291">
        <v>840</v>
      </c>
      <c r="E547" s="291">
        <v>0</v>
      </c>
      <c r="F547" s="291">
        <v>0</v>
      </c>
      <c r="G547" s="292" t="s">
        <v>56</v>
      </c>
      <c r="H547" s="291">
        <v>840</v>
      </c>
    </row>
    <row r="548" spans="1:8" ht="20.100000000000001" customHeight="1" x14ac:dyDescent="0.25">
      <c r="A548" s="290" t="s">
        <v>647</v>
      </c>
      <c r="B548" s="290" t="s">
        <v>301</v>
      </c>
      <c r="C548" s="292" t="s">
        <v>56</v>
      </c>
      <c r="D548" s="291">
        <v>2800</v>
      </c>
      <c r="E548" s="291">
        <v>0</v>
      </c>
      <c r="F548" s="291">
        <v>0</v>
      </c>
      <c r="G548" s="292" t="s">
        <v>56</v>
      </c>
      <c r="H548" s="291">
        <v>2800</v>
      </c>
    </row>
    <row r="549" spans="1:8" ht="20.100000000000001" customHeight="1" x14ac:dyDescent="0.25">
      <c r="A549" s="290" t="s">
        <v>1661</v>
      </c>
      <c r="B549" s="290" t="s">
        <v>303</v>
      </c>
      <c r="C549" s="292" t="s">
        <v>56</v>
      </c>
      <c r="D549" s="291">
        <v>1330</v>
      </c>
      <c r="E549" s="291">
        <v>0</v>
      </c>
      <c r="F549" s="291">
        <v>0</v>
      </c>
      <c r="G549" s="292" t="s">
        <v>56</v>
      </c>
      <c r="H549" s="291">
        <v>1330</v>
      </c>
    </row>
    <row r="550" spans="1:8" ht="20.100000000000001" customHeight="1" x14ac:dyDescent="0.25">
      <c r="A550" s="290" t="s">
        <v>1662</v>
      </c>
      <c r="B550" s="290" t="s">
        <v>302</v>
      </c>
      <c r="C550" s="292" t="s">
        <v>56</v>
      </c>
      <c r="D550" s="291">
        <v>2800</v>
      </c>
      <c r="E550" s="291">
        <v>0</v>
      </c>
      <c r="F550" s="291">
        <v>0</v>
      </c>
      <c r="G550" s="292" t="s">
        <v>56</v>
      </c>
      <c r="H550" s="291">
        <v>2800</v>
      </c>
    </row>
    <row r="551" spans="1:8" ht="20.100000000000001" customHeight="1" x14ac:dyDescent="0.25">
      <c r="A551" s="290" t="s">
        <v>1663</v>
      </c>
      <c r="B551" s="290" t="s">
        <v>322</v>
      </c>
      <c r="C551" s="292" t="s">
        <v>56</v>
      </c>
      <c r="D551" s="291">
        <v>2100</v>
      </c>
      <c r="E551" s="291">
        <v>0</v>
      </c>
      <c r="F551" s="291">
        <v>0</v>
      </c>
      <c r="G551" s="292" t="s">
        <v>56</v>
      </c>
      <c r="H551" s="291">
        <v>2100</v>
      </c>
    </row>
    <row r="552" spans="1:8" ht="20.100000000000001" customHeight="1" x14ac:dyDescent="0.25">
      <c r="A552" s="290" t="s">
        <v>1664</v>
      </c>
      <c r="B552" s="290" t="s">
        <v>304</v>
      </c>
      <c r="C552" s="292" t="s">
        <v>56</v>
      </c>
      <c r="D552" s="291">
        <v>2100</v>
      </c>
      <c r="E552" s="291">
        <v>0</v>
      </c>
      <c r="F552" s="291">
        <v>0</v>
      </c>
      <c r="G552" s="292" t="s">
        <v>56</v>
      </c>
      <c r="H552" s="291">
        <v>2100</v>
      </c>
    </row>
    <row r="553" spans="1:8" ht="20.100000000000001" customHeight="1" x14ac:dyDescent="0.25">
      <c r="A553" s="290" t="s">
        <v>1665</v>
      </c>
      <c r="B553" s="290" t="s">
        <v>305</v>
      </c>
      <c r="C553" s="292" t="s">
        <v>56</v>
      </c>
      <c r="D553" s="291">
        <v>1890</v>
      </c>
      <c r="E553" s="291">
        <v>0</v>
      </c>
      <c r="F553" s="291">
        <v>0</v>
      </c>
      <c r="G553" s="292" t="s">
        <v>56</v>
      </c>
      <c r="H553" s="291">
        <v>1890</v>
      </c>
    </row>
    <row r="554" spans="1:8" ht="20.100000000000001" customHeight="1" x14ac:dyDescent="0.25">
      <c r="A554" s="290" t="s">
        <v>1666</v>
      </c>
      <c r="B554" s="290" t="s">
        <v>1014</v>
      </c>
      <c r="C554" s="292" t="s">
        <v>56</v>
      </c>
      <c r="D554" s="291">
        <v>700</v>
      </c>
      <c r="E554" s="291">
        <v>0</v>
      </c>
      <c r="F554" s="291">
        <v>0</v>
      </c>
      <c r="G554" s="292" t="s">
        <v>56</v>
      </c>
      <c r="H554" s="291">
        <v>700</v>
      </c>
    </row>
    <row r="555" spans="1:8" ht="20.100000000000001" customHeight="1" x14ac:dyDescent="0.25">
      <c r="A555" s="290" t="s">
        <v>1667</v>
      </c>
      <c r="B555" s="290" t="s">
        <v>1060</v>
      </c>
      <c r="C555" s="292" t="s">
        <v>56</v>
      </c>
      <c r="D555" s="291">
        <v>1400</v>
      </c>
      <c r="E555" s="291">
        <v>0</v>
      </c>
      <c r="F555" s="291">
        <v>0</v>
      </c>
      <c r="G555" s="292" t="s">
        <v>56</v>
      </c>
      <c r="H555" s="291">
        <v>1400</v>
      </c>
    </row>
    <row r="556" spans="1:8" ht="20.100000000000001" customHeight="1" x14ac:dyDescent="0.25">
      <c r="A556" s="290" t="s">
        <v>1668</v>
      </c>
      <c r="B556" s="290" t="s">
        <v>1022</v>
      </c>
      <c r="C556" s="292" t="s">
        <v>56</v>
      </c>
      <c r="D556" s="291">
        <v>157.5</v>
      </c>
      <c r="E556" s="291">
        <v>0</v>
      </c>
      <c r="F556" s="291">
        <v>0</v>
      </c>
      <c r="G556" s="292" t="s">
        <v>56</v>
      </c>
      <c r="H556" s="291">
        <v>157.5</v>
      </c>
    </row>
    <row r="557" spans="1:8" ht="20.100000000000001" customHeight="1" x14ac:dyDescent="0.25">
      <c r="A557" s="290" t="s">
        <v>1669</v>
      </c>
      <c r="B557" s="290" t="s">
        <v>306</v>
      </c>
      <c r="C557" s="292" t="s">
        <v>56</v>
      </c>
      <c r="D557" s="291">
        <v>2450</v>
      </c>
      <c r="E557" s="291">
        <v>0</v>
      </c>
      <c r="F557" s="291">
        <v>0</v>
      </c>
      <c r="G557" s="292" t="s">
        <v>56</v>
      </c>
      <c r="H557" s="291">
        <v>2450</v>
      </c>
    </row>
    <row r="558" spans="1:8" ht="20.100000000000001" customHeight="1" x14ac:dyDescent="0.25">
      <c r="A558" s="290" t="s">
        <v>1670</v>
      </c>
      <c r="B558" s="290" t="s">
        <v>1033</v>
      </c>
      <c r="C558" s="292" t="s">
        <v>56</v>
      </c>
      <c r="D558" s="291">
        <v>700</v>
      </c>
      <c r="E558" s="291">
        <v>0</v>
      </c>
      <c r="F558" s="291">
        <v>0</v>
      </c>
      <c r="G558" s="292" t="s">
        <v>56</v>
      </c>
      <c r="H558" s="291">
        <v>700</v>
      </c>
    </row>
    <row r="559" spans="1:8" ht="20.100000000000001" customHeight="1" x14ac:dyDescent="0.25">
      <c r="A559" s="290" t="s">
        <v>1671</v>
      </c>
      <c r="B559" s="290" t="s">
        <v>1035</v>
      </c>
      <c r="C559" s="292" t="s">
        <v>56</v>
      </c>
      <c r="D559" s="291">
        <v>2800</v>
      </c>
      <c r="E559" s="291">
        <v>0</v>
      </c>
      <c r="F559" s="291">
        <v>0</v>
      </c>
      <c r="G559" s="292" t="s">
        <v>56</v>
      </c>
      <c r="H559" s="291">
        <v>2800</v>
      </c>
    </row>
    <row r="560" spans="1:8" ht="20.100000000000001" customHeight="1" x14ac:dyDescent="0.25">
      <c r="A560" s="290" t="s">
        <v>1672</v>
      </c>
      <c r="B560" s="290" t="s">
        <v>1010</v>
      </c>
      <c r="C560" s="292" t="s">
        <v>56</v>
      </c>
      <c r="D560" s="291">
        <v>2800</v>
      </c>
      <c r="E560" s="291">
        <v>0</v>
      </c>
      <c r="F560" s="291">
        <v>0</v>
      </c>
      <c r="G560" s="292" t="s">
        <v>56</v>
      </c>
      <c r="H560" s="291">
        <v>2800</v>
      </c>
    </row>
    <row r="561" spans="1:8" ht="20.100000000000001" customHeight="1" x14ac:dyDescent="0.25">
      <c r="A561" s="290" t="s">
        <v>1673</v>
      </c>
      <c r="B561" s="290" t="s">
        <v>307</v>
      </c>
      <c r="C561" s="292" t="s">
        <v>56</v>
      </c>
      <c r="D561" s="291">
        <v>2310</v>
      </c>
      <c r="E561" s="291">
        <v>0</v>
      </c>
      <c r="F561" s="291">
        <v>0</v>
      </c>
      <c r="G561" s="292" t="s">
        <v>56</v>
      </c>
      <c r="H561" s="291">
        <v>2310</v>
      </c>
    </row>
    <row r="562" spans="1:8" ht="20.100000000000001" customHeight="1" x14ac:dyDescent="0.25">
      <c r="A562" s="290" t="s">
        <v>1674</v>
      </c>
      <c r="B562" s="290" t="s">
        <v>308</v>
      </c>
      <c r="C562" s="292" t="s">
        <v>56</v>
      </c>
      <c r="D562" s="291">
        <v>1799</v>
      </c>
      <c r="E562" s="291">
        <v>0</v>
      </c>
      <c r="F562" s="291">
        <v>0</v>
      </c>
      <c r="G562" s="292" t="s">
        <v>56</v>
      </c>
      <c r="H562" s="291">
        <v>1799</v>
      </c>
    </row>
    <row r="563" spans="1:8" ht="20.100000000000001" customHeight="1" x14ac:dyDescent="0.25">
      <c r="A563" s="290" t="s">
        <v>1675</v>
      </c>
      <c r="B563" s="290" t="s">
        <v>309</v>
      </c>
      <c r="C563" s="292" t="s">
        <v>56</v>
      </c>
      <c r="D563" s="291">
        <v>3895.28</v>
      </c>
      <c r="E563" s="291">
        <v>0</v>
      </c>
      <c r="F563" s="291">
        <v>0</v>
      </c>
      <c r="G563" s="292" t="s">
        <v>56</v>
      </c>
      <c r="H563" s="291">
        <v>3895.28</v>
      </c>
    </row>
    <row r="564" spans="1:8" ht="20.100000000000001" customHeight="1" x14ac:dyDescent="0.25">
      <c r="A564" s="290" t="s">
        <v>648</v>
      </c>
      <c r="B564" s="290" t="s">
        <v>310</v>
      </c>
      <c r="C564" s="292" t="s">
        <v>56</v>
      </c>
      <c r="D564" s="291">
        <v>3605</v>
      </c>
      <c r="E564" s="291">
        <v>0</v>
      </c>
      <c r="F564" s="291">
        <v>5600</v>
      </c>
      <c r="G564" s="292" t="s">
        <v>56</v>
      </c>
      <c r="H564" s="291">
        <v>9205</v>
      </c>
    </row>
    <row r="565" spans="1:8" ht="20.100000000000001" customHeight="1" x14ac:dyDescent="0.25">
      <c r="A565" s="290" t="s">
        <v>1676</v>
      </c>
      <c r="B565" s="290" t="s">
        <v>1677</v>
      </c>
      <c r="C565" s="292" t="s">
        <v>56</v>
      </c>
      <c r="D565" s="291">
        <v>2800</v>
      </c>
      <c r="E565" s="291">
        <v>0</v>
      </c>
      <c r="F565" s="291">
        <v>0</v>
      </c>
      <c r="G565" s="292" t="s">
        <v>56</v>
      </c>
      <c r="H565" s="291">
        <v>2800</v>
      </c>
    </row>
    <row r="566" spans="1:8" ht="20.100000000000001" customHeight="1" x14ac:dyDescent="0.25">
      <c r="A566" s="290" t="s">
        <v>1678</v>
      </c>
      <c r="B566" s="290" t="s">
        <v>312</v>
      </c>
      <c r="C566" s="292" t="s">
        <v>56</v>
      </c>
      <c r="D566" s="291">
        <v>2800</v>
      </c>
      <c r="E566" s="291">
        <v>0</v>
      </c>
      <c r="F566" s="291">
        <v>0</v>
      </c>
      <c r="G566" s="292" t="s">
        <v>56</v>
      </c>
      <c r="H566" s="291">
        <v>2800</v>
      </c>
    </row>
    <row r="567" spans="1:8" ht="20.100000000000001" customHeight="1" x14ac:dyDescent="0.25">
      <c r="A567" s="290" t="s">
        <v>1679</v>
      </c>
      <c r="B567" s="290" t="s">
        <v>313</v>
      </c>
      <c r="C567" s="292" t="s">
        <v>56</v>
      </c>
      <c r="D567" s="291">
        <v>5600</v>
      </c>
      <c r="E567" s="291">
        <v>0</v>
      </c>
      <c r="F567" s="291">
        <v>0</v>
      </c>
      <c r="G567" s="292" t="s">
        <v>56</v>
      </c>
      <c r="H567" s="291">
        <v>5600</v>
      </c>
    </row>
    <row r="568" spans="1:8" ht="20.100000000000001" customHeight="1" x14ac:dyDescent="0.25">
      <c r="A568" s="290" t="s">
        <v>1680</v>
      </c>
      <c r="B568" s="290" t="s">
        <v>1049</v>
      </c>
      <c r="C568" s="292" t="s">
        <v>56</v>
      </c>
      <c r="D568" s="291">
        <v>1120</v>
      </c>
      <c r="E568" s="291">
        <v>0</v>
      </c>
      <c r="F568" s="291">
        <v>0</v>
      </c>
      <c r="G568" s="292" t="s">
        <v>56</v>
      </c>
      <c r="H568" s="291">
        <v>1120</v>
      </c>
    </row>
    <row r="569" spans="1:8" ht="20.100000000000001" customHeight="1" x14ac:dyDescent="0.25">
      <c r="A569" s="290" t="s">
        <v>1681</v>
      </c>
      <c r="B569" s="290" t="s">
        <v>314</v>
      </c>
      <c r="C569" s="292" t="s">
        <v>56</v>
      </c>
      <c r="D569" s="291">
        <v>5600</v>
      </c>
      <c r="E569" s="291">
        <v>0</v>
      </c>
      <c r="F569" s="291">
        <v>0</v>
      </c>
      <c r="G569" s="292" t="s">
        <v>56</v>
      </c>
      <c r="H569" s="291">
        <v>5600</v>
      </c>
    </row>
    <row r="570" spans="1:8" ht="20.100000000000001" customHeight="1" x14ac:dyDescent="0.25">
      <c r="A570" s="290" t="s">
        <v>1682</v>
      </c>
      <c r="B570" s="290" t="s">
        <v>315</v>
      </c>
      <c r="C570" s="292" t="s">
        <v>56</v>
      </c>
      <c r="D570" s="291">
        <v>5866.94</v>
      </c>
      <c r="E570" s="291">
        <v>0</v>
      </c>
      <c r="F570" s="291">
        <v>0</v>
      </c>
      <c r="G570" s="292" t="s">
        <v>56</v>
      </c>
      <c r="H570" s="291">
        <v>5866.94</v>
      </c>
    </row>
    <row r="571" spans="1:8" ht="20.100000000000001" customHeight="1" x14ac:dyDescent="0.25">
      <c r="A571" s="290" t="s">
        <v>1683</v>
      </c>
      <c r="B571" s="290" t="s">
        <v>1058</v>
      </c>
      <c r="C571" s="292" t="s">
        <v>56</v>
      </c>
      <c r="D571" s="291">
        <v>1050</v>
      </c>
      <c r="E571" s="291">
        <v>0</v>
      </c>
      <c r="F571" s="291">
        <v>0</v>
      </c>
      <c r="G571" s="292" t="s">
        <v>56</v>
      </c>
      <c r="H571" s="291">
        <v>1050</v>
      </c>
    </row>
    <row r="572" spans="1:8" ht="20.100000000000001" customHeight="1" x14ac:dyDescent="0.25">
      <c r="A572" s="290" t="s">
        <v>1684</v>
      </c>
      <c r="B572" s="290" t="s">
        <v>318</v>
      </c>
      <c r="C572" s="292" t="s">
        <v>56</v>
      </c>
      <c r="D572" s="291">
        <v>700</v>
      </c>
      <c r="E572" s="291">
        <v>0</v>
      </c>
      <c r="F572" s="291">
        <v>0</v>
      </c>
      <c r="G572" s="292" t="s">
        <v>56</v>
      </c>
      <c r="H572" s="291">
        <v>700</v>
      </c>
    </row>
    <row r="573" spans="1:8" ht="20.100000000000001" customHeight="1" x14ac:dyDescent="0.25">
      <c r="A573" s="290" t="s">
        <v>1685</v>
      </c>
      <c r="B573" s="290" t="s">
        <v>319</v>
      </c>
      <c r="C573" s="292" t="s">
        <v>56</v>
      </c>
      <c r="D573" s="291">
        <v>1225.6199999999999</v>
      </c>
      <c r="E573" s="291">
        <v>0</v>
      </c>
      <c r="F573" s="291">
        <v>0</v>
      </c>
      <c r="G573" s="292" t="s">
        <v>56</v>
      </c>
      <c r="H573" s="291">
        <v>1225.6199999999999</v>
      </c>
    </row>
    <row r="574" spans="1:8" ht="20.100000000000001" customHeight="1" x14ac:dyDescent="0.25">
      <c r="A574" s="290" t="s">
        <v>1686</v>
      </c>
      <c r="B574" s="290" t="s">
        <v>320</v>
      </c>
      <c r="C574" s="292" t="s">
        <v>56</v>
      </c>
      <c r="D574" s="291">
        <v>2100</v>
      </c>
      <c r="E574" s="291">
        <v>0</v>
      </c>
      <c r="F574" s="291">
        <v>0</v>
      </c>
      <c r="G574" s="292" t="s">
        <v>56</v>
      </c>
      <c r="H574" s="291">
        <v>2100</v>
      </c>
    </row>
    <row r="575" spans="1:8" ht="20.100000000000001" customHeight="1" x14ac:dyDescent="0.25">
      <c r="A575" s="290" t="s">
        <v>649</v>
      </c>
      <c r="B575" s="290" t="s">
        <v>321</v>
      </c>
      <c r="C575" s="292" t="s">
        <v>56</v>
      </c>
      <c r="D575" s="291">
        <v>4200</v>
      </c>
      <c r="E575" s="291">
        <v>0</v>
      </c>
      <c r="F575" s="291">
        <v>2100</v>
      </c>
      <c r="G575" s="292" t="s">
        <v>56</v>
      </c>
      <c r="H575" s="291">
        <v>6300</v>
      </c>
    </row>
    <row r="576" spans="1:8" ht="20.100000000000001" customHeight="1" x14ac:dyDescent="0.25">
      <c r="A576" s="290" t="s">
        <v>1687</v>
      </c>
      <c r="B576" s="290" t="s">
        <v>1688</v>
      </c>
      <c r="C576" s="292" t="s">
        <v>56</v>
      </c>
      <c r="D576" s="291">
        <v>2100</v>
      </c>
      <c r="E576" s="291">
        <v>0</v>
      </c>
      <c r="F576" s="291">
        <v>0</v>
      </c>
      <c r="G576" s="292" t="s">
        <v>56</v>
      </c>
      <c r="H576" s="291">
        <v>2100</v>
      </c>
    </row>
    <row r="577" spans="1:8" ht="20.100000000000001" customHeight="1" x14ac:dyDescent="0.25">
      <c r="A577" s="290" t="s">
        <v>1689</v>
      </c>
      <c r="B577" s="290" t="s">
        <v>323</v>
      </c>
      <c r="C577" s="292" t="s">
        <v>56</v>
      </c>
      <c r="D577" s="291">
        <v>4200</v>
      </c>
      <c r="E577" s="291">
        <v>0</v>
      </c>
      <c r="F577" s="291">
        <v>0</v>
      </c>
      <c r="G577" s="292" t="s">
        <v>56</v>
      </c>
      <c r="H577" s="291">
        <v>4200</v>
      </c>
    </row>
    <row r="578" spans="1:8" ht="20.100000000000001" customHeight="1" x14ac:dyDescent="0.25">
      <c r="A578" s="290" t="s">
        <v>1690</v>
      </c>
      <c r="B578" s="290" t="s">
        <v>1070</v>
      </c>
      <c r="C578" s="292" t="s">
        <v>56</v>
      </c>
      <c r="D578" s="296">
        <v>-1050</v>
      </c>
      <c r="E578" s="291">
        <v>0</v>
      </c>
      <c r="F578" s="291">
        <v>0</v>
      </c>
      <c r="G578" s="292" t="s">
        <v>56</v>
      </c>
      <c r="H578" s="296">
        <v>-1050</v>
      </c>
    </row>
    <row r="579" spans="1:8" ht="20.100000000000001" customHeight="1" x14ac:dyDescent="0.25">
      <c r="A579" s="290" t="s">
        <v>1691</v>
      </c>
      <c r="B579" s="290" t="s">
        <v>324</v>
      </c>
      <c r="C579" s="292" t="s">
        <v>56</v>
      </c>
      <c r="D579" s="291">
        <v>1400</v>
      </c>
      <c r="E579" s="291">
        <v>0</v>
      </c>
      <c r="F579" s="291">
        <v>0</v>
      </c>
      <c r="G579" s="292" t="s">
        <v>56</v>
      </c>
      <c r="H579" s="291">
        <v>1400</v>
      </c>
    </row>
    <row r="580" spans="1:8" ht="20.100000000000001" customHeight="1" x14ac:dyDescent="0.25">
      <c r="A580" s="290" t="s">
        <v>1692</v>
      </c>
      <c r="B580" s="290" t="s">
        <v>1072</v>
      </c>
      <c r="C580" s="292" t="s">
        <v>56</v>
      </c>
      <c r="D580" s="291">
        <v>2800</v>
      </c>
      <c r="E580" s="291">
        <v>0</v>
      </c>
      <c r="F580" s="291">
        <v>0</v>
      </c>
      <c r="G580" s="292" t="s">
        <v>56</v>
      </c>
      <c r="H580" s="291">
        <v>2800</v>
      </c>
    </row>
    <row r="581" spans="1:8" ht="20.100000000000001" customHeight="1" x14ac:dyDescent="0.25">
      <c r="A581" s="290" t="s">
        <v>1693</v>
      </c>
      <c r="B581" s="290" t="s">
        <v>1074</v>
      </c>
      <c r="C581" s="292" t="s">
        <v>56</v>
      </c>
      <c r="D581" s="291">
        <v>2800</v>
      </c>
      <c r="E581" s="291">
        <v>0</v>
      </c>
      <c r="F581" s="291">
        <v>0</v>
      </c>
      <c r="G581" s="292" t="s">
        <v>56</v>
      </c>
      <c r="H581" s="291">
        <v>2800</v>
      </c>
    </row>
    <row r="582" spans="1:8" ht="20.100000000000001" customHeight="1" x14ac:dyDescent="0.25">
      <c r="A582" s="290" t="s">
        <v>650</v>
      </c>
      <c r="B582" s="290" t="s">
        <v>327</v>
      </c>
      <c r="C582" s="292" t="s">
        <v>56</v>
      </c>
      <c r="D582" s="291">
        <v>2800</v>
      </c>
      <c r="E582" s="291">
        <v>0</v>
      </c>
      <c r="F582" s="291">
        <v>0</v>
      </c>
      <c r="G582" s="292" t="s">
        <v>56</v>
      </c>
      <c r="H582" s="291">
        <v>2800</v>
      </c>
    </row>
    <row r="583" spans="1:8" ht="20.100000000000001" customHeight="1" x14ac:dyDescent="0.25">
      <c r="A583" s="290" t="s">
        <v>1694</v>
      </c>
      <c r="B583" s="290" t="s">
        <v>1076</v>
      </c>
      <c r="C583" s="292" t="s">
        <v>56</v>
      </c>
      <c r="D583" s="291">
        <v>560</v>
      </c>
      <c r="E583" s="291">
        <v>0</v>
      </c>
      <c r="F583" s="291">
        <v>0</v>
      </c>
      <c r="G583" s="292" t="s">
        <v>56</v>
      </c>
      <c r="H583" s="291">
        <v>560</v>
      </c>
    </row>
    <row r="584" spans="1:8" ht="20.100000000000001" customHeight="1" x14ac:dyDescent="0.25">
      <c r="A584" s="290" t="s">
        <v>651</v>
      </c>
      <c r="B584" s="290" t="s">
        <v>328</v>
      </c>
      <c r="C584" s="292" t="s">
        <v>56</v>
      </c>
      <c r="D584" s="291">
        <v>3500</v>
      </c>
      <c r="E584" s="291">
        <v>0</v>
      </c>
      <c r="F584" s="291">
        <v>0</v>
      </c>
      <c r="G584" s="292" t="s">
        <v>56</v>
      </c>
      <c r="H584" s="291">
        <v>3500</v>
      </c>
    </row>
    <row r="585" spans="1:8" ht="20.100000000000001" customHeight="1" x14ac:dyDescent="0.25">
      <c r="A585" s="290" t="s">
        <v>1695</v>
      </c>
      <c r="B585" s="290" t="s">
        <v>1086</v>
      </c>
      <c r="C585" s="292" t="s">
        <v>56</v>
      </c>
      <c r="D585" s="291">
        <v>2800</v>
      </c>
      <c r="E585" s="291">
        <v>0</v>
      </c>
      <c r="F585" s="291">
        <v>0</v>
      </c>
      <c r="G585" s="292" t="s">
        <v>56</v>
      </c>
      <c r="H585" s="291">
        <v>2800</v>
      </c>
    </row>
    <row r="586" spans="1:8" ht="20.100000000000001" customHeight="1" x14ac:dyDescent="0.25">
      <c r="A586" s="290" t="s">
        <v>1696</v>
      </c>
      <c r="B586" s="290" t="s">
        <v>331</v>
      </c>
      <c r="C586" s="292" t="s">
        <v>56</v>
      </c>
      <c r="D586" s="291">
        <v>2800</v>
      </c>
      <c r="E586" s="291">
        <v>0</v>
      </c>
      <c r="F586" s="291">
        <v>0</v>
      </c>
      <c r="G586" s="292" t="s">
        <v>56</v>
      </c>
      <c r="H586" s="291">
        <v>2800</v>
      </c>
    </row>
    <row r="587" spans="1:8" ht="20.100000000000001" customHeight="1" x14ac:dyDescent="0.25">
      <c r="A587" s="290" t="s">
        <v>1697</v>
      </c>
      <c r="B587" s="290" t="s">
        <v>1094</v>
      </c>
      <c r="C587" s="292" t="s">
        <v>56</v>
      </c>
      <c r="D587" s="291">
        <v>2800</v>
      </c>
      <c r="E587" s="291">
        <v>0</v>
      </c>
      <c r="F587" s="291">
        <v>0</v>
      </c>
      <c r="G587" s="292" t="s">
        <v>56</v>
      </c>
      <c r="H587" s="291">
        <v>2800</v>
      </c>
    </row>
    <row r="588" spans="1:8" ht="20.100000000000001" customHeight="1" x14ac:dyDescent="0.25">
      <c r="A588" s="290" t="s">
        <v>1698</v>
      </c>
      <c r="B588" s="290" t="s">
        <v>1096</v>
      </c>
      <c r="C588" s="292" t="s">
        <v>56</v>
      </c>
      <c r="D588" s="291">
        <v>2100</v>
      </c>
      <c r="E588" s="291">
        <v>0</v>
      </c>
      <c r="F588" s="291">
        <v>0</v>
      </c>
      <c r="G588" s="292" t="s">
        <v>56</v>
      </c>
      <c r="H588" s="291">
        <v>2100</v>
      </c>
    </row>
    <row r="589" spans="1:8" ht="20.100000000000001" customHeight="1" x14ac:dyDescent="0.25">
      <c r="A589" s="290" t="s">
        <v>1699</v>
      </c>
      <c r="B589" s="290" t="s">
        <v>1100</v>
      </c>
      <c r="C589" s="292" t="s">
        <v>56</v>
      </c>
      <c r="D589" s="291">
        <v>2170</v>
      </c>
      <c r="E589" s="291">
        <v>0</v>
      </c>
      <c r="F589" s="291">
        <v>0</v>
      </c>
      <c r="G589" s="292" t="s">
        <v>56</v>
      </c>
      <c r="H589" s="291">
        <v>2170</v>
      </c>
    </row>
    <row r="590" spans="1:8" ht="20.100000000000001" customHeight="1" x14ac:dyDescent="0.25">
      <c r="A590" s="290" t="s">
        <v>1700</v>
      </c>
      <c r="B590" s="290" t="s">
        <v>1102</v>
      </c>
      <c r="C590" s="292" t="s">
        <v>56</v>
      </c>
      <c r="D590" s="291">
        <v>2800</v>
      </c>
      <c r="E590" s="291">
        <v>0</v>
      </c>
      <c r="F590" s="291">
        <v>0</v>
      </c>
      <c r="G590" s="292" t="s">
        <v>56</v>
      </c>
      <c r="H590" s="291">
        <v>2800</v>
      </c>
    </row>
    <row r="591" spans="1:8" ht="20.100000000000001" customHeight="1" x14ac:dyDescent="0.25">
      <c r="A591" s="290" t="s">
        <v>1701</v>
      </c>
      <c r="B591" s="290" t="s">
        <v>1119</v>
      </c>
      <c r="C591" s="292" t="s">
        <v>56</v>
      </c>
      <c r="D591" s="291">
        <v>1400</v>
      </c>
      <c r="E591" s="291">
        <v>0</v>
      </c>
      <c r="F591" s="291">
        <v>0</v>
      </c>
      <c r="G591" s="292" t="s">
        <v>56</v>
      </c>
      <c r="H591" s="291">
        <v>1400</v>
      </c>
    </row>
    <row r="592" spans="1:8" ht="20.100000000000001" customHeight="1" x14ac:dyDescent="0.25">
      <c r="A592" s="290" t="s">
        <v>1702</v>
      </c>
      <c r="B592" s="290" t="s">
        <v>332</v>
      </c>
      <c r="C592" s="292" t="s">
        <v>56</v>
      </c>
      <c r="D592" s="291">
        <v>1050</v>
      </c>
      <c r="E592" s="291">
        <v>0</v>
      </c>
      <c r="F592" s="291">
        <v>0</v>
      </c>
      <c r="G592" s="292" t="s">
        <v>56</v>
      </c>
      <c r="H592" s="291">
        <v>1050</v>
      </c>
    </row>
    <row r="593" spans="1:8" ht="20.100000000000001" customHeight="1" x14ac:dyDescent="0.25">
      <c r="A593" s="290" t="s">
        <v>1703</v>
      </c>
      <c r="B593" s="290" t="s">
        <v>1123</v>
      </c>
      <c r="C593" s="292" t="s">
        <v>56</v>
      </c>
      <c r="D593" s="291">
        <v>1540</v>
      </c>
      <c r="E593" s="291">
        <v>0</v>
      </c>
      <c r="F593" s="291">
        <v>0</v>
      </c>
      <c r="G593" s="292" t="s">
        <v>56</v>
      </c>
      <c r="H593" s="291">
        <v>1540</v>
      </c>
    </row>
    <row r="594" spans="1:8" ht="20.100000000000001" customHeight="1" x14ac:dyDescent="0.25">
      <c r="A594" s="290" t="s">
        <v>1704</v>
      </c>
      <c r="B594" s="290" t="s">
        <v>1129</v>
      </c>
      <c r="C594" s="292" t="s">
        <v>56</v>
      </c>
      <c r="D594" s="291">
        <v>2800</v>
      </c>
      <c r="E594" s="291">
        <v>0</v>
      </c>
      <c r="F594" s="291">
        <v>0</v>
      </c>
      <c r="G594" s="292" t="s">
        <v>56</v>
      </c>
      <c r="H594" s="291">
        <v>2800</v>
      </c>
    </row>
    <row r="595" spans="1:8" ht="20.100000000000001" customHeight="1" x14ac:dyDescent="0.25">
      <c r="A595" s="290" t="s">
        <v>652</v>
      </c>
      <c r="B595" s="290" t="s">
        <v>333</v>
      </c>
      <c r="C595" s="292" t="s">
        <v>56</v>
      </c>
      <c r="D595" s="291">
        <v>6810.42</v>
      </c>
      <c r="E595" s="291">
        <v>0</v>
      </c>
      <c r="F595" s="291">
        <v>1400</v>
      </c>
      <c r="G595" s="292" t="s">
        <v>56</v>
      </c>
      <c r="H595" s="291">
        <v>8210.42</v>
      </c>
    </row>
    <row r="596" spans="1:8" ht="20.100000000000001" customHeight="1" x14ac:dyDescent="0.25">
      <c r="A596" s="290" t="s">
        <v>1705</v>
      </c>
      <c r="B596" s="290" t="s">
        <v>335</v>
      </c>
      <c r="C596" s="292" t="s">
        <v>56</v>
      </c>
      <c r="D596" s="291">
        <v>840</v>
      </c>
      <c r="E596" s="291">
        <v>0</v>
      </c>
      <c r="F596" s="291">
        <v>0</v>
      </c>
      <c r="G596" s="292" t="s">
        <v>56</v>
      </c>
      <c r="H596" s="291">
        <v>840</v>
      </c>
    </row>
    <row r="597" spans="1:8" ht="20.100000000000001" customHeight="1" x14ac:dyDescent="0.25">
      <c r="A597" s="290" t="s">
        <v>1706</v>
      </c>
      <c r="B597" s="290" t="s">
        <v>336</v>
      </c>
      <c r="C597" s="292" t="s">
        <v>56</v>
      </c>
      <c r="D597" s="291">
        <v>5143.32</v>
      </c>
      <c r="E597" s="291">
        <v>0</v>
      </c>
      <c r="F597" s="291">
        <v>0</v>
      </c>
      <c r="G597" s="292" t="s">
        <v>56</v>
      </c>
      <c r="H597" s="291">
        <v>5143.32</v>
      </c>
    </row>
    <row r="598" spans="1:8" ht="20.100000000000001" customHeight="1" x14ac:dyDescent="0.25">
      <c r="A598" s="290" t="s">
        <v>1707</v>
      </c>
      <c r="B598" s="290" t="s">
        <v>1131</v>
      </c>
      <c r="C598" s="292" t="s">
        <v>56</v>
      </c>
      <c r="D598" s="291">
        <v>1400</v>
      </c>
      <c r="E598" s="291">
        <v>0</v>
      </c>
      <c r="F598" s="291">
        <v>0</v>
      </c>
      <c r="G598" s="292" t="s">
        <v>56</v>
      </c>
      <c r="H598" s="291">
        <v>1400</v>
      </c>
    </row>
    <row r="599" spans="1:8" ht="20.100000000000001" customHeight="1" x14ac:dyDescent="0.25">
      <c r="A599" s="290" t="s">
        <v>1708</v>
      </c>
      <c r="B599" s="290" t="s">
        <v>1133</v>
      </c>
      <c r="C599" s="292" t="s">
        <v>56</v>
      </c>
      <c r="D599" s="291">
        <v>1120</v>
      </c>
      <c r="E599" s="291">
        <v>0</v>
      </c>
      <c r="F599" s="291">
        <v>0</v>
      </c>
      <c r="G599" s="292" t="s">
        <v>56</v>
      </c>
      <c r="H599" s="291">
        <v>1120</v>
      </c>
    </row>
    <row r="600" spans="1:8" ht="20.100000000000001" customHeight="1" x14ac:dyDescent="0.25">
      <c r="A600" s="290" t="s">
        <v>1709</v>
      </c>
      <c r="B600" s="290" t="s">
        <v>1135</v>
      </c>
      <c r="C600" s="292" t="s">
        <v>56</v>
      </c>
      <c r="D600" s="291">
        <v>2800</v>
      </c>
      <c r="E600" s="291">
        <v>0</v>
      </c>
      <c r="F600" s="291">
        <v>0</v>
      </c>
      <c r="G600" s="292" t="s">
        <v>56</v>
      </c>
      <c r="H600" s="291">
        <v>2800</v>
      </c>
    </row>
    <row r="601" spans="1:8" ht="20.100000000000001" customHeight="1" x14ac:dyDescent="0.25">
      <c r="A601" s="290" t="s">
        <v>1710</v>
      </c>
      <c r="B601" s="290" t="s">
        <v>1137</v>
      </c>
      <c r="C601" s="292" t="s">
        <v>56</v>
      </c>
      <c r="D601" s="291">
        <v>3710</v>
      </c>
      <c r="E601" s="291">
        <v>0</v>
      </c>
      <c r="F601" s="291">
        <v>0</v>
      </c>
      <c r="G601" s="292" t="s">
        <v>56</v>
      </c>
      <c r="H601" s="291">
        <v>3710</v>
      </c>
    </row>
    <row r="602" spans="1:8" ht="20.100000000000001" customHeight="1" x14ac:dyDescent="0.25">
      <c r="A602" s="290" t="s">
        <v>1711</v>
      </c>
      <c r="B602" s="290" t="s">
        <v>1139</v>
      </c>
      <c r="C602" s="292" t="s">
        <v>56</v>
      </c>
      <c r="D602" s="291">
        <v>2388.9499999999998</v>
      </c>
      <c r="E602" s="291">
        <v>0</v>
      </c>
      <c r="F602" s="291">
        <v>0</v>
      </c>
      <c r="G602" s="292" t="s">
        <v>56</v>
      </c>
      <c r="H602" s="291">
        <v>2388.9499999999998</v>
      </c>
    </row>
    <row r="603" spans="1:8" ht="20.100000000000001" customHeight="1" x14ac:dyDescent="0.25">
      <c r="A603" s="290" t="s">
        <v>1712</v>
      </c>
      <c r="B603" s="290" t="s">
        <v>1713</v>
      </c>
      <c r="C603" s="292" t="s">
        <v>56</v>
      </c>
      <c r="D603" s="291">
        <v>420</v>
      </c>
      <c r="E603" s="291">
        <v>0</v>
      </c>
      <c r="F603" s="291">
        <v>0</v>
      </c>
      <c r="G603" s="292" t="s">
        <v>56</v>
      </c>
      <c r="H603" s="291">
        <v>420</v>
      </c>
    </row>
    <row r="604" spans="1:8" ht="20.100000000000001" customHeight="1" x14ac:dyDescent="0.25">
      <c r="A604" s="290" t="s">
        <v>1714</v>
      </c>
      <c r="B604" s="290" t="s">
        <v>1141</v>
      </c>
      <c r="C604" s="292" t="s">
        <v>56</v>
      </c>
      <c r="D604" s="291">
        <v>1050</v>
      </c>
      <c r="E604" s="291">
        <v>0</v>
      </c>
      <c r="F604" s="291">
        <v>0</v>
      </c>
      <c r="G604" s="292" t="s">
        <v>56</v>
      </c>
      <c r="H604" s="291">
        <v>1050</v>
      </c>
    </row>
    <row r="605" spans="1:8" ht="20.100000000000001" customHeight="1" x14ac:dyDescent="0.25">
      <c r="A605" s="290" t="s">
        <v>1715</v>
      </c>
      <c r="B605" s="290" t="s">
        <v>1143</v>
      </c>
      <c r="C605" s="292" t="s">
        <v>56</v>
      </c>
      <c r="D605" s="291">
        <v>2800</v>
      </c>
      <c r="E605" s="291">
        <v>0</v>
      </c>
      <c r="F605" s="291">
        <v>0</v>
      </c>
      <c r="G605" s="292" t="s">
        <v>56</v>
      </c>
      <c r="H605" s="291">
        <v>2800</v>
      </c>
    </row>
    <row r="606" spans="1:8" ht="20.100000000000001" customHeight="1" x14ac:dyDescent="0.25">
      <c r="A606" s="290" t="s">
        <v>1716</v>
      </c>
      <c r="B606" s="290" t="s">
        <v>1145</v>
      </c>
      <c r="C606" s="292" t="s">
        <v>56</v>
      </c>
      <c r="D606" s="291">
        <v>2240</v>
      </c>
      <c r="E606" s="291">
        <v>0</v>
      </c>
      <c r="F606" s="291">
        <v>0</v>
      </c>
      <c r="G606" s="292" t="s">
        <v>56</v>
      </c>
      <c r="H606" s="291">
        <v>2240</v>
      </c>
    </row>
    <row r="607" spans="1:8" ht="20.100000000000001" customHeight="1" x14ac:dyDescent="0.25">
      <c r="A607" s="290" t="s">
        <v>1717</v>
      </c>
      <c r="B607" s="290" t="s">
        <v>337</v>
      </c>
      <c r="C607" s="292" t="s">
        <v>56</v>
      </c>
      <c r="D607" s="291">
        <v>1400</v>
      </c>
      <c r="E607" s="291">
        <v>0</v>
      </c>
      <c r="F607" s="291">
        <v>0</v>
      </c>
      <c r="G607" s="292" t="s">
        <v>56</v>
      </c>
      <c r="H607" s="291">
        <v>1400</v>
      </c>
    </row>
    <row r="608" spans="1:8" ht="20.100000000000001" customHeight="1" x14ac:dyDescent="0.25">
      <c r="A608" s="290" t="s">
        <v>1718</v>
      </c>
      <c r="B608" s="290" t="s">
        <v>1719</v>
      </c>
      <c r="C608" s="292" t="s">
        <v>56</v>
      </c>
      <c r="D608" s="291">
        <v>2800</v>
      </c>
      <c r="E608" s="291">
        <v>0</v>
      </c>
      <c r="F608" s="291">
        <v>0</v>
      </c>
      <c r="G608" s="292" t="s">
        <v>56</v>
      </c>
      <c r="H608" s="291">
        <v>2800</v>
      </c>
    </row>
    <row r="609" spans="1:8" ht="20.100000000000001" customHeight="1" x14ac:dyDescent="0.25">
      <c r="A609" s="290" t="s">
        <v>1720</v>
      </c>
      <c r="B609" s="290" t="s">
        <v>1147</v>
      </c>
      <c r="C609" s="292" t="s">
        <v>56</v>
      </c>
      <c r="D609" s="291">
        <v>2800</v>
      </c>
      <c r="E609" s="291">
        <v>0</v>
      </c>
      <c r="F609" s="291">
        <v>0</v>
      </c>
      <c r="G609" s="292" t="s">
        <v>56</v>
      </c>
      <c r="H609" s="291">
        <v>2800</v>
      </c>
    </row>
    <row r="610" spans="1:8" ht="20.100000000000001" customHeight="1" x14ac:dyDescent="0.25">
      <c r="A610" s="290" t="s">
        <v>653</v>
      </c>
      <c r="B610" s="290" t="s">
        <v>338</v>
      </c>
      <c r="C610" s="292" t="s">
        <v>56</v>
      </c>
      <c r="D610" s="291">
        <v>1120</v>
      </c>
      <c r="E610" s="291">
        <v>0</v>
      </c>
      <c r="F610" s="291">
        <v>0</v>
      </c>
      <c r="G610" s="292" t="s">
        <v>56</v>
      </c>
      <c r="H610" s="291">
        <v>1120</v>
      </c>
    </row>
    <row r="611" spans="1:8" ht="20.100000000000001" customHeight="1" x14ac:dyDescent="0.25">
      <c r="A611" s="290" t="s">
        <v>654</v>
      </c>
      <c r="B611" s="290" t="s">
        <v>339</v>
      </c>
      <c r="C611" s="292" t="s">
        <v>56</v>
      </c>
      <c r="D611" s="291">
        <v>2800</v>
      </c>
      <c r="E611" s="291">
        <v>0</v>
      </c>
      <c r="F611" s="291">
        <v>0</v>
      </c>
      <c r="G611" s="292" t="s">
        <v>56</v>
      </c>
      <c r="H611" s="291">
        <v>2800</v>
      </c>
    </row>
    <row r="612" spans="1:8" ht="20.100000000000001" customHeight="1" x14ac:dyDescent="0.25">
      <c r="A612" s="290" t="s">
        <v>1721</v>
      </c>
      <c r="B612" s="290" t="s">
        <v>351</v>
      </c>
      <c r="C612" s="292" t="s">
        <v>56</v>
      </c>
      <c r="D612" s="291">
        <v>2800</v>
      </c>
      <c r="E612" s="291">
        <v>0</v>
      </c>
      <c r="F612" s="291">
        <v>0</v>
      </c>
      <c r="G612" s="292" t="s">
        <v>56</v>
      </c>
      <c r="H612" s="291">
        <v>2800</v>
      </c>
    </row>
    <row r="613" spans="1:8" ht="20.100000000000001" customHeight="1" x14ac:dyDescent="0.25">
      <c r="A613" s="290" t="s">
        <v>1722</v>
      </c>
      <c r="B613" s="290" t="s">
        <v>341</v>
      </c>
      <c r="C613" s="292" t="s">
        <v>56</v>
      </c>
      <c r="D613" s="291">
        <v>1260</v>
      </c>
      <c r="E613" s="291">
        <v>0</v>
      </c>
      <c r="F613" s="291">
        <v>0</v>
      </c>
      <c r="G613" s="292" t="s">
        <v>56</v>
      </c>
      <c r="H613" s="291">
        <v>1260</v>
      </c>
    </row>
    <row r="614" spans="1:8" ht="20.100000000000001" customHeight="1" x14ac:dyDescent="0.25">
      <c r="A614" s="290" t="s">
        <v>1723</v>
      </c>
      <c r="B614" s="290" t="s">
        <v>342</v>
      </c>
      <c r="C614" s="292" t="s">
        <v>56</v>
      </c>
      <c r="D614" s="291">
        <v>2800</v>
      </c>
      <c r="E614" s="291">
        <v>0</v>
      </c>
      <c r="F614" s="291">
        <v>0</v>
      </c>
      <c r="G614" s="292" t="s">
        <v>56</v>
      </c>
      <c r="H614" s="291">
        <v>2800</v>
      </c>
    </row>
    <row r="615" spans="1:8" ht="20.100000000000001" customHeight="1" x14ac:dyDescent="0.25">
      <c r="A615" s="290" t="s">
        <v>1724</v>
      </c>
      <c r="B615" s="290" t="s">
        <v>343</v>
      </c>
      <c r="C615" s="292" t="s">
        <v>56</v>
      </c>
      <c r="D615" s="291">
        <v>1750</v>
      </c>
      <c r="E615" s="291">
        <v>0</v>
      </c>
      <c r="F615" s="291">
        <v>0</v>
      </c>
      <c r="G615" s="292" t="s">
        <v>56</v>
      </c>
      <c r="H615" s="291">
        <v>1750</v>
      </c>
    </row>
    <row r="616" spans="1:8" ht="20.100000000000001" customHeight="1" x14ac:dyDescent="0.25">
      <c r="A616" s="290" t="s">
        <v>1725</v>
      </c>
      <c r="B616" s="290" t="s">
        <v>344</v>
      </c>
      <c r="C616" s="292" t="s">
        <v>56</v>
      </c>
      <c r="D616" s="291">
        <v>2800</v>
      </c>
      <c r="E616" s="291">
        <v>0</v>
      </c>
      <c r="F616" s="291">
        <v>0</v>
      </c>
      <c r="G616" s="292" t="s">
        <v>56</v>
      </c>
      <c r="H616" s="291">
        <v>2800</v>
      </c>
    </row>
    <row r="617" spans="1:8" ht="20.100000000000001" customHeight="1" x14ac:dyDescent="0.25">
      <c r="A617" s="290" t="s">
        <v>1726</v>
      </c>
      <c r="B617" s="290" t="s">
        <v>345</v>
      </c>
      <c r="C617" s="292" t="s">
        <v>56</v>
      </c>
      <c r="D617" s="291">
        <v>1050</v>
      </c>
      <c r="E617" s="291">
        <v>0</v>
      </c>
      <c r="F617" s="291">
        <v>0</v>
      </c>
      <c r="G617" s="292" t="s">
        <v>56</v>
      </c>
      <c r="H617" s="291">
        <v>1050</v>
      </c>
    </row>
    <row r="618" spans="1:8" ht="20.100000000000001" customHeight="1" x14ac:dyDescent="0.25">
      <c r="A618" s="290" t="s">
        <v>1727</v>
      </c>
      <c r="B618" s="290" t="s">
        <v>346</v>
      </c>
      <c r="C618" s="292" t="s">
        <v>56</v>
      </c>
      <c r="D618" s="291">
        <v>1750</v>
      </c>
      <c r="E618" s="291">
        <v>0</v>
      </c>
      <c r="F618" s="291">
        <v>0</v>
      </c>
      <c r="G618" s="292" t="s">
        <v>56</v>
      </c>
      <c r="H618" s="291">
        <v>1750</v>
      </c>
    </row>
    <row r="619" spans="1:8" ht="20.100000000000001" customHeight="1" x14ac:dyDescent="0.25">
      <c r="A619" s="290" t="s">
        <v>655</v>
      </c>
      <c r="B619" s="290" t="s">
        <v>15</v>
      </c>
      <c r="C619" s="292" t="s">
        <v>56</v>
      </c>
      <c r="D619" s="291">
        <v>1400</v>
      </c>
      <c r="E619" s="291">
        <v>0</v>
      </c>
      <c r="F619" s="291">
        <v>0</v>
      </c>
      <c r="G619" s="292" t="s">
        <v>56</v>
      </c>
      <c r="H619" s="291">
        <v>1400</v>
      </c>
    </row>
    <row r="620" spans="1:8" ht="20.100000000000001" customHeight="1" x14ac:dyDescent="0.25">
      <c r="A620" s="290" t="s">
        <v>1728</v>
      </c>
      <c r="B620" s="290" t="s">
        <v>347</v>
      </c>
      <c r="C620" s="292" t="s">
        <v>56</v>
      </c>
      <c r="D620" s="291">
        <v>1400</v>
      </c>
      <c r="E620" s="291">
        <v>0</v>
      </c>
      <c r="F620" s="291">
        <v>0</v>
      </c>
      <c r="G620" s="292" t="s">
        <v>56</v>
      </c>
      <c r="H620" s="291">
        <v>1400</v>
      </c>
    </row>
    <row r="621" spans="1:8" ht="20.100000000000001" customHeight="1" x14ac:dyDescent="0.25">
      <c r="A621" s="290" t="s">
        <v>1729</v>
      </c>
      <c r="B621" s="290" t="s">
        <v>1151</v>
      </c>
      <c r="C621" s="292" t="s">
        <v>56</v>
      </c>
      <c r="D621" s="291">
        <v>1400</v>
      </c>
      <c r="E621" s="291">
        <v>0</v>
      </c>
      <c r="F621" s="291">
        <v>0</v>
      </c>
      <c r="G621" s="292" t="s">
        <v>56</v>
      </c>
      <c r="H621" s="291">
        <v>1400</v>
      </c>
    </row>
    <row r="622" spans="1:8" ht="20.100000000000001" customHeight="1" x14ac:dyDescent="0.25">
      <c r="A622" s="290" t="s">
        <v>1730</v>
      </c>
      <c r="B622" s="290" t="s">
        <v>348</v>
      </c>
      <c r="C622" s="292" t="s">
        <v>56</v>
      </c>
      <c r="D622" s="291">
        <v>1400</v>
      </c>
      <c r="E622" s="291">
        <v>0</v>
      </c>
      <c r="F622" s="291">
        <v>0</v>
      </c>
      <c r="G622" s="292" t="s">
        <v>56</v>
      </c>
      <c r="H622" s="291">
        <v>1400</v>
      </c>
    </row>
    <row r="623" spans="1:8" ht="20.100000000000001" customHeight="1" x14ac:dyDescent="0.25">
      <c r="A623" s="290" t="s">
        <v>1731</v>
      </c>
      <c r="B623" s="290" t="s">
        <v>1154</v>
      </c>
      <c r="C623" s="292" t="s">
        <v>56</v>
      </c>
      <c r="D623" s="291">
        <v>84</v>
      </c>
      <c r="E623" s="291">
        <v>0</v>
      </c>
      <c r="F623" s="291">
        <v>0</v>
      </c>
      <c r="G623" s="292" t="s">
        <v>56</v>
      </c>
      <c r="H623" s="291">
        <v>84</v>
      </c>
    </row>
    <row r="624" spans="1:8" ht="20.100000000000001" customHeight="1" x14ac:dyDescent="0.25">
      <c r="A624" s="290" t="s">
        <v>656</v>
      </c>
      <c r="B624" s="290" t="s">
        <v>349</v>
      </c>
      <c r="C624" s="292" t="s">
        <v>56</v>
      </c>
      <c r="D624" s="291">
        <v>2800</v>
      </c>
      <c r="E624" s="291">
        <v>0</v>
      </c>
      <c r="F624" s="291">
        <v>0</v>
      </c>
      <c r="G624" s="292" t="s">
        <v>56</v>
      </c>
      <c r="H624" s="291">
        <v>2800</v>
      </c>
    </row>
    <row r="625" spans="1:8" ht="20.100000000000001" customHeight="1" x14ac:dyDescent="0.25">
      <c r="A625" s="290" t="s">
        <v>1732</v>
      </c>
      <c r="B625" s="290" t="s">
        <v>350</v>
      </c>
      <c r="C625" s="292" t="s">
        <v>56</v>
      </c>
      <c r="D625" s="291">
        <v>2800</v>
      </c>
      <c r="E625" s="291">
        <v>0</v>
      </c>
      <c r="F625" s="291">
        <v>0</v>
      </c>
      <c r="G625" s="292" t="s">
        <v>56</v>
      </c>
      <c r="H625" s="291">
        <v>2800</v>
      </c>
    </row>
    <row r="626" spans="1:8" ht="20.100000000000001" customHeight="1" x14ac:dyDescent="0.25">
      <c r="A626" s="290" t="s">
        <v>1733</v>
      </c>
      <c r="B626" s="290" t="s">
        <v>606</v>
      </c>
      <c r="C626" s="292" t="s">
        <v>56</v>
      </c>
      <c r="D626" s="291">
        <v>1050</v>
      </c>
      <c r="E626" s="291">
        <v>0</v>
      </c>
      <c r="F626" s="291">
        <v>0</v>
      </c>
      <c r="G626" s="292" t="s">
        <v>56</v>
      </c>
      <c r="H626" s="291">
        <v>1050</v>
      </c>
    </row>
    <row r="627" spans="1:8" ht="20.100000000000001" customHeight="1" x14ac:dyDescent="0.25">
      <c r="A627" s="290" t="s">
        <v>1734</v>
      </c>
      <c r="B627" s="290" t="s">
        <v>1158</v>
      </c>
      <c r="C627" s="292" t="s">
        <v>56</v>
      </c>
      <c r="D627" s="291">
        <v>420</v>
      </c>
      <c r="E627" s="291">
        <v>0</v>
      </c>
      <c r="F627" s="291">
        <v>0</v>
      </c>
      <c r="G627" s="292" t="s">
        <v>56</v>
      </c>
      <c r="H627" s="291">
        <v>420</v>
      </c>
    </row>
    <row r="628" spans="1:8" ht="20.100000000000001" customHeight="1" x14ac:dyDescent="0.25">
      <c r="A628" s="290" t="s">
        <v>1735</v>
      </c>
      <c r="B628" s="290" t="s">
        <v>608</v>
      </c>
      <c r="C628" s="292" t="s">
        <v>56</v>
      </c>
      <c r="D628" s="291">
        <v>1400</v>
      </c>
      <c r="E628" s="291">
        <v>0</v>
      </c>
      <c r="F628" s="291">
        <v>0</v>
      </c>
      <c r="G628" s="292" t="s">
        <v>56</v>
      </c>
      <c r="H628" s="291">
        <v>1400</v>
      </c>
    </row>
    <row r="629" spans="1:8" ht="20.100000000000001" customHeight="1" x14ac:dyDescent="0.25">
      <c r="A629" s="290" t="s">
        <v>1736</v>
      </c>
      <c r="B629" s="290" t="s">
        <v>1160</v>
      </c>
      <c r="C629" s="292" t="s">
        <v>56</v>
      </c>
      <c r="D629" s="291">
        <v>1190</v>
      </c>
      <c r="E629" s="291">
        <v>0</v>
      </c>
      <c r="F629" s="291">
        <v>0</v>
      </c>
      <c r="G629" s="292" t="s">
        <v>56</v>
      </c>
      <c r="H629" s="291">
        <v>1190</v>
      </c>
    </row>
    <row r="630" spans="1:8" ht="20.100000000000001" customHeight="1" x14ac:dyDescent="0.25">
      <c r="A630" s="290" t="s">
        <v>1737</v>
      </c>
      <c r="B630" s="290" t="s">
        <v>1162</v>
      </c>
      <c r="C630" s="292" t="s">
        <v>56</v>
      </c>
      <c r="D630" s="291">
        <v>2800</v>
      </c>
      <c r="E630" s="291">
        <v>0</v>
      </c>
      <c r="F630" s="291">
        <v>0</v>
      </c>
      <c r="G630" s="292" t="s">
        <v>56</v>
      </c>
      <c r="H630" s="291">
        <v>2800</v>
      </c>
    </row>
    <row r="631" spans="1:8" ht="20.100000000000001" customHeight="1" x14ac:dyDescent="0.25">
      <c r="A631" s="290" t="s">
        <v>1738</v>
      </c>
      <c r="B631" s="290" t="s">
        <v>611</v>
      </c>
      <c r="C631" s="292" t="s">
        <v>56</v>
      </c>
      <c r="D631" s="291">
        <v>2800</v>
      </c>
      <c r="E631" s="291">
        <v>0</v>
      </c>
      <c r="F631" s="291">
        <v>0</v>
      </c>
      <c r="G631" s="292" t="s">
        <v>56</v>
      </c>
      <c r="H631" s="291">
        <v>2800</v>
      </c>
    </row>
    <row r="632" spans="1:8" ht="20.100000000000001" customHeight="1" x14ac:dyDescent="0.25">
      <c r="A632" s="290" t="s">
        <v>1739</v>
      </c>
      <c r="B632" s="290" t="s">
        <v>613</v>
      </c>
      <c r="C632" s="292" t="s">
        <v>56</v>
      </c>
      <c r="D632" s="291">
        <v>2800</v>
      </c>
      <c r="E632" s="291">
        <v>0</v>
      </c>
      <c r="F632" s="291">
        <v>0</v>
      </c>
      <c r="G632" s="292" t="s">
        <v>56</v>
      </c>
      <c r="H632" s="291">
        <v>2800</v>
      </c>
    </row>
    <row r="633" spans="1:8" ht="20.100000000000001" customHeight="1" x14ac:dyDescent="0.25">
      <c r="A633" s="290" t="s">
        <v>781</v>
      </c>
      <c r="B633" s="290" t="s">
        <v>782</v>
      </c>
      <c r="C633" s="292" t="s">
        <v>56</v>
      </c>
      <c r="D633" s="291">
        <v>2800</v>
      </c>
      <c r="E633" s="291">
        <v>0</v>
      </c>
      <c r="F633" s="291">
        <v>677.83</v>
      </c>
      <c r="G633" s="292" t="s">
        <v>56</v>
      </c>
      <c r="H633" s="291">
        <v>3477.83</v>
      </c>
    </row>
    <row r="634" spans="1:8" ht="20.100000000000001" customHeight="1" x14ac:dyDescent="0.25">
      <c r="A634" s="290" t="s">
        <v>783</v>
      </c>
      <c r="B634" s="290" t="s">
        <v>779</v>
      </c>
      <c r="C634" s="292" t="s">
        <v>56</v>
      </c>
      <c r="D634" s="291">
        <v>175</v>
      </c>
      <c r="E634" s="291">
        <v>0</v>
      </c>
      <c r="F634" s="291">
        <v>0</v>
      </c>
      <c r="G634" s="292" t="s">
        <v>56</v>
      </c>
      <c r="H634" s="291">
        <v>175</v>
      </c>
    </row>
    <row r="635" spans="1:8" ht="20.100000000000001" customHeight="1" x14ac:dyDescent="0.25">
      <c r="A635" s="290" t="s">
        <v>1740</v>
      </c>
      <c r="B635" s="290" t="s">
        <v>615</v>
      </c>
      <c r="C635" s="292" t="s">
        <v>56</v>
      </c>
      <c r="D635" s="291">
        <v>2800</v>
      </c>
      <c r="E635" s="291">
        <v>0</v>
      </c>
      <c r="F635" s="291">
        <v>0</v>
      </c>
      <c r="G635" s="292" t="s">
        <v>56</v>
      </c>
      <c r="H635" s="291">
        <v>2800</v>
      </c>
    </row>
    <row r="636" spans="1:8" ht="20.100000000000001" customHeight="1" x14ac:dyDescent="0.25">
      <c r="A636" s="290" t="s">
        <v>1741</v>
      </c>
      <c r="B636" s="290" t="s">
        <v>617</v>
      </c>
      <c r="C636" s="292" t="s">
        <v>56</v>
      </c>
      <c r="D636" s="291">
        <v>2100</v>
      </c>
      <c r="E636" s="291">
        <v>0</v>
      </c>
      <c r="F636" s="291">
        <v>0</v>
      </c>
      <c r="G636" s="292" t="s">
        <v>56</v>
      </c>
      <c r="H636" s="291">
        <v>2100</v>
      </c>
    </row>
    <row r="637" spans="1:8" ht="20.100000000000001" customHeight="1" x14ac:dyDescent="0.25">
      <c r="A637" s="290" t="s">
        <v>1742</v>
      </c>
      <c r="B637" s="290" t="s">
        <v>1164</v>
      </c>
      <c r="C637" s="292" t="s">
        <v>56</v>
      </c>
      <c r="D637" s="291">
        <v>490</v>
      </c>
      <c r="E637" s="291">
        <v>0</v>
      </c>
      <c r="F637" s="291">
        <v>0</v>
      </c>
      <c r="G637" s="292" t="s">
        <v>56</v>
      </c>
      <c r="H637" s="291">
        <v>490</v>
      </c>
    </row>
    <row r="638" spans="1:8" ht="20.100000000000001" customHeight="1" x14ac:dyDescent="0.25">
      <c r="A638" s="290" t="s">
        <v>803</v>
      </c>
      <c r="B638" s="290" t="s">
        <v>802</v>
      </c>
      <c r="C638" s="292" t="s">
        <v>56</v>
      </c>
      <c r="D638" s="291">
        <v>700</v>
      </c>
      <c r="E638" s="291">
        <v>0</v>
      </c>
      <c r="F638" s="296">
        <v>-700</v>
      </c>
      <c r="G638" s="292" t="s">
        <v>56</v>
      </c>
      <c r="H638" s="291">
        <v>0</v>
      </c>
    </row>
    <row r="639" spans="1:8" ht="20.100000000000001" customHeight="1" x14ac:dyDescent="0.25">
      <c r="A639" s="290" t="s">
        <v>1779</v>
      </c>
      <c r="B639" s="290" t="s">
        <v>1778</v>
      </c>
      <c r="C639" s="292" t="s">
        <v>56</v>
      </c>
      <c r="D639" s="291">
        <v>2100</v>
      </c>
      <c r="E639" s="291">
        <v>0</v>
      </c>
      <c r="F639" s="291">
        <v>0</v>
      </c>
      <c r="G639" s="292" t="s">
        <v>56</v>
      </c>
      <c r="H639" s="291">
        <v>2100</v>
      </c>
    </row>
    <row r="640" spans="1:8" ht="20.100000000000001" customHeight="1" x14ac:dyDescent="0.25">
      <c r="A640" s="290" t="s">
        <v>1743</v>
      </c>
      <c r="B640" s="290" t="s">
        <v>1744</v>
      </c>
      <c r="C640" s="292" t="s">
        <v>56</v>
      </c>
      <c r="D640" s="291">
        <v>38134950.649999999</v>
      </c>
      <c r="E640" s="291">
        <v>0</v>
      </c>
      <c r="F640" s="291">
        <v>0</v>
      </c>
      <c r="G640" s="292" t="s">
        <v>56</v>
      </c>
      <c r="H640" s="291">
        <v>38134950.649999999</v>
      </c>
    </row>
    <row r="641" spans="1:8" ht="20.100000000000001" customHeight="1" x14ac:dyDescent="0.25">
      <c r="A641" s="293" t="s">
        <v>1745</v>
      </c>
      <c r="B641" s="293" t="s">
        <v>209</v>
      </c>
      <c r="C641" s="295" t="s">
        <v>56</v>
      </c>
      <c r="D641" s="294">
        <v>10446445.449999999</v>
      </c>
      <c r="E641" s="294">
        <v>0</v>
      </c>
      <c r="F641" s="294">
        <v>0</v>
      </c>
      <c r="G641" s="295" t="s">
        <v>56</v>
      </c>
      <c r="H641" s="294">
        <v>10446445.449999999</v>
      </c>
    </row>
    <row r="642" spans="1:8" ht="20.100000000000001" customHeight="1" x14ac:dyDescent="0.25">
      <c r="A642" s="293" t="s">
        <v>1746</v>
      </c>
      <c r="B642" s="293" t="s">
        <v>868</v>
      </c>
      <c r="C642" s="295" t="s">
        <v>56</v>
      </c>
      <c r="D642" s="297">
        <v>-555914.49</v>
      </c>
      <c r="E642" s="294">
        <v>0</v>
      </c>
      <c r="F642" s="294">
        <v>0</v>
      </c>
      <c r="G642" s="295" t="s">
        <v>56</v>
      </c>
      <c r="H642" s="297">
        <v>-555914.49</v>
      </c>
    </row>
    <row r="643" spans="1:8" ht="20.100000000000001" customHeight="1" x14ac:dyDescent="0.25">
      <c r="A643" s="293" t="s">
        <v>1747</v>
      </c>
      <c r="B643" s="293" t="s">
        <v>211</v>
      </c>
      <c r="C643" s="295" t="s">
        <v>56</v>
      </c>
      <c r="D643" s="294">
        <v>3757988.99</v>
      </c>
      <c r="E643" s="294">
        <v>0</v>
      </c>
      <c r="F643" s="294">
        <v>0</v>
      </c>
      <c r="G643" s="295" t="s">
        <v>56</v>
      </c>
      <c r="H643" s="294">
        <v>3757988.99</v>
      </c>
    </row>
    <row r="644" spans="1:8" ht="20.100000000000001" customHeight="1" x14ac:dyDescent="0.25">
      <c r="A644" s="293" t="s">
        <v>1748</v>
      </c>
      <c r="B644" s="293" t="s">
        <v>213</v>
      </c>
      <c r="C644" s="295" t="s">
        <v>56</v>
      </c>
      <c r="D644" s="294">
        <v>3337367.16</v>
      </c>
      <c r="E644" s="294">
        <v>0</v>
      </c>
      <c r="F644" s="294">
        <v>0</v>
      </c>
      <c r="G644" s="295" t="s">
        <v>56</v>
      </c>
      <c r="H644" s="294">
        <v>3337367.16</v>
      </c>
    </row>
    <row r="645" spans="1:8" ht="20.100000000000001" customHeight="1" x14ac:dyDescent="0.25">
      <c r="A645" s="293" t="s">
        <v>1749</v>
      </c>
      <c r="B645" s="293" t="s">
        <v>215</v>
      </c>
      <c r="C645" s="295" t="s">
        <v>56</v>
      </c>
      <c r="D645" s="294">
        <v>7862470.3600000003</v>
      </c>
      <c r="E645" s="294">
        <v>0</v>
      </c>
      <c r="F645" s="294">
        <v>0</v>
      </c>
      <c r="G645" s="295" t="s">
        <v>56</v>
      </c>
      <c r="H645" s="294">
        <v>7862470.3600000003</v>
      </c>
    </row>
    <row r="646" spans="1:8" ht="20.100000000000001" customHeight="1" x14ac:dyDescent="0.25">
      <c r="A646" s="293" t="s">
        <v>1750</v>
      </c>
      <c r="B646" s="293" t="s">
        <v>217</v>
      </c>
      <c r="C646" s="295" t="s">
        <v>56</v>
      </c>
      <c r="D646" s="294">
        <v>4561192.3</v>
      </c>
      <c r="E646" s="294">
        <v>0</v>
      </c>
      <c r="F646" s="294">
        <v>0</v>
      </c>
      <c r="G646" s="295" t="s">
        <v>56</v>
      </c>
      <c r="H646" s="294">
        <v>4561192.3</v>
      </c>
    </row>
    <row r="647" spans="1:8" ht="20.100000000000001" customHeight="1" x14ac:dyDescent="0.25">
      <c r="A647" s="293" t="s">
        <v>1751</v>
      </c>
      <c r="B647" s="293" t="s">
        <v>219</v>
      </c>
      <c r="C647" s="295" t="s">
        <v>56</v>
      </c>
      <c r="D647" s="294">
        <v>2765075.14</v>
      </c>
      <c r="E647" s="294">
        <v>0</v>
      </c>
      <c r="F647" s="294">
        <v>0</v>
      </c>
      <c r="G647" s="295" t="s">
        <v>56</v>
      </c>
      <c r="H647" s="294">
        <v>2765075.14</v>
      </c>
    </row>
    <row r="648" spans="1:8" ht="20.100000000000001" customHeight="1" x14ac:dyDescent="0.25">
      <c r="A648" s="293" t="s">
        <v>1752</v>
      </c>
      <c r="B648" s="293" t="s">
        <v>220</v>
      </c>
      <c r="C648" s="295" t="s">
        <v>56</v>
      </c>
      <c r="D648" s="294">
        <v>2354645.0299999998</v>
      </c>
      <c r="E648" s="294">
        <v>0</v>
      </c>
      <c r="F648" s="294">
        <v>0</v>
      </c>
      <c r="G648" s="295" t="s">
        <v>56</v>
      </c>
      <c r="H648" s="294">
        <v>2354645.0299999998</v>
      </c>
    </row>
    <row r="649" spans="1:8" ht="20.100000000000001" customHeight="1" x14ac:dyDescent="0.25">
      <c r="A649" s="293" t="s">
        <v>1753</v>
      </c>
      <c r="B649" s="293" t="s">
        <v>222</v>
      </c>
      <c r="C649" s="295" t="s">
        <v>56</v>
      </c>
      <c r="D649" s="294">
        <v>1636821.79</v>
      </c>
      <c r="E649" s="294">
        <v>0</v>
      </c>
      <c r="F649" s="294">
        <v>0</v>
      </c>
      <c r="G649" s="295" t="s">
        <v>56</v>
      </c>
      <c r="H649" s="294">
        <v>1636821.79</v>
      </c>
    </row>
    <row r="650" spans="1:8" ht="20.100000000000001" customHeight="1" x14ac:dyDescent="0.25">
      <c r="A650" s="293" t="s">
        <v>1754</v>
      </c>
      <c r="B650" s="293" t="s">
        <v>437</v>
      </c>
      <c r="C650" s="295" t="s">
        <v>56</v>
      </c>
      <c r="D650" s="294">
        <v>1968858.92</v>
      </c>
      <c r="E650" s="294">
        <v>0</v>
      </c>
      <c r="F650" s="294">
        <v>0</v>
      </c>
      <c r="G650" s="295" t="s">
        <v>56</v>
      </c>
      <c r="H650" s="294">
        <v>1968858.92</v>
      </c>
    </row>
    <row r="651" spans="1:8" ht="20.100000000000001" customHeight="1" x14ac:dyDescent="0.25">
      <c r="A651" s="290" t="s">
        <v>657</v>
      </c>
      <c r="B651" s="290" t="s">
        <v>361</v>
      </c>
      <c r="C651" s="292" t="s">
        <v>56</v>
      </c>
      <c r="D651" s="291">
        <v>0</v>
      </c>
      <c r="E651" s="291">
        <v>0</v>
      </c>
      <c r="F651" s="291">
        <v>873152.61</v>
      </c>
      <c r="G651" s="292" t="s">
        <v>56</v>
      </c>
      <c r="H651" s="291">
        <v>873152.61</v>
      </c>
    </row>
    <row r="652" spans="1:8" ht="20.100000000000001" customHeight="1" x14ac:dyDescent="0.25">
      <c r="A652" s="293" t="s">
        <v>658</v>
      </c>
      <c r="B652" s="293" t="s">
        <v>232</v>
      </c>
      <c r="C652" s="295" t="s">
        <v>56</v>
      </c>
      <c r="D652" s="294">
        <v>0</v>
      </c>
      <c r="E652" s="294">
        <v>0</v>
      </c>
      <c r="F652" s="294">
        <v>687596.38</v>
      </c>
      <c r="G652" s="295" t="s">
        <v>56</v>
      </c>
      <c r="H652" s="294">
        <v>687596.38</v>
      </c>
    </row>
    <row r="653" spans="1:8" ht="20.100000000000001" customHeight="1" x14ac:dyDescent="0.25">
      <c r="A653" s="293" t="s">
        <v>659</v>
      </c>
      <c r="B653" s="293" t="s">
        <v>169</v>
      </c>
      <c r="C653" s="295" t="s">
        <v>56</v>
      </c>
      <c r="D653" s="294">
        <v>0</v>
      </c>
      <c r="E653" s="294">
        <v>0</v>
      </c>
      <c r="F653" s="294">
        <v>141706.15</v>
      </c>
      <c r="G653" s="295" t="s">
        <v>56</v>
      </c>
      <c r="H653" s="294">
        <v>141706.15</v>
      </c>
    </row>
    <row r="654" spans="1:8" ht="20.100000000000001" customHeight="1" x14ac:dyDescent="0.25">
      <c r="A654" s="293" t="s">
        <v>660</v>
      </c>
      <c r="B654" s="293" t="s">
        <v>233</v>
      </c>
      <c r="C654" s="295" t="s">
        <v>56</v>
      </c>
      <c r="D654" s="294">
        <v>0</v>
      </c>
      <c r="E654" s="294">
        <v>0</v>
      </c>
      <c r="F654" s="294">
        <v>522.08000000000004</v>
      </c>
      <c r="G654" s="295" t="s">
        <v>56</v>
      </c>
      <c r="H654" s="294">
        <v>522.08000000000004</v>
      </c>
    </row>
    <row r="655" spans="1:8" ht="20.100000000000001" customHeight="1" x14ac:dyDescent="0.25">
      <c r="A655" s="293" t="s">
        <v>1755</v>
      </c>
      <c r="B655" s="293" t="s">
        <v>235</v>
      </c>
      <c r="C655" s="295" t="s">
        <v>56</v>
      </c>
      <c r="D655" s="294">
        <v>0</v>
      </c>
      <c r="E655" s="294">
        <v>0</v>
      </c>
      <c r="F655" s="294">
        <v>43328</v>
      </c>
      <c r="G655" s="295" t="s">
        <v>56</v>
      </c>
      <c r="H655" s="294">
        <v>43328</v>
      </c>
    </row>
    <row r="656" spans="1:8" ht="20.100000000000001" customHeight="1" x14ac:dyDescent="0.25">
      <c r="A656" s="290" t="s">
        <v>1756</v>
      </c>
      <c r="B656" s="290" t="s">
        <v>367</v>
      </c>
      <c r="C656" s="292" t="s">
        <v>56</v>
      </c>
      <c r="D656" s="291">
        <v>0</v>
      </c>
      <c r="E656" s="291">
        <v>0</v>
      </c>
      <c r="F656" s="291">
        <v>43328</v>
      </c>
      <c r="G656" s="292" t="s">
        <v>56</v>
      </c>
      <c r="H656" s="291">
        <v>43328</v>
      </c>
    </row>
    <row r="657" spans="1:8" ht="20.100000000000001" customHeight="1" x14ac:dyDescent="0.25">
      <c r="A657" s="290" t="s">
        <v>663</v>
      </c>
      <c r="B657" s="290" t="s">
        <v>368</v>
      </c>
      <c r="C657" s="291">
        <v>0</v>
      </c>
      <c r="D657" s="292" t="s">
        <v>56</v>
      </c>
      <c r="E657" s="291">
        <v>482007.48</v>
      </c>
      <c r="F657" s="291">
        <v>0</v>
      </c>
      <c r="G657" s="291">
        <v>482007.48</v>
      </c>
      <c r="H657" s="292" t="s">
        <v>56</v>
      </c>
    </row>
    <row r="658" spans="1:8" ht="20.100000000000001" customHeight="1" x14ac:dyDescent="0.25">
      <c r="A658" s="290" t="s">
        <v>664</v>
      </c>
      <c r="B658" s="290" t="s">
        <v>234</v>
      </c>
      <c r="C658" s="291">
        <v>0</v>
      </c>
      <c r="D658" s="292" t="s">
        <v>56</v>
      </c>
      <c r="E658" s="291">
        <v>337434.59</v>
      </c>
      <c r="F658" s="291">
        <v>0</v>
      </c>
      <c r="G658" s="291">
        <v>337434.59</v>
      </c>
      <c r="H658" s="292" t="s">
        <v>56</v>
      </c>
    </row>
    <row r="659" spans="1:8" ht="20.100000000000001" customHeight="1" x14ac:dyDescent="0.25">
      <c r="A659" s="293" t="s">
        <v>670</v>
      </c>
      <c r="B659" s="293" t="s">
        <v>243</v>
      </c>
      <c r="C659" s="294">
        <v>0</v>
      </c>
      <c r="D659" s="295" t="s">
        <v>56</v>
      </c>
      <c r="E659" s="294">
        <v>14881.8</v>
      </c>
      <c r="F659" s="294">
        <v>0</v>
      </c>
      <c r="G659" s="294">
        <v>14881.8</v>
      </c>
      <c r="H659" s="295" t="s">
        <v>56</v>
      </c>
    </row>
    <row r="660" spans="1:8" ht="20.100000000000001" customHeight="1" x14ac:dyDescent="0.25">
      <c r="A660" s="290" t="s">
        <v>671</v>
      </c>
      <c r="B660" s="290" t="s">
        <v>384</v>
      </c>
      <c r="C660" s="291">
        <v>0</v>
      </c>
      <c r="D660" s="292" t="s">
        <v>56</v>
      </c>
      <c r="E660" s="291">
        <v>13977</v>
      </c>
      <c r="F660" s="291">
        <v>0</v>
      </c>
      <c r="G660" s="291">
        <v>13977</v>
      </c>
      <c r="H660" s="292" t="s">
        <v>56</v>
      </c>
    </row>
    <row r="661" spans="1:8" ht="20.100000000000001" customHeight="1" x14ac:dyDescent="0.25">
      <c r="A661" s="290" t="s">
        <v>672</v>
      </c>
      <c r="B661" s="290" t="s">
        <v>159</v>
      </c>
      <c r="C661" s="291">
        <v>0</v>
      </c>
      <c r="D661" s="292" t="s">
        <v>56</v>
      </c>
      <c r="E661" s="291">
        <v>904.8</v>
      </c>
      <c r="F661" s="291">
        <v>0</v>
      </c>
      <c r="G661" s="291">
        <v>904.8</v>
      </c>
      <c r="H661" s="292" t="s">
        <v>56</v>
      </c>
    </row>
    <row r="662" spans="1:8" ht="20.100000000000001" customHeight="1" x14ac:dyDescent="0.25">
      <c r="A662" s="293" t="s">
        <v>675</v>
      </c>
      <c r="B662" s="293" t="s">
        <v>246</v>
      </c>
      <c r="C662" s="294">
        <v>0</v>
      </c>
      <c r="D662" s="295" t="s">
        <v>56</v>
      </c>
      <c r="E662" s="294">
        <v>209214.41</v>
      </c>
      <c r="F662" s="294">
        <v>0</v>
      </c>
      <c r="G662" s="294">
        <v>209214.41</v>
      </c>
      <c r="H662" s="295" t="s">
        <v>56</v>
      </c>
    </row>
    <row r="663" spans="1:8" ht="20.100000000000001" customHeight="1" x14ac:dyDescent="0.25">
      <c r="A663" s="290" t="s">
        <v>676</v>
      </c>
      <c r="B663" s="290" t="s">
        <v>373</v>
      </c>
      <c r="C663" s="291">
        <v>0</v>
      </c>
      <c r="D663" s="292" t="s">
        <v>56</v>
      </c>
      <c r="E663" s="291">
        <v>82488.490000000005</v>
      </c>
      <c r="F663" s="291">
        <v>0</v>
      </c>
      <c r="G663" s="291">
        <v>82488.490000000005</v>
      </c>
      <c r="H663" s="292" t="s">
        <v>56</v>
      </c>
    </row>
    <row r="664" spans="1:8" ht="20.100000000000001" customHeight="1" x14ac:dyDescent="0.25">
      <c r="A664" s="290" t="s">
        <v>677</v>
      </c>
      <c r="B664" s="290" t="s">
        <v>418</v>
      </c>
      <c r="C664" s="291">
        <v>0</v>
      </c>
      <c r="D664" s="292" t="s">
        <v>56</v>
      </c>
      <c r="E664" s="291">
        <v>67677.929999999993</v>
      </c>
      <c r="F664" s="291">
        <v>0</v>
      </c>
      <c r="G664" s="291">
        <v>67677.929999999993</v>
      </c>
      <c r="H664" s="292" t="s">
        <v>56</v>
      </c>
    </row>
    <row r="665" spans="1:8" ht="20.100000000000001" customHeight="1" x14ac:dyDescent="0.25">
      <c r="A665" s="290" t="s">
        <v>678</v>
      </c>
      <c r="B665" s="290" t="s">
        <v>388</v>
      </c>
      <c r="C665" s="291">
        <v>0</v>
      </c>
      <c r="D665" s="292" t="s">
        <v>56</v>
      </c>
      <c r="E665" s="291">
        <v>348</v>
      </c>
      <c r="F665" s="291">
        <v>0</v>
      </c>
      <c r="G665" s="291">
        <v>348</v>
      </c>
      <c r="H665" s="292" t="s">
        <v>56</v>
      </c>
    </row>
    <row r="666" spans="1:8" ht="20.100000000000001" customHeight="1" x14ac:dyDescent="0.25">
      <c r="A666" s="290" t="s">
        <v>679</v>
      </c>
      <c r="B666" s="290" t="s">
        <v>389</v>
      </c>
      <c r="C666" s="291">
        <v>0</v>
      </c>
      <c r="D666" s="292" t="s">
        <v>56</v>
      </c>
      <c r="E666" s="291">
        <v>4640</v>
      </c>
      <c r="F666" s="291">
        <v>0</v>
      </c>
      <c r="G666" s="291">
        <v>4640</v>
      </c>
      <c r="H666" s="292" t="s">
        <v>56</v>
      </c>
    </row>
    <row r="667" spans="1:8" ht="20.100000000000001" customHeight="1" x14ac:dyDescent="0.25">
      <c r="A667" s="290" t="s">
        <v>836</v>
      </c>
      <c r="B667" s="290" t="s">
        <v>825</v>
      </c>
      <c r="C667" s="291">
        <v>0</v>
      </c>
      <c r="D667" s="292" t="s">
        <v>56</v>
      </c>
      <c r="E667" s="291">
        <v>6960</v>
      </c>
      <c r="F667" s="291">
        <v>0</v>
      </c>
      <c r="G667" s="291">
        <v>6960</v>
      </c>
      <c r="H667" s="292" t="s">
        <v>56</v>
      </c>
    </row>
    <row r="668" spans="1:8" ht="20.100000000000001" customHeight="1" x14ac:dyDescent="0.25">
      <c r="A668" s="290" t="s">
        <v>682</v>
      </c>
      <c r="B668" s="290" t="s">
        <v>375</v>
      </c>
      <c r="C668" s="291">
        <v>0</v>
      </c>
      <c r="D668" s="292" t="s">
        <v>56</v>
      </c>
      <c r="E668" s="291">
        <v>7924.6</v>
      </c>
      <c r="F668" s="291">
        <v>0</v>
      </c>
      <c r="G668" s="291">
        <v>7924.6</v>
      </c>
      <c r="H668" s="292" t="s">
        <v>56</v>
      </c>
    </row>
    <row r="669" spans="1:8" ht="20.100000000000001" customHeight="1" x14ac:dyDescent="0.25">
      <c r="A669" s="290" t="s">
        <v>683</v>
      </c>
      <c r="B669" s="290" t="s">
        <v>490</v>
      </c>
      <c r="C669" s="291">
        <v>0</v>
      </c>
      <c r="D669" s="292" t="s">
        <v>56</v>
      </c>
      <c r="E669" s="291">
        <v>351.27</v>
      </c>
      <c r="F669" s="291">
        <v>0</v>
      </c>
      <c r="G669" s="291">
        <v>351.27</v>
      </c>
      <c r="H669" s="292" t="s">
        <v>56</v>
      </c>
    </row>
    <row r="670" spans="1:8" ht="20.100000000000001" customHeight="1" x14ac:dyDescent="0.25">
      <c r="A670" s="290" t="s">
        <v>684</v>
      </c>
      <c r="B670" s="290" t="s">
        <v>398</v>
      </c>
      <c r="C670" s="291">
        <v>0</v>
      </c>
      <c r="D670" s="292" t="s">
        <v>56</v>
      </c>
      <c r="E670" s="291">
        <v>12577.32</v>
      </c>
      <c r="F670" s="291">
        <v>0</v>
      </c>
      <c r="G670" s="291">
        <v>12577.32</v>
      </c>
      <c r="H670" s="292" t="s">
        <v>56</v>
      </c>
    </row>
    <row r="671" spans="1:8" ht="20.100000000000001" customHeight="1" x14ac:dyDescent="0.25">
      <c r="A671" s="290" t="s">
        <v>685</v>
      </c>
      <c r="B671" s="290" t="s">
        <v>491</v>
      </c>
      <c r="C671" s="291">
        <v>0</v>
      </c>
      <c r="D671" s="292" t="s">
        <v>56</v>
      </c>
      <c r="E671" s="291">
        <v>26246.799999999999</v>
      </c>
      <c r="F671" s="291">
        <v>0</v>
      </c>
      <c r="G671" s="291">
        <v>26246.799999999999</v>
      </c>
      <c r="H671" s="292" t="s">
        <v>56</v>
      </c>
    </row>
    <row r="672" spans="1:8" ht="20.100000000000001" customHeight="1" x14ac:dyDescent="0.25">
      <c r="A672" s="293" t="s">
        <v>686</v>
      </c>
      <c r="B672" s="293" t="s">
        <v>247</v>
      </c>
      <c r="C672" s="294">
        <v>0</v>
      </c>
      <c r="D672" s="295" t="s">
        <v>56</v>
      </c>
      <c r="E672" s="294">
        <v>52000</v>
      </c>
      <c r="F672" s="294">
        <v>0</v>
      </c>
      <c r="G672" s="294">
        <v>52000</v>
      </c>
      <c r="H672" s="295" t="s">
        <v>56</v>
      </c>
    </row>
    <row r="673" spans="1:8" ht="20.100000000000001" customHeight="1" x14ac:dyDescent="0.25">
      <c r="A673" s="290" t="s">
        <v>687</v>
      </c>
      <c r="B673" s="290" t="s">
        <v>395</v>
      </c>
      <c r="C673" s="291">
        <v>0</v>
      </c>
      <c r="D673" s="292" t="s">
        <v>56</v>
      </c>
      <c r="E673" s="291">
        <v>12000</v>
      </c>
      <c r="F673" s="291">
        <v>0</v>
      </c>
      <c r="G673" s="291">
        <v>12000</v>
      </c>
      <c r="H673" s="292" t="s">
        <v>56</v>
      </c>
    </row>
    <row r="674" spans="1:8" ht="20.100000000000001" customHeight="1" x14ac:dyDescent="0.25">
      <c r="A674" s="290" t="s">
        <v>689</v>
      </c>
      <c r="B674" s="290" t="s">
        <v>397</v>
      </c>
      <c r="C674" s="291">
        <v>0</v>
      </c>
      <c r="D674" s="292" t="s">
        <v>56</v>
      </c>
      <c r="E674" s="291">
        <v>40000</v>
      </c>
      <c r="F674" s="291">
        <v>0</v>
      </c>
      <c r="G674" s="291">
        <v>40000</v>
      </c>
      <c r="H674" s="292" t="s">
        <v>56</v>
      </c>
    </row>
    <row r="675" spans="1:8" ht="20.100000000000001" customHeight="1" x14ac:dyDescent="0.25">
      <c r="A675" s="293" t="s">
        <v>690</v>
      </c>
      <c r="B675" s="293" t="s">
        <v>252</v>
      </c>
      <c r="C675" s="294">
        <v>0</v>
      </c>
      <c r="D675" s="295" t="s">
        <v>56</v>
      </c>
      <c r="E675" s="294">
        <v>3282</v>
      </c>
      <c r="F675" s="294">
        <v>0</v>
      </c>
      <c r="G675" s="294">
        <v>3282</v>
      </c>
      <c r="H675" s="295" t="s">
        <v>56</v>
      </c>
    </row>
    <row r="676" spans="1:8" ht="20.100000000000001" customHeight="1" x14ac:dyDescent="0.25">
      <c r="A676" s="290" t="s">
        <v>784</v>
      </c>
      <c r="B676" s="290" t="s">
        <v>371</v>
      </c>
      <c r="C676" s="291">
        <v>0</v>
      </c>
      <c r="D676" s="292" t="s">
        <v>56</v>
      </c>
      <c r="E676" s="291">
        <v>882</v>
      </c>
      <c r="F676" s="291">
        <v>0</v>
      </c>
      <c r="G676" s="291">
        <v>882</v>
      </c>
      <c r="H676" s="292" t="s">
        <v>56</v>
      </c>
    </row>
    <row r="677" spans="1:8" ht="20.100000000000001" customHeight="1" x14ac:dyDescent="0.25">
      <c r="A677" s="290" t="s">
        <v>785</v>
      </c>
      <c r="B677" s="290" t="s">
        <v>384</v>
      </c>
      <c r="C677" s="291">
        <v>0</v>
      </c>
      <c r="D677" s="292" t="s">
        <v>56</v>
      </c>
      <c r="E677" s="291">
        <v>2400</v>
      </c>
      <c r="F677" s="291">
        <v>0</v>
      </c>
      <c r="G677" s="291">
        <v>2400</v>
      </c>
      <c r="H677" s="292" t="s">
        <v>56</v>
      </c>
    </row>
    <row r="678" spans="1:8" ht="20.100000000000001" customHeight="1" x14ac:dyDescent="0.25">
      <c r="A678" s="293" t="s">
        <v>691</v>
      </c>
      <c r="B678" s="293" t="s">
        <v>248</v>
      </c>
      <c r="C678" s="294">
        <v>0</v>
      </c>
      <c r="D678" s="295" t="s">
        <v>56</v>
      </c>
      <c r="E678" s="294">
        <v>48139</v>
      </c>
      <c r="F678" s="294">
        <v>0</v>
      </c>
      <c r="G678" s="294">
        <v>48139</v>
      </c>
      <c r="H678" s="295" t="s">
        <v>56</v>
      </c>
    </row>
    <row r="679" spans="1:8" ht="20.100000000000001" customHeight="1" x14ac:dyDescent="0.25">
      <c r="A679" s="290" t="s">
        <v>692</v>
      </c>
      <c r="B679" s="290" t="s">
        <v>403</v>
      </c>
      <c r="C679" s="291">
        <v>0</v>
      </c>
      <c r="D679" s="292" t="s">
        <v>56</v>
      </c>
      <c r="E679" s="291">
        <v>2292</v>
      </c>
      <c r="F679" s="291">
        <v>0</v>
      </c>
      <c r="G679" s="291">
        <v>2292</v>
      </c>
      <c r="H679" s="292" t="s">
        <v>56</v>
      </c>
    </row>
    <row r="680" spans="1:8" ht="20.100000000000001" customHeight="1" x14ac:dyDescent="0.25">
      <c r="A680" s="290" t="s">
        <v>693</v>
      </c>
      <c r="B680" s="290" t="s">
        <v>438</v>
      </c>
      <c r="C680" s="291">
        <v>0</v>
      </c>
      <c r="D680" s="292" t="s">
        <v>56</v>
      </c>
      <c r="E680" s="291">
        <v>7503</v>
      </c>
      <c r="F680" s="291">
        <v>0</v>
      </c>
      <c r="G680" s="291">
        <v>7503</v>
      </c>
      <c r="H680" s="292" t="s">
        <v>56</v>
      </c>
    </row>
    <row r="681" spans="1:8" ht="20.100000000000001" customHeight="1" x14ac:dyDescent="0.25">
      <c r="A681" s="290" t="s">
        <v>694</v>
      </c>
      <c r="B681" s="290" t="s">
        <v>404</v>
      </c>
      <c r="C681" s="291">
        <v>0</v>
      </c>
      <c r="D681" s="292" t="s">
        <v>56</v>
      </c>
      <c r="E681" s="291">
        <v>22928</v>
      </c>
      <c r="F681" s="291">
        <v>0</v>
      </c>
      <c r="G681" s="291">
        <v>22928</v>
      </c>
      <c r="H681" s="292" t="s">
        <v>56</v>
      </c>
    </row>
    <row r="682" spans="1:8" ht="20.100000000000001" customHeight="1" x14ac:dyDescent="0.25">
      <c r="A682" s="290" t="s">
        <v>695</v>
      </c>
      <c r="B682" s="290" t="s">
        <v>405</v>
      </c>
      <c r="C682" s="291">
        <v>0</v>
      </c>
      <c r="D682" s="292" t="s">
        <v>56</v>
      </c>
      <c r="E682" s="291">
        <v>12498</v>
      </c>
      <c r="F682" s="291">
        <v>0</v>
      </c>
      <c r="G682" s="291">
        <v>12498</v>
      </c>
      <c r="H682" s="292" t="s">
        <v>56</v>
      </c>
    </row>
    <row r="683" spans="1:8" ht="20.100000000000001" customHeight="1" x14ac:dyDescent="0.25">
      <c r="A683" s="290" t="s">
        <v>808</v>
      </c>
      <c r="B683" s="290" t="s">
        <v>770</v>
      </c>
      <c r="C683" s="291">
        <v>0</v>
      </c>
      <c r="D683" s="292" t="s">
        <v>56</v>
      </c>
      <c r="E683" s="291">
        <v>2918</v>
      </c>
      <c r="F683" s="291">
        <v>0</v>
      </c>
      <c r="G683" s="291">
        <v>2918</v>
      </c>
      <c r="H683" s="292" t="s">
        <v>56</v>
      </c>
    </row>
    <row r="684" spans="1:8" ht="20.100000000000001" customHeight="1" x14ac:dyDescent="0.25">
      <c r="A684" s="293" t="s">
        <v>696</v>
      </c>
      <c r="B684" s="293" t="s">
        <v>249</v>
      </c>
      <c r="C684" s="294">
        <v>0</v>
      </c>
      <c r="D684" s="295" t="s">
        <v>56</v>
      </c>
      <c r="E684" s="294">
        <v>9917.3799999999992</v>
      </c>
      <c r="F684" s="294">
        <v>0</v>
      </c>
      <c r="G684" s="294">
        <v>9917.3799999999992</v>
      </c>
      <c r="H684" s="295" t="s">
        <v>56</v>
      </c>
    </row>
    <row r="685" spans="1:8" ht="20.100000000000001" customHeight="1" x14ac:dyDescent="0.25">
      <c r="A685" s="290" t="s">
        <v>697</v>
      </c>
      <c r="B685" s="290" t="s">
        <v>406</v>
      </c>
      <c r="C685" s="291">
        <v>0</v>
      </c>
      <c r="D685" s="292" t="s">
        <v>56</v>
      </c>
      <c r="E685" s="291">
        <v>9917.3799999999992</v>
      </c>
      <c r="F685" s="291">
        <v>0</v>
      </c>
      <c r="G685" s="291">
        <v>9917.3799999999992</v>
      </c>
      <c r="H685" s="292" t="s">
        <v>56</v>
      </c>
    </row>
    <row r="686" spans="1:8" ht="20.100000000000001" customHeight="1" x14ac:dyDescent="0.25">
      <c r="A686" s="290" t="s">
        <v>698</v>
      </c>
      <c r="B686" s="290" t="s">
        <v>232</v>
      </c>
      <c r="C686" s="291">
        <v>0</v>
      </c>
      <c r="D686" s="292" t="s">
        <v>56</v>
      </c>
      <c r="E686" s="291">
        <v>133421.43</v>
      </c>
      <c r="F686" s="291">
        <v>0</v>
      </c>
      <c r="G686" s="291">
        <v>133421.43</v>
      </c>
      <c r="H686" s="292" t="s">
        <v>56</v>
      </c>
    </row>
    <row r="687" spans="1:8" ht="20.100000000000001" customHeight="1" x14ac:dyDescent="0.25">
      <c r="A687" s="293" t="s">
        <v>699</v>
      </c>
      <c r="B687" s="293" t="s">
        <v>461</v>
      </c>
      <c r="C687" s="294">
        <v>0</v>
      </c>
      <c r="D687" s="295" t="s">
        <v>56</v>
      </c>
      <c r="E687" s="294">
        <v>133421.43</v>
      </c>
      <c r="F687" s="294">
        <v>0</v>
      </c>
      <c r="G687" s="294">
        <v>133421.43</v>
      </c>
      <c r="H687" s="295" t="s">
        <v>56</v>
      </c>
    </row>
    <row r="688" spans="1:8" ht="20.100000000000001" customHeight="1" x14ac:dyDescent="0.25">
      <c r="A688" s="290" t="s">
        <v>700</v>
      </c>
      <c r="B688" s="290" t="s">
        <v>412</v>
      </c>
      <c r="C688" s="291">
        <v>0</v>
      </c>
      <c r="D688" s="292" t="s">
        <v>56</v>
      </c>
      <c r="E688" s="291">
        <v>261</v>
      </c>
      <c r="F688" s="291">
        <v>0</v>
      </c>
      <c r="G688" s="291">
        <v>261</v>
      </c>
      <c r="H688" s="292" t="s">
        <v>56</v>
      </c>
    </row>
    <row r="689" spans="1:8" ht="20.100000000000001" customHeight="1" x14ac:dyDescent="0.25">
      <c r="A689" s="290" t="s">
        <v>702</v>
      </c>
      <c r="B689" s="290" t="s">
        <v>415</v>
      </c>
      <c r="C689" s="291">
        <v>0</v>
      </c>
      <c r="D689" s="292" t="s">
        <v>56</v>
      </c>
      <c r="E689" s="291">
        <v>1500</v>
      </c>
      <c r="F689" s="291">
        <v>0</v>
      </c>
      <c r="G689" s="291">
        <v>1500</v>
      </c>
      <c r="H689" s="292" t="s">
        <v>56</v>
      </c>
    </row>
    <row r="690" spans="1:8" ht="20.100000000000001" customHeight="1" x14ac:dyDescent="0.25">
      <c r="A690" s="290" t="s">
        <v>703</v>
      </c>
      <c r="B690" s="290" t="s">
        <v>372</v>
      </c>
      <c r="C690" s="291">
        <v>0</v>
      </c>
      <c r="D690" s="292" t="s">
        <v>56</v>
      </c>
      <c r="E690" s="291">
        <v>475</v>
      </c>
      <c r="F690" s="291">
        <v>0</v>
      </c>
      <c r="G690" s="291">
        <v>475</v>
      </c>
      <c r="H690" s="292" t="s">
        <v>56</v>
      </c>
    </row>
    <row r="691" spans="1:8" ht="20.100000000000001" customHeight="1" x14ac:dyDescent="0.25">
      <c r="A691" s="290" t="s">
        <v>704</v>
      </c>
      <c r="B691" s="290" t="s">
        <v>417</v>
      </c>
      <c r="C691" s="291">
        <v>0</v>
      </c>
      <c r="D691" s="292" t="s">
        <v>56</v>
      </c>
      <c r="E691" s="291">
        <v>3000</v>
      </c>
      <c r="F691" s="291">
        <v>0</v>
      </c>
      <c r="G691" s="291">
        <v>3000</v>
      </c>
      <c r="H691" s="292" t="s">
        <v>56</v>
      </c>
    </row>
    <row r="692" spans="1:8" ht="20.100000000000001" customHeight="1" x14ac:dyDescent="0.25">
      <c r="A692" s="290" t="s">
        <v>706</v>
      </c>
      <c r="B692" s="290" t="s">
        <v>406</v>
      </c>
      <c r="C692" s="291">
        <v>0</v>
      </c>
      <c r="D692" s="292" t="s">
        <v>56</v>
      </c>
      <c r="E692" s="291">
        <v>36327.22</v>
      </c>
      <c r="F692" s="291">
        <v>0</v>
      </c>
      <c r="G692" s="291">
        <v>36327.22</v>
      </c>
      <c r="H692" s="292" t="s">
        <v>56</v>
      </c>
    </row>
    <row r="693" spans="1:8" ht="20.100000000000001" customHeight="1" x14ac:dyDescent="0.25">
      <c r="A693" s="290" t="s">
        <v>707</v>
      </c>
      <c r="B693" s="290" t="s">
        <v>408</v>
      </c>
      <c r="C693" s="291">
        <v>0</v>
      </c>
      <c r="D693" s="292" t="s">
        <v>56</v>
      </c>
      <c r="E693" s="291">
        <v>45597.03</v>
      </c>
      <c r="F693" s="291">
        <v>0</v>
      </c>
      <c r="G693" s="291">
        <v>45597.03</v>
      </c>
      <c r="H693" s="292" t="s">
        <v>56</v>
      </c>
    </row>
    <row r="694" spans="1:8" ht="20.100000000000001" customHeight="1" x14ac:dyDescent="0.25">
      <c r="A694" s="290" t="s">
        <v>708</v>
      </c>
      <c r="B694" s="290" t="s">
        <v>463</v>
      </c>
      <c r="C694" s="291">
        <v>0</v>
      </c>
      <c r="D694" s="292" t="s">
        <v>56</v>
      </c>
      <c r="E694" s="291">
        <v>1614.62</v>
      </c>
      <c r="F694" s="291">
        <v>0</v>
      </c>
      <c r="G694" s="291">
        <v>1614.62</v>
      </c>
      <c r="H694" s="292" t="s">
        <v>56</v>
      </c>
    </row>
    <row r="695" spans="1:8" ht="20.100000000000001" customHeight="1" x14ac:dyDescent="0.25">
      <c r="A695" s="290" t="s">
        <v>710</v>
      </c>
      <c r="B695" s="290" t="s">
        <v>420</v>
      </c>
      <c r="C695" s="291">
        <v>0</v>
      </c>
      <c r="D695" s="292" t="s">
        <v>56</v>
      </c>
      <c r="E695" s="291">
        <v>1250</v>
      </c>
      <c r="F695" s="291">
        <v>0</v>
      </c>
      <c r="G695" s="291">
        <v>1250</v>
      </c>
      <c r="H695" s="292" t="s">
        <v>56</v>
      </c>
    </row>
    <row r="696" spans="1:8" ht="20.100000000000001" customHeight="1" x14ac:dyDescent="0.25">
      <c r="A696" s="290" t="s">
        <v>711</v>
      </c>
      <c r="B696" s="290" t="s">
        <v>421</v>
      </c>
      <c r="C696" s="291">
        <v>0</v>
      </c>
      <c r="D696" s="292" t="s">
        <v>56</v>
      </c>
      <c r="E696" s="291">
        <v>2250</v>
      </c>
      <c r="F696" s="291">
        <v>0</v>
      </c>
      <c r="G696" s="291">
        <v>2250</v>
      </c>
      <c r="H696" s="292" t="s">
        <v>56</v>
      </c>
    </row>
    <row r="697" spans="1:8" ht="20.100000000000001" customHeight="1" x14ac:dyDescent="0.25">
      <c r="A697" s="290" t="s">
        <v>712</v>
      </c>
      <c r="B697" s="290" t="s">
        <v>379</v>
      </c>
      <c r="C697" s="291">
        <v>0</v>
      </c>
      <c r="D697" s="292" t="s">
        <v>56</v>
      </c>
      <c r="E697" s="291">
        <v>1725.66</v>
      </c>
      <c r="F697" s="291">
        <v>0</v>
      </c>
      <c r="G697" s="291">
        <v>1725.66</v>
      </c>
      <c r="H697" s="292" t="s">
        <v>56</v>
      </c>
    </row>
    <row r="698" spans="1:8" ht="20.100000000000001" customHeight="1" x14ac:dyDescent="0.25">
      <c r="A698" s="290" t="s">
        <v>713</v>
      </c>
      <c r="B698" s="290" t="s">
        <v>428</v>
      </c>
      <c r="C698" s="291">
        <v>0</v>
      </c>
      <c r="D698" s="292" t="s">
        <v>56</v>
      </c>
      <c r="E698" s="291">
        <v>250</v>
      </c>
      <c r="F698" s="291">
        <v>0</v>
      </c>
      <c r="G698" s="291">
        <v>250</v>
      </c>
      <c r="H698" s="292" t="s">
        <v>56</v>
      </c>
    </row>
    <row r="699" spans="1:8" ht="20.100000000000001" customHeight="1" x14ac:dyDescent="0.25">
      <c r="A699" s="290" t="s">
        <v>715</v>
      </c>
      <c r="B699" s="290" t="s">
        <v>430</v>
      </c>
      <c r="C699" s="291">
        <v>0</v>
      </c>
      <c r="D699" s="292" t="s">
        <v>56</v>
      </c>
      <c r="E699" s="291">
        <v>11650.9</v>
      </c>
      <c r="F699" s="291">
        <v>0</v>
      </c>
      <c r="G699" s="291">
        <v>11650.9</v>
      </c>
      <c r="H699" s="292" t="s">
        <v>56</v>
      </c>
    </row>
    <row r="700" spans="1:8" ht="20.100000000000001" customHeight="1" x14ac:dyDescent="0.25">
      <c r="A700" s="290" t="s">
        <v>809</v>
      </c>
      <c r="B700" s="290" t="s">
        <v>766</v>
      </c>
      <c r="C700" s="291">
        <v>0</v>
      </c>
      <c r="D700" s="292" t="s">
        <v>56</v>
      </c>
      <c r="E700" s="291">
        <v>400.58</v>
      </c>
      <c r="F700" s="291">
        <v>0</v>
      </c>
      <c r="G700" s="291">
        <v>400.58</v>
      </c>
      <c r="H700" s="292" t="s">
        <v>56</v>
      </c>
    </row>
    <row r="701" spans="1:8" ht="20.100000000000001" customHeight="1" x14ac:dyDescent="0.25">
      <c r="A701" s="290" t="s">
        <v>787</v>
      </c>
      <c r="B701" s="290" t="s">
        <v>767</v>
      </c>
      <c r="C701" s="291">
        <v>0</v>
      </c>
      <c r="D701" s="292" t="s">
        <v>56</v>
      </c>
      <c r="E701" s="291">
        <v>1889.42</v>
      </c>
      <c r="F701" s="291">
        <v>0</v>
      </c>
      <c r="G701" s="291">
        <v>1889.42</v>
      </c>
      <c r="H701" s="292" t="s">
        <v>56</v>
      </c>
    </row>
    <row r="702" spans="1:8" ht="20.100000000000001" customHeight="1" x14ac:dyDescent="0.25">
      <c r="A702" s="290" t="s">
        <v>788</v>
      </c>
      <c r="B702" s="290" t="s">
        <v>769</v>
      </c>
      <c r="C702" s="291">
        <v>0</v>
      </c>
      <c r="D702" s="292" t="s">
        <v>56</v>
      </c>
      <c r="E702" s="291">
        <v>2100</v>
      </c>
      <c r="F702" s="291">
        <v>0</v>
      </c>
      <c r="G702" s="291">
        <v>2100</v>
      </c>
      <c r="H702" s="292" t="s">
        <v>56</v>
      </c>
    </row>
    <row r="703" spans="1:8" ht="20.100000000000001" customHeight="1" x14ac:dyDescent="0.25">
      <c r="A703" s="290" t="s">
        <v>716</v>
      </c>
      <c r="B703" s="290" t="s">
        <v>366</v>
      </c>
      <c r="C703" s="291">
        <v>0</v>
      </c>
      <c r="D703" s="292" t="s">
        <v>56</v>
      </c>
      <c r="E703" s="291">
        <v>19630</v>
      </c>
      <c r="F703" s="291">
        <v>0</v>
      </c>
      <c r="G703" s="291">
        <v>19630</v>
      </c>
      <c r="H703" s="292" t="s">
        <v>56</v>
      </c>
    </row>
    <row r="704" spans="1:8" ht="20.100000000000001" customHeight="1" x14ac:dyDescent="0.25">
      <c r="A704" s="290" t="s">
        <v>717</v>
      </c>
      <c r="B704" s="290" t="s">
        <v>362</v>
      </c>
      <c r="C704" s="291">
        <v>0</v>
      </c>
      <c r="D704" s="292" t="s">
        <v>56</v>
      </c>
      <c r="E704" s="291">
        <v>3500</v>
      </c>
      <c r="F704" s="291">
        <v>0</v>
      </c>
      <c r="G704" s="291">
        <v>3500</v>
      </c>
      <c r="H704" s="292" t="s">
        <v>56</v>
      </c>
    </row>
    <row r="705" spans="1:8" ht="20.100000000000001" customHeight="1" x14ac:dyDescent="0.25">
      <c r="A705" s="293" t="s">
        <v>719</v>
      </c>
      <c r="B705" s="293" t="s">
        <v>255</v>
      </c>
      <c r="C705" s="294">
        <v>0</v>
      </c>
      <c r="D705" s="295" t="s">
        <v>56</v>
      </c>
      <c r="E705" s="294">
        <v>2151.46</v>
      </c>
      <c r="F705" s="294">
        <v>0</v>
      </c>
      <c r="G705" s="294">
        <v>2151.46</v>
      </c>
      <c r="H705" s="295" t="s">
        <v>56</v>
      </c>
    </row>
    <row r="706" spans="1:8" ht="20.100000000000001" customHeight="1" x14ac:dyDescent="0.25">
      <c r="A706" s="290" t="s">
        <v>720</v>
      </c>
      <c r="B706" s="290" t="s">
        <v>97</v>
      </c>
      <c r="C706" s="291">
        <v>0</v>
      </c>
      <c r="D706" s="292" t="s">
        <v>56</v>
      </c>
      <c r="E706" s="291">
        <v>1963.88</v>
      </c>
      <c r="F706" s="291">
        <v>0</v>
      </c>
      <c r="G706" s="291">
        <v>1963.88</v>
      </c>
      <c r="H706" s="292" t="s">
        <v>56</v>
      </c>
    </row>
    <row r="707" spans="1:8" ht="20.100000000000001" customHeight="1" x14ac:dyDescent="0.25">
      <c r="A707" s="290" t="s">
        <v>837</v>
      </c>
      <c r="B707" s="290" t="s">
        <v>829</v>
      </c>
      <c r="C707" s="291">
        <v>0</v>
      </c>
      <c r="D707" s="292" t="s">
        <v>56</v>
      </c>
      <c r="E707" s="291">
        <v>187.58</v>
      </c>
      <c r="F707" s="291">
        <v>0</v>
      </c>
      <c r="G707" s="291">
        <v>187.58</v>
      </c>
      <c r="H707" s="292" t="s">
        <v>56</v>
      </c>
    </row>
    <row r="708" spans="1:8" ht="20.100000000000001" customHeight="1" x14ac:dyDescent="0.25">
      <c r="A708" s="290" t="s">
        <v>721</v>
      </c>
      <c r="B708" s="290" t="s">
        <v>169</v>
      </c>
      <c r="C708" s="291">
        <v>0</v>
      </c>
      <c r="D708" s="292" t="s">
        <v>56</v>
      </c>
      <c r="E708" s="291">
        <v>9000</v>
      </c>
      <c r="F708" s="291">
        <v>0</v>
      </c>
      <c r="G708" s="291">
        <v>9000</v>
      </c>
      <c r="H708" s="292" t="s">
        <v>56</v>
      </c>
    </row>
    <row r="709" spans="1:8" ht="20.100000000000001" customHeight="1" x14ac:dyDescent="0.25">
      <c r="A709" s="293" t="s">
        <v>722</v>
      </c>
      <c r="B709" s="293" t="s">
        <v>169</v>
      </c>
      <c r="C709" s="294">
        <v>0</v>
      </c>
      <c r="D709" s="295" t="s">
        <v>56</v>
      </c>
      <c r="E709" s="294">
        <v>9000</v>
      </c>
      <c r="F709" s="294">
        <v>0</v>
      </c>
      <c r="G709" s="294">
        <v>9000</v>
      </c>
      <c r="H709" s="295" t="s">
        <v>56</v>
      </c>
    </row>
    <row r="710" spans="1:8" ht="20.100000000000001" customHeight="1" x14ac:dyDescent="0.25">
      <c r="A710" s="290" t="s">
        <v>723</v>
      </c>
      <c r="B710" s="290" t="s">
        <v>496</v>
      </c>
      <c r="C710" s="291">
        <v>0</v>
      </c>
      <c r="D710" s="292" t="s">
        <v>56</v>
      </c>
      <c r="E710" s="291">
        <v>3000</v>
      </c>
      <c r="F710" s="291">
        <v>0</v>
      </c>
      <c r="G710" s="291">
        <v>3000</v>
      </c>
      <c r="H710" s="292" t="s">
        <v>56</v>
      </c>
    </row>
    <row r="711" spans="1:8" ht="20.100000000000001" customHeight="1" x14ac:dyDescent="0.25">
      <c r="A711" s="290" t="s">
        <v>724</v>
      </c>
      <c r="B711" s="290" t="s">
        <v>497</v>
      </c>
      <c r="C711" s="291">
        <v>0</v>
      </c>
      <c r="D711" s="292" t="s">
        <v>56</v>
      </c>
      <c r="E711" s="291">
        <v>3000</v>
      </c>
      <c r="F711" s="291">
        <v>0</v>
      </c>
      <c r="G711" s="291">
        <v>3000</v>
      </c>
      <c r="H711" s="292" t="s">
        <v>56</v>
      </c>
    </row>
    <row r="712" spans="1:8" ht="20.100000000000001" customHeight="1" x14ac:dyDescent="0.25">
      <c r="A712" s="290" t="s">
        <v>725</v>
      </c>
      <c r="B712" s="290" t="s">
        <v>498</v>
      </c>
      <c r="C712" s="291">
        <v>0</v>
      </c>
      <c r="D712" s="292" t="s">
        <v>56</v>
      </c>
      <c r="E712" s="291">
        <v>3000</v>
      </c>
      <c r="F712" s="291">
        <v>0</v>
      </c>
      <c r="G712" s="291">
        <v>3000</v>
      </c>
      <c r="H712" s="292" t="s">
        <v>56</v>
      </c>
    </row>
    <row r="713" spans="1:8" ht="20.100000000000001" customHeight="1" thickBot="1" x14ac:dyDescent="0.3">
      <c r="A713" s="225"/>
      <c r="B713" s="315" t="s">
        <v>1780</v>
      </c>
      <c r="C713" s="285">
        <v>41626952.219999999</v>
      </c>
      <c r="D713" s="285">
        <v>41626952.219999999</v>
      </c>
      <c r="E713" s="285">
        <v>2098250.2000000002</v>
      </c>
      <c r="F713" s="285">
        <v>2098250.2000000002</v>
      </c>
      <c r="G713" s="285">
        <v>42522080.590000004</v>
      </c>
      <c r="H713" s="285">
        <v>42522080.590000004</v>
      </c>
    </row>
    <row r="714" spans="1:8" ht="20.100000000000001" customHeight="1" thickTop="1" x14ac:dyDescent="0.25">
      <c r="A714" s="225"/>
      <c r="B714" s="225"/>
      <c r="C714" s="223"/>
      <c r="D714" s="204"/>
      <c r="E714" s="223"/>
      <c r="F714" s="223"/>
      <c r="G714" s="223"/>
      <c r="H714" s="204"/>
    </row>
    <row r="715" spans="1:8" ht="12" customHeight="1" x14ac:dyDescent="0.25">
      <c r="A715" s="205"/>
      <c r="B715" s="205"/>
      <c r="C715" s="209"/>
      <c r="D715" s="209"/>
      <c r="E715" s="209"/>
      <c r="F715" s="209"/>
      <c r="G715" s="209"/>
      <c r="H715" s="209"/>
    </row>
  </sheetData>
  <mergeCells count="6">
    <mergeCell ref="A2:H2"/>
    <mergeCell ref="A3:H3"/>
    <mergeCell ref="A6:A7"/>
    <mergeCell ref="B6:B7"/>
    <mergeCell ref="C6:D6"/>
    <mergeCell ref="G6:H6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446AFA-DB20-400A-A1D1-111D571D386B}">
  <dimension ref="A1:G47"/>
  <sheetViews>
    <sheetView workbookViewId="0">
      <selection sqref="A1:G47"/>
    </sheetView>
  </sheetViews>
  <sheetFormatPr baseColWidth="10" defaultRowHeight="15" x14ac:dyDescent="0.25"/>
  <sheetData>
    <row r="1" spans="1:7" x14ac:dyDescent="0.25">
      <c r="A1" s="330"/>
      <c r="B1" s="330"/>
      <c r="C1" s="330"/>
      <c r="D1" s="330"/>
      <c r="E1" s="330"/>
      <c r="F1" s="330"/>
      <c r="G1" s="330"/>
    </row>
    <row r="2" spans="1:7" x14ac:dyDescent="0.25">
      <c r="A2" s="330"/>
      <c r="B2" s="330"/>
      <c r="C2" s="330"/>
      <c r="D2" s="330"/>
      <c r="E2" s="330"/>
      <c r="F2" s="330"/>
      <c r="G2" s="330"/>
    </row>
    <row r="3" spans="1:7" x14ac:dyDescent="0.25">
      <c r="A3" s="330"/>
      <c r="B3" s="330"/>
      <c r="C3" s="330"/>
      <c r="D3" s="330"/>
      <c r="E3" s="330"/>
      <c r="F3" s="330"/>
      <c r="G3" s="330"/>
    </row>
    <row r="4" spans="1:7" x14ac:dyDescent="0.25">
      <c r="A4" s="330"/>
      <c r="B4" s="330"/>
      <c r="C4" s="330"/>
      <c r="D4" s="330"/>
      <c r="E4" s="330"/>
      <c r="F4" s="330"/>
      <c r="G4" s="330"/>
    </row>
    <row r="5" spans="1:7" x14ac:dyDescent="0.25">
      <c r="A5" s="330"/>
      <c r="B5" s="330"/>
      <c r="C5" s="330"/>
      <c r="D5" s="330"/>
      <c r="E5" s="330"/>
      <c r="F5" s="330"/>
      <c r="G5" s="330"/>
    </row>
    <row r="6" spans="1:7" x14ac:dyDescent="0.25">
      <c r="A6" s="330"/>
      <c r="B6" s="330"/>
      <c r="C6" s="330"/>
      <c r="D6" s="330"/>
      <c r="E6" s="330"/>
      <c r="F6" s="330"/>
      <c r="G6" s="330"/>
    </row>
    <row r="7" spans="1:7" x14ac:dyDescent="0.25">
      <c r="A7" s="330"/>
      <c r="B7" s="330"/>
      <c r="C7" s="330"/>
      <c r="D7" s="330"/>
      <c r="E7" s="330"/>
      <c r="F7" s="330"/>
      <c r="G7" s="330"/>
    </row>
    <row r="8" spans="1:7" x14ac:dyDescent="0.25">
      <c r="A8" s="330"/>
      <c r="B8" s="330"/>
      <c r="C8" s="330"/>
      <c r="D8" s="330"/>
      <c r="E8" s="330"/>
      <c r="F8" s="330"/>
      <c r="G8" s="330"/>
    </row>
    <row r="9" spans="1:7" x14ac:dyDescent="0.25">
      <c r="A9" s="330"/>
      <c r="B9" s="330"/>
      <c r="C9" s="330"/>
      <c r="D9" s="330"/>
      <c r="E9" s="330"/>
      <c r="F9" s="330"/>
      <c r="G9" s="330"/>
    </row>
    <row r="10" spans="1:7" x14ac:dyDescent="0.25">
      <c r="A10" s="330"/>
      <c r="B10" s="330"/>
      <c r="C10" s="330"/>
      <c r="D10" s="330"/>
      <c r="E10" s="330"/>
      <c r="F10" s="330"/>
      <c r="G10" s="330"/>
    </row>
    <row r="11" spans="1:7" x14ac:dyDescent="0.25">
      <c r="A11" s="330"/>
      <c r="B11" s="330"/>
      <c r="C11" s="330"/>
      <c r="D11" s="330"/>
      <c r="E11" s="330"/>
      <c r="F11" s="330"/>
      <c r="G11" s="330"/>
    </row>
    <row r="12" spans="1:7" x14ac:dyDescent="0.25">
      <c r="A12" s="330"/>
      <c r="B12" s="330"/>
      <c r="C12" s="330"/>
      <c r="D12" s="330"/>
      <c r="E12" s="330"/>
      <c r="F12" s="330"/>
      <c r="G12" s="330"/>
    </row>
    <row r="13" spans="1:7" x14ac:dyDescent="0.25">
      <c r="A13" s="330"/>
      <c r="B13" s="330"/>
      <c r="C13" s="330"/>
      <c r="D13" s="330"/>
      <c r="E13" s="330"/>
      <c r="F13" s="330"/>
      <c r="G13" s="330"/>
    </row>
    <row r="14" spans="1:7" x14ac:dyDescent="0.25">
      <c r="A14" s="330"/>
      <c r="B14" s="330"/>
      <c r="C14" s="330"/>
      <c r="D14" s="330"/>
      <c r="E14" s="330"/>
      <c r="F14" s="330"/>
      <c r="G14" s="330"/>
    </row>
    <row r="15" spans="1:7" x14ac:dyDescent="0.25">
      <c r="A15" s="330"/>
      <c r="B15" s="330"/>
      <c r="C15" s="330"/>
      <c r="D15" s="330"/>
      <c r="E15" s="330"/>
      <c r="F15" s="330"/>
      <c r="G15" s="330"/>
    </row>
    <row r="16" spans="1:7" x14ac:dyDescent="0.25">
      <c r="A16" s="330"/>
      <c r="B16" s="330"/>
      <c r="C16" s="330"/>
      <c r="D16" s="330"/>
      <c r="E16" s="330"/>
      <c r="F16" s="330"/>
      <c r="G16" s="330"/>
    </row>
    <row r="17" spans="1:7" x14ac:dyDescent="0.25">
      <c r="A17" s="330"/>
      <c r="B17" s="330"/>
      <c r="C17" s="330"/>
      <c r="D17" s="330"/>
      <c r="E17" s="330"/>
      <c r="F17" s="330"/>
      <c r="G17" s="330"/>
    </row>
    <row r="18" spans="1:7" x14ac:dyDescent="0.25">
      <c r="A18" s="330"/>
      <c r="B18" s="330"/>
      <c r="C18" s="330"/>
      <c r="D18" s="330"/>
      <c r="E18" s="330"/>
      <c r="F18" s="330"/>
      <c r="G18" s="330"/>
    </row>
    <row r="19" spans="1:7" x14ac:dyDescent="0.25">
      <c r="A19" s="330"/>
      <c r="B19" s="330"/>
      <c r="C19" s="330"/>
      <c r="D19" s="330"/>
      <c r="E19" s="330"/>
      <c r="F19" s="330"/>
      <c r="G19" s="330"/>
    </row>
    <row r="20" spans="1:7" x14ac:dyDescent="0.25">
      <c r="A20" s="330"/>
      <c r="B20" s="330"/>
      <c r="C20" s="330"/>
      <c r="D20" s="330"/>
      <c r="E20" s="330"/>
      <c r="F20" s="330"/>
      <c r="G20" s="330"/>
    </row>
    <row r="21" spans="1:7" x14ac:dyDescent="0.25">
      <c r="A21" s="330"/>
      <c r="B21" s="330"/>
      <c r="C21" s="330"/>
      <c r="D21" s="330"/>
      <c r="E21" s="330"/>
      <c r="F21" s="330"/>
      <c r="G21" s="330"/>
    </row>
    <row r="22" spans="1:7" x14ac:dyDescent="0.25">
      <c r="A22" s="330"/>
      <c r="B22" s="330"/>
      <c r="C22" s="330"/>
      <c r="D22" s="330"/>
      <c r="E22" s="330"/>
      <c r="F22" s="330"/>
      <c r="G22" s="330"/>
    </row>
    <row r="23" spans="1:7" x14ac:dyDescent="0.25">
      <c r="A23" s="330"/>
      <c r="B23" s="330"/>
      <c r="C23" s="330"/>
      <c r="D23" s="330"/>
      <c r="E23" s="330"/>
      <c r="F23" s="330"/>
      <c r="G23" s="330"/>
    </row>
    <row r="24" spans="1:7" x14ac:dyDescent="0.25">
      <c r="A24" s="330"/>
      <c r="B24" s="330"/>
      <c r="C24" s="330"/>
      <c r="D24" s="330"/>
      <c r="E24" s="330"/>
      <c r="F24" s="330"/>
      <c r="G24" s="330"/>
    </row>
    <row r="25" spans="1:7" x14ac:dyDescent="0.25">
      <c r="A25" s="330"/>
      <c r="B25" s="330"/>
      <c r="C25" s="330"/>
      <c r="D25" s="330"/>
      <c r="E25" s="330"/>
      <c r="F25" s="330"/>
      <c r="G25" s="330"/>
    </row>
    <row r="26" spans="1:7" x14ac:dyDescent="0.25">
      <c r="A26" s="330"/>
      <c r="B26" s="330"/>
      <c r="C26" s="330"/>
      <c r="D26" s="330"/>
      <c r="E26" s="330"/>
      <c r="F26" s="330"/>
      <c r="G26" s="330"/>
    </row>
    <row r="27" spans="1:7" x14ac:dyDescent="0.25">
      <c r="A27" s="330"/>
      <c r="B27" s="330"/>
      <c r="C27" s="330"/>
      <c r="D27" s="330"/>
      <c r="E27" s="330"/>
      <c r="F27" s="330"/>
      <c r="G27" s="330"/>
    </row>
    <row r="28" spans="1:7" x14ac:dyDescent="0.25">
      <c r="A28" s="330"/>
      <c r="B28" s="330"/>
      <c r="C28" s="330"/>
      <c r="D28" s="330"/>
      <c r="E28" s="330"/>
      <c r="F28" s="330"/>
      <c r="G28" s="330"/>
    </row>
    <row r="29" spans="1:7" x14ac:dyDescent="0.25">
      <c r="A29" s="330"/>
      <c r="B29" s="330"/>
      <c r="C29" s="330"/>
      <c r="D29" s="330"/>
      <c r="E29" s="330"/>
      <c r="F29" s="330"/>
      <c r="G29" s="330"/>
    </row>
    <row r="30" spans="1:7" x14ac:dyDescent="0.25">
      <c r="A30" s="330"/>
      <c r="B30" s="330"/>
      <c r="C30" s="330"/>
      <c r="D30" s="330"/>
      <c r="E30" s="330"/>
      <c r="F30" s="330"/>
      <c r="G30" s="330"/>
    </row>
    <row r="31" spans="1:7" x14ac:dyDescent="0.25">
      <c r="A31" s="330"/>
      <c r="B31" s="330"/>
      <c r="C31" s="330"/>
      <c r="D31" s="330"/>
      <c r="E31" s="330"/>
      <c r="F31" s="330"/>
      <c r="G31" s="330"/>
    </row>
    <row r="32" spans="1:7" x14ac:dyDescent="0.25">
      <c r="A32" s="330"/>
      <c r="B32" s="330"/>
      <c r="C32" s="330"/>
      <c r="D32" s="330"/>
      <c r="E32" s="330"/>
      <c r="F32" s="330"/>
      <c r="G32" s="330"/>
    </row>
    <row r="33" spans="1:7" x14ac:dyDescent="0.25">
      <c r="A33" s="330"/>
      <c r="B33" s="330"/>
      <c r="C33" s="330"/>
      <c r="D33" s="330"/>
      <c r="E33" s="330"/>
      <c r="F33" s="330"/>
      <c r="G33" s="330"/>
    </row>
    <row r="34" spans="1:7" x14ac:dyDescent="0.25">
      <c r="A34" s="330"/>
      <c r="B34" s="330"/>
      <c r="C34" s="330"/>
      <c r="D34" s="330"/>
      <c r="E34" s="330"/>
      <c r="F34" s="330"/>
      <c r="G34" s="330"/>
    </row>
    <row r="35" spans="1:7" x14ac:dyDescent="0.25">
      <c r="A35" s="330"/>
      <c r="B35" s="330"/>
      <c r="C35" s="330"/>
      <c r="D35" s="330"/>
      <c r="E35" s="330"/>
      <c r="F35" s="330"/>
      <c r="G35" s="330"/>
    </row>
    <row r="36" spans="1:7" x14ac:dyDescent="0.25">
      <c r="A36" s="330"/>
      <c r="B36" s="330"/>
      <c r="C36" s="330"/>
      <c r="D36" s="330"/>
      <c r="E36" s="330"/>
      <c r="F36" s="330"/>
      <c r="G36" s="330"/>
    </row>
    <row r="37" spans="1:7" x14ac:dyDescent="0.25">
      <c r="A37" s="330"/>
      <c r="B37" s="330"/>
      <c r="C37" s="330"/>
      <c r="D37" s="330"/>
      <c r="E37" s="330"/>
      <c r="F37" s="330"/>
      <c r="G37" s="330"/>
    </row>
    <row r="38" spans="1:7" x14ac:dyDescent="0.25">
      <c r="A38" s="330"/>
      <c r="B38" s="330"/>
      <c r="C38" s="330"/>
      <c r="D38" s="330"/>
      <c r="E38" s="330"/>
      <c r="F38" s="330"/>
      <c r="G38" s="330"/>
    </row>
    <row r="39" spans="1:7" x14ac:dyDescent="0.25">
      <c r="A39" s="330"/>
      <c r="B39" s="330"/>
      <c r="C39" s="330"/>
      <c r="D39" s="330"/>
      <c r="E39" s="330"/>
      <c r="F39" s="330"/>
      <c r="G39" s="330"/>
    </row>
    <row r="40" spans="1:7" x14ac:dyDescent="0.25">
      <c r="A40" s="330"/>
      <c r="B40" s="330"/>
      <c r="C40" s="330"/>
      <c r="D40" s="330"/>
      <c r="E40" s="330"/>
      <c r="F40" s="330"/>
      <c r="G40" s="330"/>
    </row>
    <row r="41" spans="1:7" x14ac:dyDescent="0.25">
      <c r="A41" s="330"/>
      <c r="B41" s="330"/>
      <c r="C41" s="330"/>
      <c r="D41" s="330"/>
      <c r="E41" s="330"/>
      <c r="F41" s="330"/>
      <c r="G41" s="330"/>
    </row>
    <row r="42" spans="1:7" x14ac:dyDescent="0.25">
      <c r="A42" s="330"/>
      <c r="B42" s="330"/>
      <c r="C42" s="330"/>
      <c r="D42" s="330"/>
      <c r="E42" s="330"/>
      <c r="F42" s="330"/>
      <c r="G42" s="330"/>
    </row>
    <row r="43" spans="1:7" x14ac:dyDescent="0.25">
      <c r="A43" s="330"/>
      <c r="B43" s="330"/>
      <c r="C43" s="330"/>
      <c r="D43" s="330"/>
      <c r="E43" s="330"/>
      <c r="F43" s="330"/>
      <c r="G43" s="330"/>
    </row>
    <row r="44" spans="1:7" x14ac:dyDescent="0.25">
      <c r="A44" s="330"/>
      <c r="B44" s="330"/>
      <c r="C44" s="330"/>
      <c r="D44" s="330"/>
      <c r="E44" s="330"/>
      <c r="F44" s="330"/>
      <c r="G44" s="330"/>
    </row>
    <row r="45" spans="1:7" x14ac:dyDescent="0.25">
      <c r="A45" s="330"/>
      <c r="B45" s="330"/>
      <c r="C45" s="330"/>
      <c r="D45" s="330"/>
      <c r="E45" s="330"/>
      <c r="F45" s="330"/>
      <c r="G45" s="330"/>
    </row>
    <row r="46" spans="1:7" x14ac:dyDescent="0.25">
      <c r="A46" s="330"/>
      <c r="B46" s="330"/>
      <c r="C46" s="330"/>
      <c r="D46" s="330"/>
      <c r="E46" s="330"/>
      <c r="F46" s="330"/>
      <c r="G46" s="330"/>
    </row>
    <row r="47" spans="1:7" x14ac:dyDescent="0.25">
      <c r="A47" s="330"/>
      <c r="B47" s="330"/>
      <c r="C47" s="330"/>
      <c r="D47" s="330"/>
      <c r="E47" s="330"/>
      <c r="F47" s="330"/>
      <c r="G47" s="330"/>
    </row>
  </sheetData>
  <mergeCells count="1">
    <mergeCell ref="A1:G4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E30" sqref="E30"/>
    </sheetView>
  </sheetViews>
  <sheetFormatPr baseColWidth="10" defaultRowHeight="15" x14ac:dyDescent="0.25"/>
  <sheetData/>
  <pageMargins left="0.7" right="0.7" top="0.75" bottom="0.75" header="0.3" footer="0.3"/>
  <pageSetup orientation="landscape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3CAF59-A657-4B17-9CDB-B9DF3CDBBA2D}">
  <dimension ref="A1:E72"/>
  <sheetViews>
    <sheetView workbookViewId="0">
      <selection sqref="A1:G47"/>
    </sheetView>
  </sheetViews>
  <sheetFormatPr baseColWidth="10" defaultRowHeight="15" x14ac:dyDescent="0.25"/>
  <cols>
    <col min="1" max="1" width="11.5703125" bestFit="1" customWidth="1"/>
    <col min="2" max="2" width="29.85546875" bestFit="1" customWidth="1"/>
    <col min="3" max="3" width="6" bestFit="1" customWidth="1"/>
    <col min="4" max="4" width="11.140625" bestFit="1" customWidth="1"/>
    <col min="5" max="5" width="16.5703125" bestFit="1" customWidth="1"/>
  </cols>
  <sheetData>
    <row r="1" spans="1:5" x14ac:dyDescent="0.25">
      <c r="A1" s="333" t="s">
        <v>0</v>
      </c>
      <c r="B1" s="333"/>
      <c r="C1" s="333"/>
      <c r="D1" s="333"/>
      <c r="E1" s="333"/>
    </row>
    <row r="2" spans="1:5" x14ac:dyDescent="0.25">
      <c r="A2" s="333" t="s">
        <v>1</v>
      </c>
      <c r="B2" s="333"/>
      <c r="C2" s="333"/>
      <c r="D2" s="333"/>
      <c r="E2" s="333"/>
    </row>
    <row r="3" spans="1:5" x14ac:dyDescent="0.25">
      <c r="A3" s="333" t="s">
        <v>2</v>
      </c>
      <c r="B3" s="333"/>
      <c r="C3" s="333"/>
      <c r="D3" s="333"/>
      <c r="E3" s="333"/>
    </row>
    <row r="4" spans="1:5" x14ac:dyDescent="0.25">
      <c r="A4" s="333" t="s">
        <v>838</v>
      </c>
      <c r="B4" s="333"/>
      <c r="C4" s="333"/>
      <c r="D4" s="333"/>
      <c r="E4" s="333"/>
    </row>
    <row r="5" spans="1:5" x14ac:dyDescent="0.25">
      <c r="A5" s="334" t="s">
        <v>839</v>
      </c>
      <c r="B5" s="334"/>
      <c r="C5" s="334"/>
      <c r="D5" s="334"/>
      <c r="E5" s="246">
        <v>1917596.46</v>
      </c>
    </row>
    <row r="6" spans="1:5" x14ac:dyDescent="0.25">
      <c r="A6" s="334" t="s">
        <v>726</v>
      </c>
      <c r="B6" s="334"/>
      <c r="C6" s="334"/>
      <c r="D6" s="334"/>
      <c r="E6" s="247"/>
    </row>
    <row r="7" spans="1:5" x14ac:dyDescent="0.25">
      <c r="A7" s="333" t="s">
        <v>5</v>
      </c>
      <c r="B7" s="333"/>
      <c r="C7" s="248"/>
      <c r="D7" s="247"/>
      <c r="E7" s="247"/>
    </row>
    <row r="8" spans="1:5" x14ac:dyDescent="0.25">
      <c r="A8" s="249">
        <v>41969</v>
      </c>
      <c r="B8" s="99" t="s">
        <v>6</v>
      </c>
      <c r="C8" s="250">
        <v>10053</v>
      </c>
      <c r="D8" s="251">
        <v>1250</v>
      </c>
      <c r="E8" s="247"/>
    </row>
    <row r="9" spans="1:5" x14ac:dyDescent="0.25">
      <c r="A9" s="249">
        <v>41985</v>
      </c>
      <c r="B9" s="99" t="s">
        <v>7</v>
      </c>
      <c r="C9" s="250">
        <v>10186</v>
      </c>
      <c r="D9" s="251">
        <v>14010.48</v>
      </c>
      <c r="E9" s="247"/>
    </row>
    <row r="10" spans="1:5" x14ac:dyDescent="0.25">
      <c r="A10" s="249">
        <v>42100</v>
      </c>
      <c r="B10" s="99" t="s">
        <v>8</v>
      </c>
      <c r="C10" s="250">
        <v>10759</v>
      </c>
      <c r="D10" s="251">
        <v>3123.88</v>
      </c>
      <c r="E10" s="247"/>
    </row>
    <row r="11" spans="1:5" x14ac:dyDescent="0.25">
      <c r="A11" s="249">
        <v>42144</v>
      </c>
      <c r="B11" s="99" t="s">
        <v>9</v>
      </c>
      <c r="C11" s="250">
        <v>11058</v>
      </c>
      <c r="D11" s="251">
        <v>650</v>
      </c>
      <c r="E11" s="247"/>
    </row>
    <row r="12" spans="1:5" x14ac:dyDescent="0.25">
      <c r="A12" s="249">
        <v>42159</v>
      </c>
      <c r="B12" s="99" t="s">
        <v>10</v>
      </c>
      <c r="C12" s="250">
        <v>11157</v>
      </c>
      <c r="D12" s="251">
        <v>7093.5</v>
      </c>
      <c r="E12" s="247"/>
    </row>
    <row r="13" spans="1:5" x14ac:dyDescent="0.25">
      <c r="A13" s="249">
        <v>42179</v>
      </c>
      <c r="B13" s="99" t="s">
        <v>11</v>
      </c>
      <c r="C13" s="250">
        <v>11325</v>
      </c>
      <c r="D13" s="251">
        <v>7385.5</v>
      </c>
      <c r="E13" s="247"/>
    </row>
    <row r="14" spans="1:5" x14ac:dyDescent="0.25">
      <c r="A14" s="249">
        <v>42256</v>
      </c>
      <c r="B14" s="99" t="s">
        <v>12</v>
      </c>
      <c r="C14" s="250">
        <v>11605</v>
      </c>
      <c r="D14" s="251">
        <v>900</v>
      </c>
      <c r="E14" s="247"/>
    </row>
    <row r="15" spans="1:5" x14ac:dyDescent="0.25">
      <c r="A15" s="249">
        <v>42377</v>
      </c>
      <c r="B15" s="99" t="s">
        <v>21</v>
      </c>
      <c r="C15" s="250">
        <v>11839</v>
      </c>
      <c r="D15" s="251">
        <v>1925.49</v>
      </c>
      <c r="E15" s="247"/>
    </row>
    <row r="16" spans="1:5" x14ac:dyDescent="0.25">
      <c r="A16" s="249">
        <v>42326</v>
      </c>
      <c r="B16" s="99" t="s">
        <v>13</v>
      </c>
      <c r="C16" s="250">
        <v>11880</v>
      </c>
      <c r="D16" s="251">
        <v>4614.25</v>
      </c>
      <c r="E16" s="247"/>
    </row>
    <row r="17" spans="1:5" x14ac:dyDescent="0.25">
      <c r="A17" s="249">
        <v>42332</v>
      </c>
      <c r="B17" s="99" t="s">
        <v>14</v>
      </c>
      <c r="C17" s="250">
        <v>11913</v>
      </c>
      <c r="D17" s="251">
        <v>15000</v>
      </c>
      <c r="E17" s="247"/>
    </row>
    <row r="18" spans="1:5" x14ac:dyDescent="0.25">
      <c r="A18" s="249">
        <v>42334</v>
      </c>
      <c r="B18" s="99" t="s">
        <v>15</v>
      </c>
      <c r="C18" s="250">
        <v>11932</v>
      </c>
      <c r="D18" s="251">
        <v>500</v>
      </c>
      <c r="E18" s="247"/>
    </row>
    <row r="19" spans="1:5" x14ac:dyDescent="0.25">
      <c r="A19" s="249">
        <v>42338</v>
      </c>
      <c r="B19" s="99" t="s">
        <v>16</v>
      </c>
      <c r="C19" s="250">
        <v>11996</v>
      </c>
      <c r="D19" s="251">
        <v>15000</v>
      </c>
      <c r="E19" s="247"/>
    </row>
    <row r="20" spans="1:5" x14ac:dyDescent="0.25">
      <c r="A20" s="249">
        <v>42348</v>
      </c>
      <c r="B20" s="99" t="s">
        <v>13</v>
      </c>
      <c r="C20" s="250">
        <v>12049</v>
      </c>
      <c r="D20" s="251">
        <v>189.03</v>
      </c>
      <c r="E20" s="247"/>
    </row>
    <row r="21" spans="1:5" x14ac:dyDescent="0.25">
      <c r="A21" s="249">
        <v>42356</v>
      </c>
      <c r="B21" s="99" t="s">
        <v>19</v>
      </c>
      <c r="C21" s="250">
        <v>12113</v>
      </c>
      <c r="D21" s="251">
        <v>3176.17</v>
      </c>
      <c r="E21" s="247"/>
    </row>
    <row r="22" spans="1:5" x14ac:dyDescent="0.25">
      <c r="A22" s="249">
        <v>42356</v>
      </c>
      <c r="B22" s="99" t="s">
        <v>20</v>
      </c>
      <c r="C22" s="250">
        <v>12119</v>
      </c>
      <c r="D22" s="251">
        <v>3000</v>
      </c>
      <c r="E22" s="247"/>
    </row>
    <row r="23" spans="1:5" x14ac:dyDescent="0.25">
      <c r="A23" s="249">
        <v>42356</v>
      </c>
      <c r="B23" s="99" t="s">
        <v>18</v>
      </c>
      <c r="C23" s="250">
        <v>12149</v>
      </c>
      <c r="D23" s="251">
        <v>657.72</v>
      </c>
      <c r="E23" s="247"/>
    </row>
    <row r="24" spans="1:5" x14ac:dyDescent="0.25">
      <c r="A24" s="249">
        <v>42355</v>
      </c>
      <c r="B24" s="99" t="s">
        <v>17</v>
      </c>
      <c r="C24" s="250">
        <v>12156</v>
      </c>
      <c r="D24" s="251">
        <v>4000</v>
      </c>
      <c r="E24" s="247"/>
    </row>
    <row r="25" spans="1:5" x14ac:dyDescent="0.25">
      <c r="A25" s="249">
        <v>42391</v>
      </c>
      <c r="B25" s="99" t="s">
        <v>22</v>
      </c>
      <c r="C25" s="250">
        <v>12442</v>
      </c>
      <c r="D25" s="251">
        <v>4964.8</v>
      </c>
      <c r="E25" s="247"/>
    </row>
    <row r="26" spans="1:5" x14ac:dyDescent="0.25">
      <c r="A26" s="249">
        <v>42405</v>
      </c>
      <c r="B26" s="99" t="s">
        <v>23</v>
      </c>
      <c r="C26" s="250">
        <v>12532</v>
      </c>
      <c r="D26" s="251">
        <v>1250</v>
      </c>
      <c r="E26" s="247"/>
    </row>
    <row r="27" spans="1:5" x14ac:dyDescent="0.25">
      <c r="A27" s="249">
        <v>42489</v>
      </c>
      <c r="B27" s="99" t="s">
        <v>24</v>
      </c>
      <c r="C27" s="250">
        <v>13058</v>
      </c>
      <c r="D27" s="251">
        <v>888.49</v>
      </c>
      <c r="E27" s="247"/>
    </row>
    <row r="28" spans="1:5" x14ac:dyDescent="0.25">
      <c r="A28" s="249">
        <v>42510</v>
      </c>
      <c r="B28" s="99" t="s">
        <v>25</v>
      </c>
      <c r="C28" s="250">
        <v>13214</v>
      </c>
      <c r="D28" s="251">
        <v>1250</v>
      </c>
      <c r="E28" s="247"/>
    </row>
    <row r="29" spans="1:5" x14ac:dyDescent="0.25">
      <c r="A29" s="249">
        <v>42537</v>
      </c>
      <c r="B29" s="99" t="s">
        <v>26</v>
      </c>
      <c r="C29" s="250">
        <v>13421</v>
      </c>
      <c r="D29" s="251">
        <v>734.88</v>
      </c>
      <c r="E29" s="247"/>
    </row>
    <row r="30" spans="1:5" x14ac:dyDescent="0.25">
      <c r="A30" s="249">
        <v>42601</v>
      </c>
      <c r="B30" s="99" t="s">
        <v>27</v>
      </c>
      <c r="C30" s="250">
        <v>13700</v>
      </c>
      <c r="D30" s="251">
        <v>1250</v>
      </c>
      <c r="E30" s="247"/>
    </row>
    <row r="31" spans="1:5" x14ac:dyDescent="0.25">
      <c r="A31" s="249">
        <v>42632</v>
      </c>
      <c r="B31" s="99" t="s">
        <v>28</v>
      </c>
      <c r="C31" s="250">
        <v>13869</v>
      </c>
      <c r="D31" s="251">
        <v>968</v>
      </c>
      <c r="E31" s="247"/>
    </row>
    <row r="32" spans="1:5" x14ac:dyDescent="0.25">
      <c r="A32" s="249">
        <v>42643</v>
      </c>
      <c r="B32" s="99" t="s">
        <v>29</v>
      </c>
      <c r="C32" s="250">
        <v>13935</v>
      </c>
      <c r="D32" s="251">
        <v>1160</v>
      </c>
      <c r="E32" s="247"/>
    </row>
    <row r="33" spans="1:5" x14ac:dyDescent="0.25">
      <c r="A33" s="249">
        <v>42706</v>
      </c>
      <c r="B33" s="99" t="s">
        <v>30</v>
      </c>
      <c r="C33" s="250">
        <v>14353</v>
      </c>
      <c r="D33" s="251">
        <v>809.53</v>
      </c>
      <c r="E33" s="247"/>
    </row>
    <row r="34" spans="1:5" x14ac:dyDescent="0.25">
      <c r="A34" s="249">
        <v>42716</v>
      </c>
      <c r="B34" s="99" t="s">
        <v>31</v>
      </c>
      <c r="C34" s="250">
        <v>14399</v>
      </c>
      <c r="D34" s="251">
        <v>1250</v>
      </c>
      <c r="E34" s="247"/>
    </row>
    <row r="35" spans="1:5" x14ac:dyDescent="0.25">
      <c r="A35" s="249">
        <v>42719</v>
      </c>
      <c r="B35" s="99" t="s">
        <v>32</v>
      </c>
      <c r="C35" s="250">
        <v>14423</v>
      </c>
      <c r="D35" s="251">
        <v>20000</v>
      </c>
      <c r="E35" s="247"/>
    </row>
    <row r="36" spans="1:5" x14ac:dyDescent="0.25">
      <c r="A36" s="249">
        <v>42832</v>
      </c>
      <c r="B36" s="99" t="s">
        <v>33</v>
      </c>
      <c r="C36" s="250">
        <v>14995</v>
      </c>
      <c r="D36" s="251">
        <v>300</v>
      </c>
      <c r="E36" s="247"/>
    </row>
    <row r="37" spans="1:5" x14ac:dyDescent="0.25">
      <c r="A37" s="249">
        <v>42871</v>
      </c>
      <c r="B37" s="99" t="s">
        <v>34</v>
      </c>
      <c r="C37" s="250">
        <v>15137</v>
      </c>
      <c r="D37" s="251">
        <v>1900</v>
      </c>
      <c r="E37" s="247"/>
    </row>
    <row r="38" spans="1:5" x14ac:dyDescent="0.25">
      <c r="A38" s="249">
        <v>42891</v>
      </c>
      <c r="B38" s="99" t="s">
        <v>35</v>
      </c>
      <c r="C38" s="250">
        <v>15281</v>
      </c>
      <c r="D38" s="251">
        <v>1250</v>
      </c>
      <c r="E38" s="247"/>
    </row>
    <row r="39" spans="1:5" x14ac:dyDescent="0.25">
      <c r="A39" s="249">
        <v>42921</v>
      </c>
      <c r="B39" s="99" t="s">
        <v>13</v>
      </c>
      <c r="C39" s="250">
        <v>15480</v>
      </c>
      <c r="D39" s="251">
        <v>806.2</v>
      </c>
      <c r="E39" s="247"/>
    </row>
    <row r="40" spans="1:5" x14ac:dyDescent="0.25">
      <c r="A40" s="249">
        <v>42969</v>
      </c>
      <c r="B40" s="99" t="s">
        <v>36</v>
      </c>
      <c r="C40" s="250">
        <v>15551</v>
      </c>
      <c r="D40" s="251">
        <v>1250</v>
      </c>
      <c r="E40" s="247"/>
    </row>
    <row r="41" spans="1:5" x14ac:dyDescent="0.25">
      <c r="A41" s="249">
        <v>42984</v>
      </c>
      <c r="B41" s="99" t="s">
        <v>37</v>
      </c>
      <c r="C41" s="250">
        <v>15611</v>
      </c>
      <c r="D41" s="251">
        <v>3000</v>
      </c>
      <c r="E41" s="247"/>
    </row>
    <row r="42" spans="1:5" x14ac:dyDescent="0.25">
      <c r="A42" s="249">
        <v>42986</v>
      </c>
      <c r="B42" s="99" t="s">
        <v>38</v>
      </c>
      <c r="C42" s="250">
        <v>15622</v>
      </c>
      <c r="D42" s="251">
        <v>850</v>
      </c>
      <c r="E42" s="247"/>
    </row>
    <row r="43" spans="1:5" x14ac:dyDescent="0.25">
      <c r="A43" s="249">
        <v>43201</v>
      </c>
      <c r="B43" s="99" t="s">
        <v>727</v>
      </c>
      <c r="C43" s="250">
        <v>16323</v>
      </c>
      <c r="D43" s="251">
        <v>2400</v>
      </c>
      <c r="E43" s="247"/>
    </row>
    <row r="44" spans="1:5" x14ac:dyDescent="0.25">
      <c r="A44" s="249">
        <v>43252</v>
      </c>
      <c r="B44" s="99" t="s">
        <v>728</v>
      </c>
      <c r="C44" s="250">
        <v>16581</v>
      </c>
      <c r="D44" s="251">
        <v>4729.32</v>
      </c>
      <c r="E44" s="252"/>
    </row>
    <row r="45" spans="1:5" x14ac:dyDescent="0.25">
      <c r="A45" s="249">
        <v>43255</v>
      </c>
      <c r="B45" s="99" t="s">
        <v>121</v>
      </c>
      <c r="C45" s="250">
        <v>16585</v>
      </c>
      <c r="D45" s="251">
        <v>1000</v>
      </c>
      <c r="E45" s="252"/>
    </row>
    <row r="46" spans="1:5" x14ac:dyDescent="0.25">
      <c r="A46" s="249">
        <v>43256</v>
      </c>
      <c r="B46" s="99" t="s">
        <v>119</v>
      </c>
      <c r="C46" s="250">
        <v>16592</v>
      </c>
      <c r="D46" s="251">
        <v>1250</v>
      </c>
      <c r="E46" s="252"/>
    </row>
    <row r="47" spans="1:5" x14ac:dyDescent="0.25">
      <c r="A47" s="249">
        <v>43279</v>
      </c>
      <c r="B47" s="99" t="s">
        <v>729</v>
      </c>
      <c r="C47" s="250">
        <v>16688</v>
      </c>
      <c r="D47" s="251">
        <v>751.68</v>
      </c>
      <c r="E47" s="252"/>
    </row>
    <row r="48" spans="1:5" x14ac:dyDescent="0.25">
      <c r="A48" s="249">
        <v>43280</v>
      </c>
      <c r="B48" s="99" t="s">
        <v>730</v>
      </c>
      <c r="C48" s="250">
        <v>16702</v>
      </c>
      <c r="D48" s="251">
        <v>476.83</v>
      </c>
      <c r="E48" s="253"/>
    </row>
    <row r="49" spans="1:5" x14ac:dyDescent="0.25">
      <c r="A49" s="249">
        <v>43383</v>
      </c>
      <c r="B49" s="99" t="s">
        <v>789</v>
      </c>
      <c r="C49" s="250">
        <v>16955</v>
      </c>
      <c r="D49" s="251">
        <v>1250</v>
      </c>
      <c r="E49" s="254"/>
    </row>
    <row r="50" spans="1:5" x14ac:dyDescent="0.25">
      <c r="A50" s="249">
        <v>43383</v>
      </c>
      <c r="B50" s="99" t="s">
        <v>790</v>
      </c>
      <c r="C50" s="250">
        <v>16962</v>
      </c>
      <c r="D50" s="251">
        <v>1250</v>
      </c>
      <c r="E50" s="254"/>
    </row>
    <row r="51" spans="1:5" x14ac:dyDescent="0.25">
      <c r="A51" s="249">
        <v>43383</v>
      </c>
      <c r="B51" s="99" t="s">
        <v>791</v>
      </c>
      <c r="C51" s="250">
        <v>16963</v>
      </c>
      <c r="D51" s="251">
        <v>1250</v>
      </c>
      <c r="E51" s="254"/>
    </row>
    <row r="52" spans="1:5" x14ac:dyDescent="0.25">
      <c r="A52" s="249">
        <v>43401</v>
      </c>
      <c r="B52" s="99" t="s">
        <v>51</v>
      </c>
      <c r="C52" s="250">
        <v>17010</v>
      </c>
      <c r="D52" s="251">
        <v>4130.17</v>
      </c>
      <c r="E52" s="254"/>
    </row>
    <row r="53" spans="1:5" x14ac:dyDescent="0.25">
      <c r="A53" s="249">
        <v>43401</v>
      </c>
      <c r="B53" s="99" t="s">
        <v>747</v>
      </c>
      <c r="C53" s="250">
        <v>17017</v>
      </c>
      <c r="D53" s="251">
        <v>1618.48</v>
      </c>
      <c r="E53" s="253"/>
    </row>
    <row r="54" spans="1:5" x14ac:dyDescent="0.25">
      <c r="A54" s="249">
        <v>43489</v>
      </c>
      <c r="B54" s="99" t="s">
        <v>840</v>
      </c>
      <c r="C54" s="250">
        <v>17119</v>
      </c>
      <c r="D54" s="251">
        <v>862.83</v>
      </c>
      <c r="E54" s="253"/>
    </row>
    <row r="55" spans="1:5" x14ac:dyDescent="0.25">
      <c r="A55" s="249">
        <v>43495</v>
      </c>
      <c r="B55" s="99" t="s">
        <v>841</v>
      </c>
      <c r="C55" s="250">
        <v>17121</v>
      </c>
      <c r="D55" s="251">
        <v>339.92</v>
      </c>
      <c r="E55" s="246">
        <f>SUM(D8:D55)</f>
        <v>147667.15000000002</v>
      </c>
    </row>
    <row r="56" spans="1:5" x14ac:dyDescent="0.25">
      <c r="A56" s="249"/>
      <c r="B56" s="99"/>
      <c r="C56" s="250"/>
      <c r="D56" s="251"/>
    </row>
    <row r="57" spans="1:5" x14ac:dyDescent="0.25">
      <c r="A57" s="249"/>
      <c r="B57" s="99"/>
      <c r="C57" s="250"/>
      <c r="D57" s="251"/>
      <c r="E57" s="252"/>
    </row>
    <row r="58" spans="1:5" ht="15.75" thickBot="1" x14ac:dyDescent="0.3">
      <c r="A58" s="334" t="s">
        <v>842</v>
      </c>
      <c r="B58" s="334"/>
      <c r="C58" s="334"/>
      <c r="D58" s="334"/>
      <c r="E58" s="298">
        <f>E5-E55</f>
        <v>1769929.31</v>
      </c>
    </row>
    <row r="59" spans="1:5" ht="15.75" thickTop="1" x14ac:dyDescent="0.25">
      <c r="A59" s="253"/>
      <c r="B59" s="253"/>
      <c r="C59" s="253"/>
      <c r="D59" s="253"/>
      <c r="E59" s="253"/>
    </row>
    <row r="60" spans="1:5" x14ac:dyDescent="0.25">
      <c r="A60" s="221"/>
      <c r="B60" s="231"/>
      <c r="C60" s="232"/>
      <c r="D60" s="233"/>
      <c r="E60" s="235"/>
    </row>
    <row r="61" spans="1:5" x14ac:dyDescent="0.25">
      <c r="A61" s="221"/>
      <c r="B61" s="231"/>
      <c r="C61" s="232"/>
      <c r="D61" s="233"/>
      <c r="E61" s="235"/>
    </row>
    <row r="62" spans="1:5" x14ac:dyDescent="0.25">
      <c r="A62" s="221"/>
      <c r="B62" s="231"/>
      <c r="C62" s="232"/>
      <c r="D62" s="233"/>
      <c r="E62" s="235"/>
    </row>
    <row r="63" spans="1:5" x14ac:dyDescent="0.25">
      <c r="A63" s="221"/>
      <c r="B63" s="231"/>
      <c r="C63" s="232"/>
      <c r="D63" s="233"/>
      <c r="E63" s="235"/>
    </row>
    <row r="64" spans="1:5" x14ac:dyDescent="0.25">
      <c r="A64" s="221"/>
      <c r="B64" s="231"/>
      <c r="C64" s="232"/>
      <c r="D64" s="233"/>
      <c r="E64" s="235"/>
    </row>
    <row r="65" spans="1:5" x14ac:dyDescent="0.25">
      <c r="A65" s="221"/>
      <c r="B65" s="231"/>
      <c r="C65" s="232"/>
      <c r="D65" s="233"/>
      <c r="E65" s="235"/>
    </row>
    <row r="66" spans="1:5" x14ac:dyDescent="0.25">
      <c r="A66" s="221"/>
      <c r="B66" s="231"/>
      <c r="C66" s="232"/>
      <c r="D66" s="233"/>
      <c r="E66" s="235"/>
    </row>
    <row r="67" spans="1:5" x14ac:dyDescent="0.25">
      <c r="A67" s="221"/>
      <c r="B67" s="231"/>
      <c r="C67" s="232"/>
      <c r="D67" s="233"/>
      <c r="E67" s="235"/>
    </row>
    <row r="68" spans="1:5" x14ac:dyDescent="0.25">
      <c r="A68" s="221"/>
      <c r="B68" s="231"/>
      <c r="C68" s="232"/>
      <c r="D68" s="233"/>
      <c r="E68" s="222"/>
    </row>
    <row r="69" spans="1:5" x14ac:dyDescent="0.25">
      <c r="A69" s="221"/>
      <c r="B69" s="231"/>
      <c r="C69" s="232"/>
      <c r="D69" s="233"/>
      <c r="E69" s="234"/>
    </row>
    <row r="70" spans="1:5" x14ac:dyDescent="0.25">
      <c r="A70" s="221"/>
      <c r="B70" s="231"/>
      <c r="C70" s="232"/>
      <c r="D70" s="233"/>
      <c r="E70" s="234"/>
    </row>
    <row r="71" spans="1:5" x14ac:dyDescent="0.25">
      <c r="A71" s="221"/>
      <c r="B71" s="231"/>
      <c r="C71" s="232"/>
      <c r="D71" s="233"/>
      <c r="E71" s="234"/>
    </row>
    <row r="72" spans="1:5" x14ac:dyDescent="0.25">
      <c r="A72" s="335"/>
      <c r="B72" s="335"/>
      <c r="C72" s="335"/>
      <c r="D72" s="335"/>
      <c r="E72" s="230"/>
    </row>
  </sheetData>
  <mergeCells count="9">
    <mergeCell ref="A7:B7"/>
    <mergeCell ref="A58:D58"/>
    <mergeCell ref="A72:D72"/>
    <mergeCell ref="A1:E1"/>
    <mergeCell ref="A2:E2"/>
    <mergeCell ref="A3:E3"/>
    <mergeCell ref="A4:E4"/>
    <mergeCell ref="A5:D5"/>
    <mergeCell ref="A6:D6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10EA7D-2AF4-49B3-8A00-3A0E03AB2EFD}">
  <dimension ref="B1:H38"/>
  <sheetViews>
    <sheetView topLeftCell="A34" workbookViewId="0">
      <selection sqref="A1:G47"/>
    </sheetView>
  </sheetViews>
  <sheetFormatPr baseColWidth="10" defaultRowHeight="15" x14ac:dyDescent="0.25"/>
  <cols>
    <col min="1" max="1" width="3.7109375" customWidth="1"/>
    <col min="2" max="2" width="6.85546875" bestFit="1" customWidth="1"/>
    <col min="4" max="4" width="24" customWidth="1"/>
    <col min="5" max="5" width="5.28515625" bestFit="1" customWidth="1"/>
    <col min="6" max="6" width="10.28515625" bestFit="1" customWidth="1"/>
    <col min="7" max="7" width="9.85546875" bestFit="1" customWidth="1"/>
    <col min="8" max="8" width="12" bestFit="1" customWidth="1"/>
  </cols>
  <sheetData>
    <row r="1" spans="2:8" x14ac:dyDescent="0.25">
      <c r="B1" s="336" t="s">
        <v>0</v>
      </c>
      <c r="C1" s="336"/>
      <c r="D1" s="336"/>
      <c r="E1" s="336"/>
      <c r="F1" s="336"/>
      <c r="G1" s="336"/>
      <c r="H1" s="336"/>
    </row>
    <row r="2" spans="2:8" x14ac:dyDescent="0.25">
      <c r="B2" s="336" t="s">
        <v>41</v>
      </c>
      <c r="C2" s="336"/>
      <c r="D2" s="336"/>
      <c r="E2" s="336"/>
      <c r="F2" s="336"/>
      <c r="G2" s="336"/>
      <c r="H2" s="336"/>
    </row>
    <row r="3" spans="2:8" x14ac:dyDescent="0.25">
      <c r="B3" s="336" t="s">
        <v>116</v>
      </c>
      <c r="C3" s="336"/>
      <c r="D3" s="336"/>
      <c r="E3" s="336"/>
      <c r="F3" s="336"/>
      <c r="G3" s="336"/>
      <c r="H3" s="336"/>
    </row>
    <row r="4" spans="2:8" x14ac:dyDescent="0.25">
      <c r="B4" s="336" t="s">
        <v>838</v>
      </c>
      <c r="C4" s="336"/>
      <c r="D4" s="336"/>
      <c r="E4" s="336"/>
      <c r="F4" s="336"/>
      <c r="G4" s="336"/>
      <c r="H4" s="336"/>
    </row>
    <row r="5" spans="2:8" x14ac:dyDescent="0.25">
      <c r="B5" s="3"/>
      <c r="C5" s="2"/>
      <c r="D5" s="2"/>
      <c r="E5" s="41"/>
      <c r="F5" s="3"/>
      <c r="G5" s="3"/>
      <c r="H5" s="3"/>
    </row>
    <row r="6" spans="2:8" x14ac:dyDescent="0.25">
      <c r="B6" s="3"/>
      <c r="C6" s="2" t="s">
        <v>839</v>
      </c>
      <c r="D6" s="3"/>
      <c r="E6" s="4"/>
      <c r="F6" s="3"/>
      <c r="G6" s="5"/>
      <c r="H6" s="6">
        <v>1597146.52</v>
      </c>
    </row>
    <row r="7" spans="2:8" x14ac:dyDescent="0.25">
      <c r="B7" s="3"/>
      <c r="C7" s="3" t="s">
        <v>56</v>
      </c>
      <c r="D7" s="3"/>
      <c r="E7" s="4"/>
      <c r="F7" s="3"/>
      <c r="G7" s="42"/>
      <c r="H7" s="3"/>
    </row>
    <row r="8" spans="2:8" x14ac:dyDescent="0.25">
      <c r="B8" s="3" t="s">
        <v>3</v>
      </c>
      <c r="C8" s="13">
        <v>43227</v>
      </c>
      <c r="D8" s="3" t="s">
        <v>731</v>
      </c>
      <c r="E8" s="4">
        <v>1258</v>
      </c>
      <c r="F8" s="198">
        <v>0.6</v>
      </c>
      <c r="G8" s="42">
        <f>F8</f>
        <v>0.6</v>
      </c>
      <c r="H8" s="42">
        <f>G8</f>
        <v>0.6</v>
      </c>
    </row>
    <row r="9" spans="2:8" x14ac:dyDescent="0.25">
      <c r="B9" s="3"/>
      <c r="C9" s="3" t="s">
        <v>732</v>
      </c>
      <c r="D9" s="3"/>
      <c r="E9" s="4"/>
      <c r="F9" s="3"/>
      <c r="G9" s="42"/>
      <c r="H9" s="3"/>
    </row>
    <row r="10" spans="2:8" x14ac:dyDescent="0.25">
      <c r="B10" s="3"/>
      <c r="C10" s="3"/>
      <c r="D10" s="3"/>
      <c r="E10" s="4"/>
      <c r="F10" s="3"/>
      <c r="G10" s="42"/>
      <c r="H10" s="3"/>
    </row>
    <row r="11" spans="2:8" x14ac:dyDescent="0.25">
      <c r="B11" s="279" t="s">
        <v>3</v>
      </c>
      <c r="C11" s="2" t="s">
        <v>4</v>
      </c>
      <c r="D11" s="3"/>
      <c r="E11" s="4"/>
      <c r="F11" s="3"/>
      <c r="G11" s="42"/>
      <c r="H11" s="3"/>
    </row>
    <row r="12" spans="2:8" x14ac:dyDescent="0.25">
      <c r="B12" s="3"/>
      <c r="C12" s="12" t="s">
        <v>5</v>
      </c>
      <c r="D12" s="3"/>
      <c r="E12" s="4"/>
      <c r="F12" s="3"/>
      <c r="G12" s="42"/>
      <c r="H12" s="3"/>
    </row>
    <row r="13" spans="2:8" x14ac:dyDescent="0.25">
      <c r="B13" s="3"/>
      <c r="C13" s="12"/>
      <c r="D13" s="3"/>
      <c r="E13" s="4"/>
      <c r="F13" s="3"/>
      <c r="G13" s="42"/>
      <c r="H13" s="3"/>
    </row>
    <row r="14" spans="2:8" x14ac:dyDescent="0.25">
      <c r="B14" s="3"/>
      <c r="C14" s="13">
        <v>43284</v>
      </c>
      <c r="D14" s="3" t="s">
        <v>733</v>
      </c>
      <c r="E14" s="4">
        <v>1286</v>
      </c>
      <c r="F14" s="44">
        <v>3000</v>
      </c>
      <c r="G14" s="42"/>
      <c r="H14" s="42"/>
    </row>
    <row r="15" spans="2:8" x14ac:dyDescent="0.25">
      <c r="B15" s="3"/>
      <c r="C15" s="13">
        <v>43284</v>
      </c>
      <c r="D15" s="3" t="s">
        <v>733</v>
      </c>
      <c r="E15" s="4">
        <v>1291</v>
      </c>
      <c r="F15" s="44">
        <v>3000</v>
      </c>
      <c r="G15" s="42"/>
      <c r="H15" s="42"/>
    </row>
    <row r="16" spans="2:8" x14ac:dyDescent="0.25">
      <c r="B16" s="3"/>
      <c r="C16" s="13">
        <v>43334</v>
      </c>
      <c r="D16" s="3" t="s">
        <v>118</v>
      </c>
      <c r="E16" s="4">
        <v>1296</v>
      </c>
      <c r="F16" s="44">
        <v>3000</v>
      </c>
      <c r="G16" s="42"/>
      <c r="H16" s="42"/>
    </row>
    <row r="17" spans="2:8" x14ac:dyDescent="0.25">
      <c r="B17" s="3"/>
      <c r="C17" s="13">
        <v>43334</v>
      </c>
      <c r="D17" s="3" t="s">
        <v>117</v>
      </c>
      <c r="E17" s="4">
        <v>1297</v>
      </c>
      <c r="F17" s="44">
        <v>3000</v>
      </c>
      <c r="G17" s="42"/>
      <c r="H17" s="42"/>
    </row>
    <row r="18" spans="2:8" x14ac:dyDescent="0.25">
      <c r="B18" s="3"/>
      <c r="C18" s="13">
        <v>43334</v>
      </c>
      <c r="D18" s="3" t="s">
        <v>401</v>
      </c>
      <c r="E18" s="4">
        <v>1298</v>
      </c>
      <c r="F18" s="44">
        <v>3000</v>
      </c>
      <c r="G18" s="42"/>
      <c r="H18" s="42"/>
    </row>
    <row r="19" spans="2:8" x14ac:dyDescent="0.25">
      <c r="B19" s="3"/>
      <c r="C19" s="13">
        <v>43368</v>
      </c>
      <c r="D19" s="3" t="s">
        <v>401</v>
      </c>
      <c r="E19" s="4">
        <v>1309</v>
      </c>
      <c r="F19" s="44">
        <v>3000</v>
      </c>
      <c r="G19" s="42"/>
      <c r="H19" s="42"/>
    </row>
    <row r="20" spans="2:8" x14ac:dyDescent="0.25">
      <c r="B20" s="3"/>
      <c r="C20" s="13">
        <v>43368</v>
      </c>
      <c r="D20" s="3" t="s">
        <v>498</v>
      </c>
      <c r="E20" s="4">
        <v>1312</v>
      </c>
      <c r="F20" s="44">
        <v>3000</v>
      </c>
      <c r="G20" s="42"/>
      <c r="H20" s="42"/>
    </row>
    <row r="21" spans="2:8" x14ac:dyDescent="0.25">
      <c r="B21" s="3"/>
      <c r="C21" s="13">
        <v>43383</v>
      </c>
      <c r="D21" s="3" t="s">
        <v>748</v>
      </c>
      <c r="E21" s="4">
        <v>1317</v>
      </c>
      <c r="F21" s="44">
        <v>3000</v>
      </c>
      <c r="G21" s="42"/>
      <c r="H21" s="42"/>
    </row>
    <row r="22" spans="2:8" x14ac:dyDescent="0.25">
      <c r="B22" s="3"/>
      <c r="C22" s="13">
        <v>43383</v>
      </c>
      <c r="D22" s="3" t="s">
        <v>498</v>
      </c>
      <c r="E22" s="4">
        <v>1319</v>
      </c>
      <c r="F22" s="44">
        <v>3000</v>
      </c>
      <c r="G22" s="42"/>
      <c r="H22" s="42"/>
    </row>
    <row r="23" spans="2:8" x14ac:dyDescent="0.25">
      <c r="B23" s="3"/>
      <c r="C23" s="13">
        <v>43401</v>
      </c>
      <c r="D23" s="3" t="s">
        <v>748</v>
      </c>
      <c r="E23" s="4">
        <v>1327</v>
      </c>
      <c r="F23" s="44">
        <v>3000</v>
      </c>
      <c r="G23" s="42"/>
      <c r="H23" s="42"/>
    </row>
    <row r="24" spans="2:8" x14ac:dyDescent="0.25">
      <c r="B24" s="3"/>
      <c r="C24" s="13">
        <v>43401</v>
      </c>
      <c r="D24" s="3" t="s">
        <v>498</v>
      </c>
      <c r="E24" s="4">
        <v>1329</v>
      </c>
      <c r="F24" s="44">
        <v>3000</v>
      </c>
      <c r="G24" s="42"/>
    </row>
    <row r="25" spans="2:8" x14ac:dyDescent="0.25">
      <c r="B25" s="3"/>
      <c r="C25" s="13">
        <v>43418</v>
      </c>
      <c r="D25" s="3" t="s">
        <v>748</v>
      </c>
      <c r="E25" s="4">
        <v>1333</v>
      </c>
      <c r="F25" s="44">
        <v>3000</v>
      </c>
      <c r="G25" s="42"/>
    </row>
    <row r="26" spans="2:8" x14ac:dyDescent="0.25">
      <c r="B26" s="3"/>
      <c r="C26" s="13">
        <v>43418</v>
      </c>
      <c r="D26" s="3" t="s">
        <v>498</v>
      </c>
      <c r="E26" s="4">
        <v>1337</v>
      </c>
      <c r="F26" s="44">
        <v>3000</v>
      </c>
      <c r="G26" s="42"/>
    </row>
    <row r="27" spans="2:8" x14ac:dyDescent="0.25">
      <c r="B27" s="3"/>
      <c r="C27" s="13">
        <v>43433</v>
      </c>
      <c r="D27" s="3" t="s">
        <v>748</v>
      </c>
      <c r="E27" s="4">
        <v>1338</v>
      </c>
      <c r="F27" s="44">
        <v>3000</v>
      </c>
      <c r="G27" s="42"/>
    </row>
    <row r="28" spans="2:8" x14ac:dyDescent="0.25">
      <c r="B28" s="3"/>
      <c r="C28" s="13">
        <v>43433</v>
      </c>
      <c r="D28" s="3" t="s">
        <v>498</v>
      </c>
      <c r="E28" s="4">
        <v>1340</v>
      </c>
      <c r="F28" s="44">
        <v>3000</v>
      </c>
    </row>
    <row r="29" spans="2:8" x14ac:dyDescent="0.25">
      <c r="B29" s="3"/>
      <c r="C29" s="13">
        <v>43446</v>
      </c>
      <c r="D29" s="3" t="s">
        <v>748</v>
      </c>
      <c r="E29" s="4">
        <v>1341</v>
      </c>
      <c r="F29" s="44">
        <v>3000</v>
      </c>
      <c r="G29" s="42"/>
    </row>
    <row r="30" spans="2:8" x14ac:dyDescent="0.25">
      <c r="B30" s="3"/>
      <c r="C30" s="13">
        <v>43446</v>
      </c>
      <c r="D30" s="3" t="s">
        <v>498</v>
      </c>
      <c r="E30" s="4">
        <v>1343</v>
      </c>
      <c r="F30" s="44">
        <v>3000</v>
      </c>
      <c r="G30" s="42"/>
    </row>
    <row r="31" spans="2:8" x14ac:dyDescent="0.25">
      <c r="B31" s="3"/>
      <c r="C31" s="13">
        <v>43453</v>
      </c>
      <c r="D31" s="3" t="s">
        <v>748</v>
      </c>
      <c r="E31" s="4">
        <v>1344</v>
      </c>
      <c r="F31" s="44">
        <v>3000</v>
      </c>
      <c r="G31" s="42"/>
    </row>
    <row r="32" spans="2:8" x14ac:dyDescent="0.25">
      <c r="B32" s="3"/>
      <c r="C32" s="13">
        <v>43453</v>
      </c>
      <c r="D32" s="3" t="s">
        <v>498</v>
      </c>
      <c r="E32" s="4">
        <v>1346</v>
      </c>
      <c r="F32" s="44">
        <v>3000</v>
      </c>
    </row>
    <row r="33" spans="2:8" x14ac:dyDescent="0.25">
      <c r="B33" s="3"/>
      <c r="C33" s="13">
        <v>43489</v>
      </c>
      <c r="D33" s="3" t="s">
        <v>748</v>
      </c>
      <c r="E33" s="4">
        <v>1347</v>
      </c>
      <c r="F33" s="44">
        <v>3000</v>
      </c>
      <c r="G33" s="42"/>
    </row>
    <row r="34" spans="2:8" x14ac:dyDescent="0.25">
      <c r="B34" s="3"/>
      <c r="C34" s="13">
        <v>43489</v>
      </c>
      <c r="D34" s="3" t="s">
        <v>498</v>
      </c>
      <c r="E34" s="4">
        <v>1349</v>
      </c>
      <c r="F34" s="44">
        <v>3000</v>
      </c>
      <c r="G34" s="42">
        <f>SUM(F14:F34)</f>
        <v>63000</v>
      </c>
    </row>
    <row r="35" spans="2:8" x14ac:dyDescent="0.25">
      <c r="B35" s="279"/>
      <c r="C35" s="13"/>
      <c r="D35" s="3"/>
      <c r="E35" s="4"/>
      <c r="F35" s="25"/>
      <c r="G35" s="42"/>
      <c r="H35" s="199"/>
    </row>
    <row r="36" spans="2:8" ht="15.75" thickBot="1" x14ac:dyDescent="0.3">
      <c r="B36" s="279" t="s">
        <v>39</v>
      </c>
      <c r="C36" s="2" t="s">
        <v>843</v>
      </c>
      <c r="D36" s="3"/>
      <c r="E36" s="4"/>
      <c r="F36" s="3"/>
      <c r="G36" s="5"/>
      <c r="H36" s="255">
        <f>H6-H8-G34</f>
        <v>1534145.92</v>
      </c>
    </row>
    <row r="37" spans="2:8" ht="15.75" thickTop="1" x14ac:dyDescent="0.25">
      <c r="B37" s="279"/>
      <c r="C37" s="2"/>
      <c r="D37" s="3"/>
      <c r="E37" s="4"/>
      <c r="F37" s="3"/>
      <c r="G37" s="5"/>
      <c r="H37" s="6"/>
    </row>
    <row r="38" spans="2:8" x14ac:dyDescent="0.25">
      <c r="B38" s="279"/>
      <c r="C38" s="2"/>
      <c r="D38" s="3"/>
      <c r="E38" s="4"/>
      <c r="F38" s="3"/>
      <c r="G38" s="5"/>
      <c r="H38" s="6"/>
    </row>
  </sheetData>
  <mergeCells count="4">
    <mergeCell ref="B1:H1"/>
    <mergeCell ref="B2:H2"/>
    <mergeCell ref="B3:H3"/>
    <mergeCell ref="B4:H4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26E242-7CD6-4422-A707-C9D8616BD73F}">
  <dimension ref="A1:F37"/>
  <sheetViews>
    <sheetView workbookViewId="0">
      <selection sqref="A1:G47"/>
    </sheetView>
  </sheetViews>
  <sheetFormatPr baseColWidth="10" defaultRowHeight="15" x14ac:dyDescent="0.25"/>
  <cols>
    <col min="3" max="3" width="34.7109375" customWidth="1"/>
    <col min="5" max="5" width="19.42578125" customWidth="1"/>
  </cols>
  <sheetData>
    <row r="1" spans="1:6" x14ac:dyDescent="0.25">
      <c r="A1" s="337" t="s">
        <v>0</v>
      </c>
      <c r="B1" s="337"/>
      <c r="C1" s="337"/>
      <c r="D1" s="337"/>
      <c r="E1" s="337"/>
      <c r="F1" s="337"/>
    </row>
    <row r="2" spans="1:6" x14ac:dyDescent="0.25">
      <c r="A2" s="337" t="s">
        <v>40</v>
      </c>
      <c r="B2" s="337"/>
      <c r="C2" s="337"/>
      <c r="D2" s="337"/>
      <c r="E2" s="337"/>
      <c r="F2" s="337"/>
    </row>
    <row r="3" spans="1:6" x14ac:dyDescent="0.25">
      <c r="A3" s="337" t="s">
        <v>41</v>
      </c>
      <c r="B3" s="337"/>
      <c r="C3" s="337"/>
      <c r="D3" s="337"/>
      <c r="E3" s="337"/>
      <c r="F3" s="337"/>
    </row>
    <row r="4" spans="1:6" x14ac:dyDescent="0.25">
      <c r="A4" s="337" t="s">
        <v>42</v>
      </c>
      <c r="B4" s="337"/>
      <c r="C4" s="337"/>
      <c r="D4" s="337"/>
      <c r="E4" s="337"/>
      <c r="F4" s="337"/>
    </row>
    <row r="5" spans="1:6" x14ac:dyDescent="0.25">
      <c r="A5" s="337" t="s">
        <v>838</v>
      </c>
      <c r="B5" s="337"/>
      <c r="C5" s="337"/>
      <c r="D5" s="337"/>
      <c r="E5" s="337"/>
      <c r="F5" s="337"/>
    </row>
    <row r="6" spans="1:6" x14ac:dyDescent="0.25">
      <c r="A6" s="9"/>
      <c r="B6" s="9"/>
      <c r="C6" s="9"/>
      <c r="D6" s="9"/>
      <c r="E6" s="9"/>
      <c r="F6" s="9"/>
    </row>
    <row r="7" spans="1:6" x14ac:dyDescent="0.25">
      <c r="A7" s="7"/>
      <c r="B7" s="9"/>
      <c r="C7" s="9"/>
      <c r="D7" s="9"/>
      <c r="E7" s="9"/>
      <c r="F7" s="9"/>
    </row>
    <row r="8" spans="1:6" x14ac:dyDescent="0.25">
      <c r="A8" s="7"/>
      <c r="B8" s="2" t="s">
        <v>839</v>
      </c>
      <c r="C8" s="18"/>
      <c r="D8" s="18"/>
      <c r="E8" s="18"/>
      <c r="F8" s="5">
        <v>552338.98</v>
      </c>
    </row>
    <row r="9" spans="1:6" x14ac:dyDescent="0.25">
      <c r="A9" s="7"/>
      <c r="B9" s="9"/>
      <c r="C9" s="9"/>
      <c r="D9" s="9"/>
      <c r="E9" s="9"/>
      <c r="F9" s="10"/>
    </row>
    <row r="10" spans="1:6" x14ac:dyDescent="0.25">
      <c r="A10" s="19" t="s">
        <v>43</v>
      </c>
      <c r="B10" s="20" t="s">
        <v>44</v>
      </c>
      <c r="C10" s="20"/>
      <c r="D10" s="20"/>
      <c r="E10" s="20"/>
      <c r="F10" s="21"/>
    </row>
    <row r="11" spans="1:6" x14ac:dyDescent="0.25">
      <c r="A11" s="19"/>
      <c r="B11" s="20"/>
      <c r="C11" s="20"/>
      <c r="D11" s="20"/>
      <c r="E11" s="20"/>
      <c r="F11" s="21"/>
    </row>
    <row r="12" spans="1:6" x14ac:dyDescent="0.25">
      <c r="A12" s="7"/>
      <c r="B12" s="8">
        <v>42836</v>
      </c>
      <c r="C12" s="9" t="s">
        <v>45</v>
      </c>
      <c r="D12" s="9" t="s">
        <v>46</v>
      </c>
      <c r="E12" s="24">
        <v>15000</v>
      </c>
      <c r="F12" s="10"/>
    </row>
    <row r="13" spans="1:6" x14ac:dyDescent="0.25">
      <c r="A13" s="7"/>
      <c r="B13" s="8">
        <v>42958</v>
      </c>
      <c r="C13" s="9" t="s">
        <v>47</v>
      </c>
      <c r="D13" s="9" t="s">
        <v>48</v>
      </c>
      <c r="E13" s="24">
        <v>45164.55</v>
      </c>
      <c r="F13" s="10">
        <f>E12+E13</f>
        <v>60164.55</v>
      </c>
    </row>
    <row r="14" spans="1:6" x14ac:dyDescent="0.25">
      <c r="A14" s="7"/>
      <c r="B14" s="8"/>
      <c r="C14" s="9"/>
      <c r="D14" s="9"/>
      <c r="E14" s="24"/>
      <c r="F14" s="10"/>
    </row>
    <row r="15" spans="1:6" x14ac:dyDescent="0.25">
      <c r="A15" s="280" t="s">
        <v>3</v>
      </c>
      <c r="B15" s="2" t="s">
        <v>4</v>
      </c>
      <c r="C15" s="18"/>
      <c r="D15" s="18"/>
      <c r="E15" s="9"/>
      <c r="F15" s="10"/>
    </row>
    <row r="16" spans="1:6" x14ac:dyDescent="0.25">
      <c r="A16" s="1"/>
      <c r="B16" s="12" t="s">
        <v>5</v>
      </c>
      <c r="C16" s="18"/>
      <c r="D16" s="18"/>
      <c r="E16" s="9"/>
      <c r="F16" s="10"/>
    </row>
    <row r="17" spans="1:6" x14ac:dyDescent="0.25">
      <c r="A17" s="280"/>
      <c r="B17" s="18"/>
      <c r="C17" s="18"/>
      <c r="D17" s="18"/>
      <c r="E17" s="9"/>
      <c r="F17" s="10"/>
    </row>
    <row r="18" spans="1:6" x14ac:dyDescent="0.25">
      <c r="A18" s="280"/>
      <c r="B18" s="22"/>
      <c r="C18" s="18"/>
      <c r="D18" s="18"/>
      <c r="E18" s="219"/>
      <c r="F18" s="10"/>
    </row>
    <row r="19" spans="1:6" x14ac:dyDescent="0.25">
      <c r="A19" s="280"/>
      <c r="B19" s="22"/>
      <c r="C19" s="18"/>
      <c r="D19" s="18"/>
      <c r="E19" s="219"/>
      <c r="F19" s="10"/>
    </row>
    <row r="20" spans="1:6" x14ac:dyDescent="0.25">
      <c r="A20" s="280"/>
      <c r="B20" s="22"/>
      <c r="C20" s="18"/>
      <c r="D20" s="18"/>
      <c r="E20" s="219"/>
      <c r="F20" s="10"/>
    </row>
    <row r="21" spans="1:6" x14ac:dyDescent="0.25">
      <c r="A21" s="280"/>
      <c r="B21" s="22"/>
      <c r="C21" s="18"/>
      <c r="D21" s="18"/>
      <c r="E21" s="219"/>
      <c r="F21" s="10"/>
    </row>
    <row r="22" spans="1:6" x14ac:dyDescent="0.25">
      <c r="A22" s="280"/>
      <c r="B22" s="22">
        <v>43252</v>
      </c>
      <c r="C22" s="18" t="s">
        <v>86</v>
      </c>
      <c r="D22" s="18">
        <v>1552</v>
      </c>
      <c r="E22" s="219">
        <v>2000</v>
      </c>
      <c r="F22" s="10"/>
    </row>
    <row r="23" spans="1:6" x14ac:dyDescent="0.25">
      <c r="A23" s="280"/>
      <c r="B23" s="22">
        <v>43279</v>
      </c>
      <c r="C23" s="18" t="s">
        <v>734</v>
      </c>
      <c r="D23" s="18">
        <v>1566</v>
      </c>
      <c r="E23" s="219">
        <v>40000</v>
      </c>
    </row>
    <row r="24" spans="1:6" x14ac:dyDescent="0.25">
      <c r="A24" s="280"/>
      <c r="B24" s="22">
        <v>43370</v>
      </c>
      <c r="C24" s="18" t="s">
        <v>805</v>
      </c>
      <c r="D24" s="18">
        <v>1599</v>
      </c>
      <c r="E24" s="219">
        <v>500</v>
      </c>
    </row>
    <row r="25" spans="1:6" x14ac:dyDescent="0.25">
      <c r="A25" s="280"/>
      <c r="B25" s="22">
        <v>43482</v>
      </c>
      <c r="C25" s="18" t="s">
        <v>844</v>
      </c>
      <c r="D25" s="18">
        <v>1929</v>
      </c>
      <c r="E25" s="219">
        <v>10000</v>
      </c>
      <c r="F25" s="10"/>
    </row>
    <row r="26" spans="1:6" x14ac:dyDescent="0.25">
      <c r="A26" s="280"/>
      <c r="B26" s="22">
        <v>43482</v>
      </c>
      <c r="C26" s="18" t="s">
        <v>845</v>
      </c>
      <c r="D26" s="18">
        <v>1946</v>
      </c>
      <c r="E26" s="219">
        <v>40000</v>
      </c>
      <c r="F26" s="10"/>
    </row>
    <row r="27" spans="1:6" x14ac:dyDescent="0.25">
      <c r="A27" s="280"/>
      <c r="B27" s="22">
        <v>43482</v>
      </c>
      <c r="C27" s="18" t="s">
        <v>846</v>
      </c>
      <c r="D27" s="18">
        <v>1951</v>
      </c>
      <c r="E27" s="219">
        <v>15000</v>
      </c>
      <c r="F27" s="10"/>
    </row>
    <row r="28" spans="1:6" x14ac:dyDescent="0.25">
      <c r="A28" s="280"/>
      <c r="B28" s="22">
        <v>43482</v>
      </c>
      <c r="C28" s="18" t="s">
        <v>847</v>
      </c>
      <c r="D28" s="18">
        <v>1952</v>
      </c>
      <c r="E28" s="219">
        <v>4000</v>
      </c>
      <c r="F28" s="10"/>
    </row>
    <row r="29" spans="1:6" x14ac:dyDescent="0.25">
      <c r="A29" s="280"/>
      <c r="B29" s="22">
        <v>43482</v>
      </c>
      <c r="C29" s="18" t="s">
        <v>756</v>
      </c>
      <c r="D29" s="18">
        <v>1961</v>
      </c>
      <c r="E29" s="219">
        <v>40000</v>
      </c>
      <c r="F29" s="10"/>
    </row>
    <row r="30" spans="1:6" x14ac:dyDescent="0.25">
      <c r="A30" s="280"/>
      <c r="B30" s="22">
        <v>43482</v>
      </c>
      <c r="C30" s="18" t="s">
        <v>756</v>
      </c>
      <c r="D30" s="18">
        <v>1962</v>
      </c>
      <c r="E30" s="219">
        <v>40000</v>
      </c>
      <c r="F30" s="10"/>
    </row>
    <row r="31" spans="1:6" x14ac:dyDescent="0.25">
      <c r="A31" s="280"/>
      <c r="B31" s="22">
        <v>43482</v>
      </c>
      <c r="C31" s="18" t="s">
        <v>848</v>
      </c>
      <c r="D31" s="18">
        <v>1963</v>
      </c>
      <c r="E31" s="219">
        <v>7000</v>
      </c>
      <c r="F31" s="10"/>
    </row>
    <row r="32" spans="1:6" x14ac:dyDescent="0.25">
      <c r="A32" s="280"/>
      <c r="B32" s="22">
        <v>43495</v>
      </c>
      <c r="C32" s="18" t="s">
        <v>849</v>
      </c>
      <c r="D32" s="18">
        <v>1928</v>
      </c>
      <c r="E32" s="219">
        <v>9683.31</v>
      </c>
      <c r="F32" s="10"/>
    </row>
    <row r="33" spans="1:6" x14ac:dyDescent="0.25">
      <c r="A33" s="280"/>
      <c r="B33" s="22">
        <v>43496</v>
      </c>
      <c r="C33" s="18" t="s">
        <v>850</v>
      </c>
      <c r="D33" s="18">
        <v>1931</v>
      </c>
      <c r="E33" s="219">
        <v>30000</v>
      </c>
      <c r="F33" s="10">
        <f>SUM(E22:E33)</f>
        <v>238183.31</v>
      </c>
    </row>
    <row r="34" spans="1:6" x14ac:dyDescent="0.25">
      <c r="A34" s="280"/>
      <c r="B34" s="22"/>
      <c r="C34" s="18"/>
      <c r="D34" s="23"/>
      <c r="E34" s="25">
        <f>SUM(E18:E21)</f>
        <v>0</v>
      </c>
    </row>
    <row r="35" spans="1:6" x14ac:dyDescent="0.25">
      <c r="A35" s="280"/>
      <c r="B35" s="22"/>
      <c r="C35" s="18"/>
      <c r="D35" s="23"/>
      <c r="E35" s="25">
        <f>SUM(E34:E34)</f>
        <v>0</v>
      </c>
      <c r="F35" s="10"/>
    </row>
    <row r="36" spans="1:6" ht="15.75" thickBot="1" x14ac:dyDescent="0.3">
      <c r="A36" s="279" t="s">
        <v>49</v>
      </c>
      <c r="B36" s="2" t="s">
        <v>843</v>
      </c>
      <c r="C36" s="18"/>
      <c r="D36" s="18"/>
      <c r="E36" s="18"/>
      <c r="F36" s="299">
        <f>F8-F13-F33</f>
        <v>253991.12</v>
      </c>
    </row>
    <row r="37" spans="1:6" ht="15.75" thickTop="1" x14ac:dyDescent="0.25"/>
  </sheetData>
  <mergeCells count="5">
    <mergeCell ref="A1:F1"/>
    <mergeCell ref="A2:F2"/>
    <mergeCell ref="A3:F3"/>
    <mergeCell ref="A4:F4"/>
    <mergeCell ref="A5:F5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42E60D-199A-4AC7-9C1E-5C4C557A69B7}">
  <dimension ref="A1:K43"/>
  <sheetViews>
    <sheetView workbookViewId="0">
      <selection sqref="A1:G47"/>
    </sheetView>
  </sheetViews>
  <sheetFormatPr baseColWidth="10" defaultRowHeight="15" x14ac:dyDescent="0.25"/>
  <cols>
    <col min="3" max="3" width="40.7109375" customWidth="1"/>
    <col min="7" max="7" width="12.42578125" bestFit="1" customWidth="1"/>
    <col min="9" max="9" width="12.85546875" bestFit="1" customWidth="1"/>
  </cols>
  <sheetData>
    <row r="1" spans="1:7" x14ac:dyDescent="0.25">
      <c r="A1" s="338" t="s">
        <v>0</v>
      </c>
      <c r="B1" s="338"/>
      <c r="C1" s="338"/>
      <c r="D1" s="338"/>
      <c r="E1" s="338"/>
      <c r="F1" s="338"/>
      <c r="G1" s="338"/>
    </row>
    <row r="2" spans="1:7" x14ac:dyDescent="0.25">
      <c r="A2" s="338" t="s">
        <v>1</v>
      </c>
      <c r="B2" s="338"/>
      <c r="C2" s="338"/>
      <c r="D2" s="338"/>
      <c r="E2" s="338"/>
      <c r="F2" s="338"/>
      <c r="G2" s="338"/>
    </row>
    <row r="3" spans="1:7" x14ac:dyDescent="0.25">
      <c r="A3" s="338" t="s">
        <v>50</v>
      </c>
      <c r="B3" s="338"/>
      <c r="C3" s="338"/>
      <c r="D3" s="338"/>
      <c r="E3" s="338"/>
      <c r="F3" s="338"/>
      <c r="G3" s="338"/>
    </row>
    <row r="4" spans="1:7" x14ac:dyDescent="0.25">
      <c r="A4" s="338" t="s">
        <v>838</v>
      </c>
      <c r="B4" s="338"/>
      <c r="C4" s="338"/>
      <c r="D4" s="338"/>
      <c r="E4" s="338"/>
      <c r="F4" s="338"/>
      <c r="G4" s="338"/>
    </row>
    <row r="5" spans="1:7" x14ac:dyDescent="0.25">
      <c r="A5" s="27"/>
      <c r="B5" s="28"/>
      <c r="C5" s="28"/>
      <c r="D5" s="29"/>
      <c r="E5" s="27"/>
      <c r="F5" s="27"/>
      <c r="G5" s="27"/>
    </row>
    <row r="6" spans="1:7" x14ac:dyDescent="0.25">
      <c r="A6" s="27"/>
      <c r="B6" s="30" t="s">
        <v>839</v>
      </c>
      <c r="C6" s="31"/>
      <c r="D6" s="32"/>
      <c r="E6" s="33"/>
      <c r="F6" s="33"/>
      <c r="G6" s="34">
        <v>1959127.28</v>
      </c>
    </row>
    <row r="7" spans="1:7" x14ac:dyDescent="0.25">
      <c r="A7" s="27"/>
      <c r="B7" s="30"/>
      <c r="C7" s="31"/>
      <c r="D7" s="32"/>
      <c r="E7" s="33"/>
      <c r="F7" s="33"/>
      <c r="G7" s="34"/>
    </row>
    <row r="8" spans="1:7" x14ac:dyDescent="0.25">
      <c r="A8" s="281" t="s">
        <v>3</v>
      </c>
      <c r="B8" s="30" t="s">
        <v>4</v>
      </c>
      <c r="C8" s="31"/>
      <c r="D8" s="32"/>
      <c r="E8" s="31"/>
      <c r="F8" s="35"/>
      <c r="G8" s="27"/>
    </row>
    <row r="9" spans="1:7" x14ac:dyDescent="0.25">
      <c r="A9" s="27"/>
      <c r="B9" s="36">
        <v>43068</v>
      </c>
      <c r="C9" s="27" t="s">
        <v>51</v>
      </c>
      <c r="D9" s="37">
        <v>618</v>
      </c>
      <c r="E9" s="27">
        <v>0.08</v>
      </c>
      <c r="F9" s="35">
        <f>E9</f>
        <v>0.08</v>
      </c>
      <c r="G9" s="35">
        <f>F9</f>
        <v>0.08</v>
      </c>
    </row>
    <row r="10" spans="1:7" x14ac:dyDescent="0.25">
      <c r="A10" s="281"/>
      <c r="B10" s="31"/>
      <c r="C10" s="31"/>
      <c r="D10" s="32"/>
      <c r="E10" s="31"/>
      <c r="F10" s="35"/>
      <c r="G10" s="27"/>
    </row>
    <row r="11" spans="1:7" x14ac:dyDescent="0.25">
      <c r="A11" s="281" t="s">
        <v>3</v>
      </c>
      <c r="B11" s="30" t="s">
        <v>4</v>
      </c>
      <c r="C11" s="31"/>
      <c r="D11" s="32"/>
      <c r="E11" s="31"/>
      <c r="F11" s="35"/>
      <c r="G11" s="27"/>
    </row>
    <row r="12" spans="1:7" x14ac:dyDescent="0.25">
      <c r="A12" s="27"/>
      <c r="B12" s="38" t="s">
        <v>5</v>
      </c>
      <c r="C12" s="27"/>
      <c r="D12" s="37"/>
      <c r="E12" s="27"/>
      <c r="F12" s="35"/>
      <c r="G12" s="27"/>
    </row>
    <row r="13" spans="1:7" x14ac:dyDescent="0.25">
      <c r="A13" s="27"/>
      <c r="B13" s="27"/>
      <c r="C13" s="27"/>
      <c r="D13" s="37"/>
      <c r="E13" s="27"/>
      <c r="F13" s="35"/>
      <c r="G13" s="27"/>
    </row>
    <row r="14" spans="1:7" ht="45.75" customHeight="1" x14ac:dyDescent="0.25">
      <c r="A14" s="27"/>
      <c r="B14" s="13">
        <v>43062</v>
      </c>
      <c r="C14" s="99" t="s">
        <v>52</v>
      </c>
      <c r="D14" s="15">
        <v>556</v>
      </c>
      <c r="E14" s="16">
        <v>1035.8800000000001</v>
      </c>
      <c r="F14" s="35"/>
      <c r="G14" s="27"/>
    </row>
    <row r="15" spans="1:7" x14ac:dyDescent="0.25">
      <c r="A15" s="27"/>
      <c r="B15" s="13">
        <v>43069</v>
      </c>
      <c r="C15" s="14" t="s">
        <v>53</v>
      </c>
      <c r="D15" s="15">
        <v>628</v>
      </c>
      <c r="E15" s="16">
        <v>313.8</v>
      </c>
      <c r="F15" s="35"/>
      <c r="G15" s="27"/>
    </row>
    <row r="16" spans="1:7" x14ac:dyDescent="0.25">
      <c r="A16" s="27"/>
      <c r="B16" s="13">
        <v>43119</v>
      </c>
      <c r="C16" s="14" t="s">
        <v>54</v>
      </c>
      <c r="D16" s="15">
        <v>684</v>
      </c>
      <c r="E16" s="16">
        <v>580</v>
      </c>
      <c r="F16" s="35"/>
      <c r="G16" s="27"/>
    </row>
    <row r="17" spans="1:11" x14ac:dyDescent="0.25">
      <c r="A17" s="27"/>
      <c r="B17" s="13">
        <v>43262</v>
      </c>
      <c r="C17" s="14" t="s">
        <v>122</v>
      </c>
      <c r="D17" s="15">
        <v>908</v>
      </c>
      <c r="E17" s="16">
        <v>580</v>
      </c>
      <c r="F17" s="35"/>
      <c r="G17" s="27"/>
    </row>
    <row r="18" spans="1:11" x14ac:dyDescent="0.25">
      <c r="A18" s="27"/>
      <c r="B18" s="13">
        <v>43333</v>
      </c>
      <c r="C18" s="14" t="s">
        <v>122</v>
      </c>
      <c r="D18" s="15">
        <v>1065</v>
      </c>
      <c r="E18" s="16">
        <v>580</v>
      </c>
      <c r="F18" s="35"/>
      <c r="G18" s="200"/>
    </row>
    <row r="19" spans="1:11" x14ac:dyDescent="0.25">
      <c r="A19" s="27"/>
      <c r="B19" s="13">
        <v>43342</v>
      </c>
      <c r="C19" s="14" t="s">
        <v>757</v>
      </c>
      <c r="D19" s="15">
        <v>1107</v>
      </c>
      <c r="E19" s="16">
        <v>4000</v>
      </c>
      <c r="F19" s="35"/>
      <c r="G19" s="200"/>
    </row>
    <row r="20" spans="1:11" x14ac:dyDescent="0.25">
      <c r="A20" s="27"/>
      <c r="B20" s="13">
        <v>43342</v>
      </c>
      <c r="C20" s="14" t="s">
        <v>758</v>
      </c>
      <c r="D20" s="15">
        <v>1115</v>
      </c>
      <c r="E20" s="16">
        <v>1000</v>
      </c>
      <c r="F20" s="35"/>
      <c r="G20" s="200"/>
    </row>
    <row r="21" spans="1:11" x14ac:dyDescent="0.25">
      <c r="A21" s="27"/>
      <c r="B21" s="13">
        <v>43342</v>
      </c>
      <c r="C21" s="14" t="s">
        <v>759</v>
      </c>
      <c r="D21" s="15">
        <v>1116</v>
      </c>
      <c r="E21" s="16">
        <v>2000</v>
      </c>
      <c r="F21" s="35"/>
      <c r="G21" s="200"/>
    </row>
    <row r="22" spans="1:11" x14ac:dyDescent="0.25">
      <c r="A22" s="27"/>
      <c r="B22" s="13">
        <v>43342</v>
      </c>
      <c r="C22" s="14" t="s">
        <v>760</v>
      </c>
      <c r="D22" s="15">
        <v>1119</v>
      </c>
      <c r="E22" s="16">
        <v>2000</v>
      </c>
      <c r="F22" s="35"/>
    </row>
    <row r="23" spans="1:11" x14ac:dyDescent="0.25">
      <c r="A23" s="27"/>
      <c r="B23" s="13">
        <v>43348</v>
      </c>
      <c r="C23" s="14" t="s">
        <v>761</v>
      </c>
      <c r="D23" s="15">
        <v>1131</v>
      </c>
      <c r="E23" s="16">
        <v>25000</v>
      </c>
      <c r="F23" s="35"/>
    </row>
    <row r="24" spans="1:11" x14ac:dyDescent="0.25">
      <c r="A24" s="27"/>
      <c r="B24" s="13" t="s">
        <v>792</v>
      </c>
      <c r="C24" s="14" t="s">
        <v>793</v>
      </c>
      <c r="D24" s="15">
        <v>1202</v>
      </c>
      <c r="E24" s="16">
        <v>2668</v>
      </c>
      <c r="F24" s="35"/>
    </row>
    <row r="25" spans="1:11" x14ac:dyDescent="0.25">
      <c r="A25" s="27"/>
      <c r="B25" s="13" t="s">
        <v>792</v>
      </c>
      <c r="C25" s="14" t="s">
        <v>794</v>
      </c>
      <c r="D25" s="15">
        <v>1203</v>
      </c>
      <c r="E25" s="16">
        <v>2204</v>
      </c>
      <c r="F25" s="35"/>
    </row>
    <row r="26" spans="1:11" x14ac:dyDescent="0.25">
      <c r="A26" s="27"/>
      <c r="B26" s="13" t="s">
        <v>795</v>
      </c>
      <c r="C26" s="14" t="s">
        <v>796</v>
      </c>
      <c r="D26" s="15">
        <v>1206</v>
      </c>
      <c r="E26" s="16">
        <v>4500</v>
      </c>
      <c r="G26" s="220"/>
    </row>
    <row r="27" spans="1:11" x14ac:dyDescent="0.25">
      <c r="B27" s="13">
        <v>43474</v>
      </c>
      <c r="C27" s="14" t="s">
        <v>51</v>
      </c>
      <c r="D27" s="15">
        <v>1246</v>
      </c>
      <c r="E27" s="16">
        <v>1350.82</v>
      </c>
      <c r="F27" s="35">
        <f>+E14+E15+E16+E17+E18+E19+E20+E21+E22+E23+E24+E25+E26+E27</f>
        <v>47812.5</v>
      </c>
    </row>
    <row r="29" spans="1:11" ht="15.75" thickBot="1" x14ac:dyDescent="0.3">
      <c r="A29" s="39" t="s">
        <v>39</v>
      </c>
      <c r="B29" s="30" t="s">
        <v>843</v>
      </c>
      <c r="C29" s="31"/>
      <c r="D29" s="32"/>
      <c r="E29" s="33"/>
      <c r="F29" s="33"/>
      <c r="G29" s="300">
        <f>+G6-G9-F27</f>
        <v>1911314.7</v>
      </c>
      <c r="K29" s="220"/>
    </row>
    <row r="30" spans="1:11" ht="15.75" thickTop="1" x14ac:dyDescent="0.25"/>
    <row r="32" spans="1:11" x14ac:dyDescent="0.25">
      <c r="A32" s="27"/>
      <c r="B32" s="13"/>
      <c r="C32" s="14"/>
      <c r="D32" s="15"/>
      <c r="E32" s="16"/>
      <c r="F32" s="35"/>
    </row>
    <row r="33" spans="1:11" x14ac:dyDescent="0.25">
      <c r="A33" s="27"/>
      <c r="B33" s="13"/>
      <c r="C33" s="14"/>
      <c r="D33" s="15"/>
      <c r="E33" s="16"/>
      <c r="F33" s="35"/>
    </row>
    <row r="34" spans="1:11" x14ac:dyDescent="0.25">
      <c r="A34" s="27"/>
      <c r="B34" s="13"/>
      <c r="C34" s="14"/>
      <c r="D34" s="15"/>
      <c r="E34" s="16"/>
      <c r="F34" s="35"/>
    </row>
    <row r="35" spans="1:11" x14ac:dyDescent="0.25">
      <c r="A35" s="27"/>
      <c r="B35" s="13"/>
      <c r="C35" s="14"/>
      <c r="D35" s="15"/>
      <c r="E35" s="16"/>
      <c r="F35" s="35"/>
    </row>
    <row r="36" spans="1:11" x14ac:dyDescent="0.25">
      <c r="A36" s="27"/>
      <c r="B36" s="13"/>
      <c r="C36" s="14"/>
      <c r="D36" s="15"/>
      <c r="E36" s="16"/>
      <c r="F36" s="35"/>
    </row>
    <row r="37" spans="1:11" x14ac:dyDescent="0.25">
      <c r="A37" s="27"/>
      <c r="B37" s="13"/>
      <c r="C37" s="14"/>
      <c r="D37" s="15"/>
      <c r="E37" s="16"/>
      <c r="F37" s="35"/>
    </row>
    <row r="38" spans="1:11" x14ac:dyDescent="0.25">
      <c r="A38" s="27"/>
      <c r="B38" s="13"/>
      <c r="C38" s="14"/>
      <c r="D38" s="15"/>
      <c r="E38" s="16"/>
      <c r="F38" s="35"/>
      <c r="G38" s="200"/>
    </row>
    <row r="39" spans="1:11" x14ac:dyDescent="0.25">
      <c r="A39" s="27"/>
      <c r="B39" s="13"/>
      <c r="C39" s="14"/>
      <c r="D39" s="15"/>
      <c r="E39" s="16"/>
      <c r="F39" s="35"/>
      <c r="G39" s="200"/>
    </row>
    <row r="40" spans="1:11" x14ac:dyDescent="0.25">
      <c r="A40" s="27"/>
      <c r="B40" s="13"/>
      <c r="C40" s="14"/>
      <c r="D40" s="15"/>
      <c r="E40" s="16"/>
      <c r="F40" s="35"/>
      <c r="G40" s="200"/>
    </row>
    <row r="41" spans="1:11" ht="15.75" thickBot="1" x14ac:dyDescent="0.3">
      <c r="A41" s="27"/>
      <c r="B41" s="13"/>
      <c r="C41" s="14"/>
      <c r="D41" s="15"/>
      <c r="E41" s="17"/>
      <c r="F41" s="35"/>
      <c r="G41" s="27"/>
    </row>
    <row r="42" spans="1:11" ht="15.75" thickBot="1" x14ac:dyDescent="0.3">
      <c r="A42" s="39"/>
      <c r="B42" s="30"/>
      <c r="C42" s="31"/>
      <c r="D42" s="32"/>
      <c r="E42" s="33"/>
      <c r="F42" s="33"/>
      <c r="G42" s="300"/>
      <c r="I42" s="229">
        <v>2747998.26</v>
      </c>
      <c r="K42" s="220">
        <f>+G42-I42</f>
        <v>-2747998.26</v>
      </c>
    </row>
    <row r="43" spans="1:11" ht="15.75" thickTop="1" x14ac:dyDescent="0.25"/>
  </sheetData>
  <mergeCells count="4">
    <mergeCell ref="A1:G1"/>
    <mergeCell ref="A2:G2"/>
    <mergeCell ref="A3:G3"/>
    <mergeCell ref="A4:G4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E970D2-4A8E-4BA6-AF10-841AAE95AA58}">
  <dimension ref="A1:G64"/>
  <sheetViews>
    <sheetView workbookViewId="0">
      <selection sqref="A1:G47"/>
    </sheetView>
  </sheetViews>
  <sheetFormatPr baseColWidth="10" defaultRowHeight="15" x14ac:dyDescent="0.25"/>
  <cols>
    <col min="1" max="1" width="9.140625" customWidth="1"/>
    <col min="2" max="2" width="11.5703125" bestFit="1" customWidth="1"/>
    <col min="3" max="3" width="34.7109375" customWidth="1"/>
    <col min="4" max="4" width="11.5703125" bestFit="1" customWidth="1"/>
    <col min="5" max="5" width="10.42578125" bestFit="1" customWidth="1"/>
    <col min="6" max="6" width="9.85546875" bestFit="1" customWidth="1"/>
    <col min="7" max="7" width="13.28515625" bestFit="1" customWidth="1"/>
  </cols>
  <sheetData>
    <row r="1" spans="1:7" x14ac:dyDescent="0.25">
      <c r="A1" s="337" t="s">
        <v>0</v>
      </c>
      <c r="B1" s="337"/>
      <c r="C1" s="337"/>
      <c r="D1" s="337"/>
      <c r="E1" s="337"/>
      <c r="F1" s="337"/>
      <c r="G1" s="337"/>
    </row>
    <row r="2" spans="1:7" x14ac:dyDescent="0.25">
      <c r="A2" s="337" t="s">
        <v>1</v>
      </c>
      <c r="B2" s="337"/>
      <c r="C2" s="337"/>
      <c r="D2" s="337"/>
      <c r="E2" s="337"/>
      <c r="F2" s="337"/>
      <c r="G2" s="337"/>
    </row>
    <row r="3" spans="1:7" x14ac:dyDescent="0.25">
      <c r="A3" s="337" t="s">
        <v>55</v>
      </c>
      <c r="B3" s="337"/>
      <c r="C3" s="337"/>
      <c r="D3" s="337"/>
      <c r="E3" s="337"/>
      <c r="F3" s="337"/>
      <c r="G3" s="337"/>
    </row>
    <row r="4" spans="1:7" x14ac:dyDescent="0.25">
      <c r="A4" s="337" t="s">
        <v>838</v>
      </c>
      <c r="B4" s="337"/>
      <c r="C4" s="337"/>
      <c r="D4" s="337"/>
      <c r="E4" s="337"/>
      <c r="F4" s="337"/>
      <c r="G4" s="337"/>
    </row>
    <row r="5" spans="1:7" x14ac:dyDescent="0.25">
      <c r="A5" s="1"/>
      <c r="B5" s="2"/>
      <c r="C5" s="2"/>
      <c r="D5" s="41"/>
      <c r="E5" s="3"/>
      <c r="F5" s="1"/>
      <c r="G5" s="1"/>
    </row>
    <row r="6" spans="1:7" x14ac:dyDescent="0.25">
      <c r="A6" s="1"/>
      <c r="B6" s="2" t="s">
        <v>839</v>
      </c>
      <c r="C6" s="3"/>
      <c r="D6" s="4"/>
      <c r="E6" s="5"/>
      <c r="F6" s="5"/>
      <c r="G6" s="6">
        <v>707218.74</v>
      </c>
    </row>
    <row r="7" spans="1:7" x14ac:dyDescent="0.25">
      <c r="A7" s="1"/>
      <c r="B7" s="3" t="s">
        <v>56</v>
      </c>
      <c r="C7" s="3"/>
      <c r="D7" s="4"/>
      <c r="E7" s="42"/>
      <c r="F7" s="11"/>
      <c r="G7" s="1"/>
    </row>
    <row r="8" spans="1:7" x14ac:dyDescent="0.25">
      <c r="A8" s="281" t="s">
        <v>3</v>
      </c>
      <c r="B8" s="30" t="s">
        <v>4</v>
      </c>
      <c r="C8" s="3"/>
      <c r="D8" s="4"/>
      <c r="E8" s="3"/>
      <c r="F8" s="11"/>
      <c r="G8" s="1"/>
    </row>
    <row r="9" spans="1:7" x14ac:dyDescent="0.25">
      <c r="A9" s="27"/>
      <c r="B9" s="38" t="s">
        <v>5</v>
      </c>
      <c r="C9" s="3"/>
      <c r="D9" s="4"/>
      <c r="E9" s="3"/>
      <c r="F9" s="11"/>
      <c r="G9" s="1"/>
    </row>
    <row r="10" spans="1:7" x14ac:dyDescent="0.25">
      <c r="A10" s="1"/>
      <c r="B10" s="3"/>
      <c r="C10" s="3"/>
      <c r="D10" s="4"/>
      <c r="E10" s="3"/>
      <c r="F10" s="11"/>
      <c r="G10" s="1"/>
    </row>
    <row r="11" spans="1:7" x14ac:dyDescent="0.25">
      <c r="A11" s="1"/>
      <c r="B11" s="43">
        <v>41548</v>
      </c>
      <c r="C11" s="4" t="s">
        <v>57</v>
      </c>
      <c r="D11" s="4">
        <v>21</v>
      </c>
      <c r="E11" s="44">
        <v>344</v>
      </c>
      <c r="F11" s="11"/>
      <c r="G11" s="45"/>
    </row>
    <row r="12" spans="1:7" x14ac:dyDescent="0.25">
      <c r="A12" s="1"/>
      <c r="B12" s="43">
        <v>41548</v>
      </c>
      <c r="C12" s="4" t="s">
        <v>58</v>
      </c>
      <c r="D12" s="4">
        <v>22</v>
      </c>
      <c r="E12" s="44">
        <v>344</v>
      </c>
      <c r="F12" s="11"/>
      <c r="G12" s="1"/>
    </row>
    <row r="13" spans="1:7" x14ac:dyDescent="0.25">
      <c r="A13" s="1"/>
      <c r="B13" s="46">
        <v>41730</v>
      </c>
      <c r="C13" s="4" t="s">
        <v>59</v>
      </c>
      <c r="D13" s="4">
        <v>276</v>
      </c>
      <c r="E13" s="44">
        <v>2000</v>
      </c>
      <c r="F13" s="11"/>
      <c r="G13" s="1"/>
    </row>
    <row r="14" spans="1:7" x14ac:dyDescent="0.25">
      <c r="A14" s="1"/>
      <c r="B14" s="43">
        <v>42128</v>
      </c>
      <c r="C14" s="4" t="s">
        <v>60</v>
      </c>
      <c r="D14" s="4">
        <v>798</v>
      </c>
      <c r="E14" s="44">
        <v>2000</v>
      </c>
      <c r="F14" s="11"/>
      <c r="G14" s="1"/>
    </row>
    <row r="15" spans="1:7" x14ac:dyDescent="0.25">
      <c r="A15" s="1"/>
      <c r="B15" s="43">
        <v>42248</v>
      </c>
      <c r="C15" s="4" t="s">
        <v>61</v>
      </c>
      <c r="D15" s="4">
        <v>945</v>
      </c>
      <c r="E15" s="44">
        <v>1000</v>
      </c>
      <c r="F15" s="11"/>
      <c r="G15" s="1"/>
    </row>
    <row r="16" spans="1:7" x14ac:dyDescent="0.25">
      <c r="A16" s="1"/>
      <c r="B16" s="43">
        <v>42311</v>
      </c>
      <c r="C16" s="4" t="s">
        <v>62</v>
      </c>
      <c r="D16" s="4">
        <v>1091</v>
      </c>
      <c r="E16" s="44">
        <v>500</v>
      </c>
      <c r="F16" s="11"/>
      <c r="G16" s="1"/>
    </row>
    <row r="17" spans="1:7" x14ac:dyDescent="0.25">
      <c r="A17" s="1"/>
      <c r="B17" s="43">
        <v>42340</v>
      </c>
      <c r="C17" s="4" t="s">
        <v>63</v>
      </c>
      <c r="D17" s="4">
        <v>1181</v>
      </c>
      <c r="E17" s="44">
        <v>750</v>
      </c>
      <c r="F17" s="11"/>
      <c r="G17" s="1"/>
    </row>
    <row r="18" spans="1:7" x14ac:dyDescent="0.25">
      <c r="A18" s="1"/>
      <c r="B18" s="43">
        <v>42340</v>
      </c>
      <c r="C18" s="4" t="s">
        <v>65</v>
      </c>
      <c r="D18" s="4">
        <v>1188</v>
      </c>
      <c r="E18" s="44">
        <v>500</v>
      </c>
      <c r="F18" s="11"/>
      <c r="G18" s="1"/>
    </row>
    <row r="19" spans="1:7" x14ac:dyDescent="0.25">
      <c r="A19" s="1"/>
      <c r="B19" s="43">
        <v>42340</v>
      </c>
      <c r="C19" s="4" t="s">
        <v>64</v>
      </c>
      <c r="D19" s="4">
        <v>1195</v>
      </c>
      <c r="E19" s="44">
        <v>500</v>
      </c>
      <c r="F19" s="11"/>
      <c r="G19" s="1"/>
    </row>
    <row r="20" spans="1:7" x14ac:dyDescent="0.25">
      <c r="A20" s="1"/>
      <c r="B20" s="43">
        <v>42585</v>
      </c>
      <c r="C20" s="4" t="s">
        <v>66</v>
      </c>
      <c r="D20" s="4">
        <v>1540</v>
      </c>
      <c r="E20" s="44">
        <v>4000</v>
      </c>
      <c r="F20" s="11"/>
      <c r="G20" s="1"/>
    </row>
    <row r="21" spans="1:7" x14ac:dyDescent="0.25">
      <c r="A21" s="1"/>
      <c r="B21" s="43">
        <v>42614</v>
      </c>
      <c r="C21" s="4" t="s">
        <v>67</v>
      </c>
      <c r="D21" s="4">
        <v>1636</v>
      </c>
      <c r="E21" s="44">
        <v>2000</v>
      </c>
      <c r="F21" s="11"/>
      <c r="G21" s="1"/>
    </row>
    <row r="22" spans="1:7" x14ac:dyDescent="0.25">
      <c r="A22" s="1"/>
      <c r="B22" s="43">
        <v>42650</v>
      </c>
      <c r="C22" s="4" t="s">
        <v>68</v>
      </c>
      <c r="D22" s="4">
        <v>1725</v>
      </c>
      <c r="E22" s="44">
        <v>600</v>
      </c>
      <c r="F22" s="11"/>
      <c r="G22" s="1"/>
    </row>
    <row r="23" spans="1:7" x14ac:dyDescent="0.25">
      <c r="A23" s="1"/>
      <c r="B23" s="43">
        <v>42674</v>
      </c>
      <c r="C23" s="4" t="s">
        <v>69</v>
      </c>
      <c r="D23" s="4">
        <v>1742</v>
      </c>
      <c r="E23" s="44">
        <v>1192.5999999999999</v>
      </c>
      <c r="F23" s="11"/>
      <c r="G23" s="1"/>
    </row>
    <row r="24" spans="1:7" x14ac:dyDescent="0.25">
      <c r="A24" s="1"/>
      <c r="B24" s="43">
        <v>42403</v>
      </c>
      <c r="C24" s="4" t="s">
        <v>70</v>
      </c>
      <c r="D24" s="4">
        <v>1899</v>
      </c>
      <c r="E24" s="44">
        <v>2800</v>
      </c>
      <c r="F24" s="11"/>
      <c r="G24" s="1"/>
    </row>
    <row r="25" spans="1:7" x14ac:dyDescent="0.25">
      <c r="A25" s="1"/>
      <c r="B25" s="43">
        <v>42796</v>
      </c>
      <c r="C25" s="4" t="s">
        <v>71</v>
      </c>
      <c r="D25" s="4">
        <v>1956</v>
      </c>
      <c r="E25" s="44">
        <v>2000</v>
      </c>
      <c r="F25" s="11"/>
      <c r="G25" s="1"/>
    </row>
    <row r="26" spans="1:7" x14ac:dyDescent="0.25">
      <c r="A26" s="1"/>
      <c r="B26" s="43">
        <v>42796</v>
      </c>
      <c r="C26" s="4" t="s">
        <v>72</v>
      </c>
      <c r="D26" s="4">
        <v>1958</v>
      </c>
      <c r="E26" s="44">
        <v>2000</v>
      </c>
      <c r="F26" s="11"/>
      <c r="G26" s="1"/>
    </row>
    <row r="27" spans="1:7" x14ac:dyDescent="0.25">
      <c r="A27" s="1"/>
      <c r="B27" s="43">
        <v>42957</v>
      </c>
      <c r="C27" s="4" t="s">
        <v>73</v>
      </c>
      <c r="D27" s="4">
        <v>2122</v>
      </c>
      <c r="E27" s="44">
        <v>4000</v>
      </c>
      <c r="F27" s="11"/>
      <c r="G27" s="1"/>
    </row>
    <row r="28" spans="1:7" x14ac:dyDescent="0.25">
      <c r="A28" s="1"/>
      <c r="B28" s="43">
        <v>42957</v>
      </c>
      <c r="C28" s="4" t="s">
        <v>74</v>
      </c>
      <c r="D28" s="4">
        <v>2155</v>
      </c>
      <c r="E28" s="44">
        <v>1000</v>
      </c>
      <c r="F28" s="11"/>
      <c r="G28" s="1"/>
    </row>
    <row r="29" spans="1:7" x14ac:dyDescent="0.25">
      <c r="A29" s="1"/>
      <c r="B29" s="43">
        <v>42983</v>
      </c>
      <c r="C29" s="4" t="s">
        <v>75</v>
      </c>
      <c r="D29" s="4">
        <v>2181</v>
      </c>
      <c r="E29" s="44">
        <v>750</v>
      </c>
      <c r="F29" s="11"/>
      <c r="G29" s="1"/>
    </row>
    <row r="30" spans="1:7" x14ac:dyDescent="0.25">
      <c r="A30" s="1"/>
      <c r="B30" s="43">
        <v>42983</v>
      </c>
      <c r="C30" s="4" t="s">
        <v>76</v>
      </c>
      <c r="D30" s="4">
        <v>2182</v>
      </c>
      <c r="E30" s="44">
        <v>750</v>
      </c>
      <c r="F30" s="11"/>
      <c r="G30" s="1"/>
    </row>
    <row r="31" spans="1:7" x14ac:dyDescent="0.25">
      <c r="A31" s="1"/>
      <c r="B31" s="43">
        <v>42983</v>
      </c>
      <c r="C31" s="4" t="s">
        <v>77</v>
      </c>
      <c r="D31" s="4">
        <v>2218</v>
      </c>
      <c r="E31" s="44">
        <v>500</v>
      </c>
      <c r="F31" s="11"/>
      <c r="G31" s="1"/>
    </row>
    <row r="32" spans="1:7" x14ac:dyDescent="0.25">
      <c r="A32" s="1"/>
      <c r="B32" s="43">
        <v>43012</v>
      </c>
      <c r="C32" s="4" t="s">
        <v>78</v>
      </c>
      <c r="D32" s="4">
        <v>2226</v>
      </c>
      <c r="E32" s="44">
        <v>4000</v>
      </c>
      <c r="F32" s="11"/>
      <c r="G32" s="1"/>
    </row>
    <row r="33" spans="1:7" x14ac:dyDescent="0.25">
      <c r="A33" s="1"/>
      <c r="B33" s="43">
        <v>43012</v>
      </c>
      <c r="C33" s="4" t="s">
        <v>79</v>
      </c>
      <c r="D33" s="4">
        <v>2234</v>
      </c>
      <c r="E33" s="44">
        <v>2000</v>
      </c>
      <c r="F33" s="11"/>
      <c r="G33" s="1"/>
    </row>
    <row r="34" spans="1:7" x14ac:dyDescent="0.25">
      <c r="A34" s="1"/>
      <c r="B34" s="43">
        <v>43012</v>
      </c>
      <c r="C34" s="4" t="s">
        <v>80</v>
      </c>
      <c r="D34" s="4">
        <v>2250</v>
      </c>
      <c r="E34" s="44">
        <v>750</v>
      </c>
      <c r="F34" s="11"/>
      <c r="G34" s="1"/>
    </row>
    <row r="35" spans="1:7" x14ac:dyDescent="0.25">
      <c r="A35" s="1"/>
      <c r="B35" s="43">
        <v>43012</v>
      </c>
      <c r="C35" s="4" t="s">
        <v>81</v>
      </c>
      <c r="D35" s="4">
        <v>2260</v>
      </c>
      <c r="E35" s="44">
        <v>750</v>
      </c>
      <c r="F35" s="11"/>
      <c r="G35" s="1"/>
    </row>
    <row r="36" spans="1:7" x14ac:dyDescent="0.25">
      <c r="A36" s="1"/>
      <c r="B36" s="43">
        <v>43012</v>
      </c>
      <c r="C36" s="4" t="s">
        <v>82</v>
      </c>
      <c r="D36" s="4">
        <v>2261</v>
      </c>
      <c r="E36" s="44">
        <v>2000</v>
      </c>
      <c r="F36" s="11"/>
      <c r="G36" s="1"/>
    </row>
    <row r="37" spans="1:7" x14ac:dyDescent="0.25">
      <c r="A37" s="1"/>
      <c r="B37" s="43">
        <v>43012</v>
      </c>
      <c r="C37" s="4" t="s">
        <v>83</v>
      </c>
      <c r="D37" s="4">
        <v>2262</v>
      </c>
      <c r="E37" s="44">
        <v>2000</v>
      </c>
      <c r="F37" s="11"/>
      <c r="G37" s="1"/>
    </row>
    <row r="38" spans="1:7" x14ac:dyDescent="0.25">
      <c r="A38" s="1"/>
      <c r="B38" s="43">
        <v>43012</v>
      </c>
      <c r="C38" s="4" t="s">
        <v>84</v>
      </c>
      <c r="D38" s="4">
        <v>2273</v>
      </c>
      <c r="E38" s="44">
        <v>750</v>
      </c>
      <c r="F38" s="11"/>
      <c r="G38" s="1"/>
    </row>
    <row r="39" spans="1:7" x14ac:dyDescent="0.25">
      <c r="A39" s="1"/>
      <c r="B39" s="43">
        <v>43012</v>
      </c>
      <c r="C39" s="4" t="s">
        <v>85</v>
      </c>
      <c r="D39" s="4">
        <v>2285</v>
      </c>
      <c r="E39" s="44">
        <v>2000</v>
      </c>
      <c r="F39" s="11"/>
      <c r="G39" s="1"/>
    </row>
    <row r="40" spans="1:7" x14ac:dyDescent="0.25">
      <c r="A40" s="1"/>
      <c r="B40" s="43">
        <v>43012</v>
      </c>
      <c r="C40" s="4" t="s">
        <v>86</v>
      </c>
      <c r="D40" s="4">
        <v>2292</v>
      </c>
      <c r="E40" s="44">
        <v>500</v>
      </c>
      <c r="F40" s="11"/>
      <c r="G40" s="1"/>
    </row>
    <row r="41" spans="1:7" x14ac:dyDescent="0.25">
      <c r="A41" s="1"/>
      <c r="B41" s="43">
        <v>43012</v>
      </c>
      <c r="C41" s="4" t="s">
        <v>87</v>
      </c>
      <c r="D41" s="4">
        <v>2297</v>
      </c>
      <c r="E41" s="44">
        <v>2000</v>
      </c>
      <c r="F41" s="11"/>
      <c r="G41" s="1"/>
    </row>
    <row r="42" spans="1:7" x14ac:dyDescent="0.25">
      <c r="A42" s="1"/>
      <c r="B42" s="43">
        <v>43012</v>
      </c>
      <c r="C42" s="4" t="s">
        <v>88</v>
      </c>
      <c r="D42" s="4">
        <v>2301</v>
      </c>
      <c r="E42" s="44">
        <v>2000</v>
      </c>
      <c r="F42" s="11"/>
      <c r="G42" s="1"/>
    </row>
    <row r="43" spans="1:7" x14ac:dyDescent="0.25">
      <c r="A43" s="1"/>
      <c r="B43" s="43">
        <v>43012</v>
      </c>
      <c r="C43" s="4" t="s">
        <v>89</v>
      </c>
      <c r="D43" s="4">
        <v>2307</v>
      </c>
      <c r="E43" s="44">
        <v>500</v>
      </c>
      <c r="F43" s="11"/>
      <c r="G43" s="1"/>
    </row>
    <row r="44" spans="1:7" x14ac:dyDescent="0.25">
      <c r="A44" s="1"/>
      <c r="B44" s="43">
        <v>43042</v>
      </c>
      <c r="C44" s="4" t="s">
        <v>90</v>
      </c>
      <c r="D44" s="4">
        <v>2324</v>
      </c>
      <c r="E44" s="44">
        <v>4000</v>
      </c>
      <c r="F44" s="11"/>
      <c r="G44" s="1"/>
    </row>
    <row r="45" spans="1:7" x14ac:dyDescent="0.25">
      <c r="A45" s="1"/>
      <c r="B45" s="43">
        <v>43042</v>
      </c>
      <c r="C45" s="4" t="s">
        <v>91</v>
      </c>
      <c r="D45" s="4">
        <v>2332</v>
      </c>
      <c r="E45" s="44">
        <v>2000</v>
      </c>
      <c r="F45" s="11"/>
      <c r="G45" s="1"/>
    </row>
    <row r="46" spans="1:7" x14ac:dyDescent="0.25">
      <c r="A46" s="1"/>
      <c r="B46" s="43">
        <v>43084</v>
      </c>
      <c r="C46" s="4" t="s">
        <v>92</v>
      </c>
      <c r="D46" s="4">
        <v>2388</v>
      </c>
      <c r="E46" s="44">
        <v>2000</v>
      </c>
      <c r="F46" s="11"/>
      <c r="G46" s="1"/>
    </row>
    <row r="47" spans="1:7" x14ac:dyDescent="0.25">
      <c r="A47" s="1"/>
      <c r="B47" s="43">
        <v>43222</v>
      </c>
      <c r="C47" s="4" t="s">
        <v>735</v>
      </c>
      <c r="D47" s="4">
        <v>2504</v>
      </c>
      <c r="E47" s="44">
        <v>2000</v>
      </c>
      <c r="F47" s="11"/>
      <c r="G47" s="1"/>
    </row>
    <row r="48" spans="1:7" x14ac:dyDescent="0.25">
      <c r="A48" s="1"/>
      <c r="B48" s="43">
        <v>43252</v>
      </c>
      <c r="C48" s="4" t="s">
        <v>736</v>
      </c>
      <c r="D48" s="4">
        <v>2523</v>
      </c>
      <c r="E48" s="44">
        <v>4000</v>
      </c>
      <c r="F48" s="11"/>
      <c r="G48" s="11"/>
    </row>
    <row r="49" spans="1:7" x14ac:dyDescent="0.25">
      <c r="A49" s="1"/>
      <c r="B49" s="43">
        <v>43252</v>
      </c>
      <c r="C49" s="4" t="s">
        <v>737</v>
      </c>
      <c r="D49" s="4">
        <v>2525</v>
      </c>
      <c r="E49" s="44">
        <v>1700</v>
      </c>
      <c r="F49" s="11"/>
      <c r="G49" s="11"/>
    </row>
    <row r="50" spans="1:7" x14ac:dyDescent="0.25">
      <c r="A50" s="1"/>
      <c r="B50" s="43">
        <v>43252</v>
      </c>
      <c r="C50" s="4" t="s">
        <v>738</v>
      </c>
      <c r="D50" s="4">
        <v>2534</v>
      </c>
      <c r="E50" s="44">
        <v>600</v>
      </c>
      <c r="F50" s="11"/>
      <c r="G50" s="11"/>
    </row>
    <row r="51" spans="1:7" x14ac:dyDescent="0.25">
      <c r="A51" s="1"/>
      <c r="B51" s="43">
        <v>43252</v>
      </c>
      <c r="C51" s="4" t="s">
        <v>739</v>
      </c>
      <c r="D51" s="4">
        <v>2535</v>
      </c>
      <c r="E51" s="44">
        <v>350</v>
      </c>
      <c r="F51" s="11"/>
      <c r="G51" s="11"/>
    </row>
    <row r="52" spans="1:7" x14ac:dyDescent="0.25">
      <c r="A52" s="1"/>
      <c r="B52" s="43">
        <v>43252</v>
      </c>
      <c r="C52" s="4" t="s">
        <v>740</v>
      </c>
      <c r="D52" s="4">
        <v>2541</v>
      </c>
      <c r="E52" s="44">
        <v>2000</v>
      </c>
      <c r="F52" s="11"/>
      <c r="G52" s="11"/>
    </row>
    <row r="53" spans="1:7" x14ac:dyDescent="0.25">
      <c r="A53" s="1"/>
      <c r="B53" s="43">
        <v>43257</v>
      </c>
      <c r="C53" s="4" t="s">
        <v>741</v>
      </c>
      <c r="D53" s="4">
        <v>2549</v>
      </c>
      <c r="E53" s="44">
        <v>2000</v>
      </c>
      <c r="F53" s="11"/>
      <c r="G53" s="11"/>
    </row>
    <row r="54" spans="1:7" x14ac:dyDescent="0.25">
      <c r="A54" s="1"/>
      <c r="B54" s="43">
        <v>43271</v>
      </c>
      <c r="C54" s="4" t="s">
        <v>742</v>
      </c>
      <c r="D54" s="4">
        <v>2595</v>
      </c>
      <c r="E54" s="44">
        <v>4000</v>
      </c>
      <c r="F54" s="11"/>
    </row>
    <row r="55" spans="1:7" x14ac:dyDescent="0.25">
      <c r="A55" s="1"/>
      <c r="B55" s="43">
        <v>43342</v>
      </c>
      <c r="C55" s="4" t="s">
        <v>743</v>
      </c>
      <c r="D55" s="4">
        <v>2602</v>
      </c>
      <c r="E55" s="44">
        <v>4000</v>
      </c>
      <c r="F55" s="11"/>
      <c r="G55" s="11"/>
    </row>
    <row r="56" spans="1:7" x14ac:dyDescent="0.25">
      <c r="A56" s="1"/>
      <c r="B56" s="43">
        <v>43342</v>
      </c>
      <c r="C56" s="4" t="s">
        <v>744</v>
      </c>
      <c r="D56" s="4">
        <v>2603</v>
      </c>
      <c r="E56" s="44">
        <v>4000</v>
      </c>
      <c r="F56" s="11"/>
      <c r="G56" s="11"/>
    </row>
    <row r="57" spans="1:7" x14ac:dyDescent="0.25">
      <c r="A57" s="1"/>
      <c r="B57" s="43">
        <v>43342</v>
      </c>
      <c r="C57" s="4" t="s">
        <v>745</v>
      </c>
      <c r="D57" s="4">
        <v>2604</v>
      </c>
      <c r="E57" s="44">
        <v>4000</v>
      </c>
      <c r="F57" s="11"/>
      <c r="G57" s="11"/>
    </row>
    <row r="58" spans="1:7" x14ac:dyDescent="0.25">
      <c r="A58" s="1"/>
      <c r="B58" s="43">
        <v>43342</v>
      </c>
      <c r="C58" s="4" t="s">
        <v>746</v>
      </c>
      <c r="D58" s="4">
        <v>2610</v>
      </c>
      <c r="E58" s="44">
        <v>2000</v>
      </c>
      <c r="F58" s="11"/>
    </row>
    <row r="59" spans="1:7" x14ac:dyDescent="0.25">
      <c r="A59" s="1"/>
      <c r="B59" s="43">
        <v>43416</v>
      </c>
      <c r="C59" s="4" t="s">
        <v>90</v>
      </c>
      <c r="D59" s="4">
        <v>2822</v>
      </c>
      <c r="E59" s="44">
        <v>4000</v>
      </c>
      <c r="F59" s="11"/>
      <c r="G59" s="11">
        <f>SUM(E11:E59)</f>
        <v>91430.6</v>
      </c>
    </row>
    <row r="60" spans="1:7" x14ac:dyDescent="0.25">
      <c r="A60" s="1"/>
      <c r="B60" s="43"/>
      <c r="C60" s="4"/>
      <c r="D60" s="4"/>
      <c r="E60" s="44"/>
      <c r="F60" s="11"/>
      <c r="G60" s="11"/>
    </row>
    <row r="61" spans="1:7" x14ac:dyDescent="0.25">
      <c r="A61" s="1"/>
      <c r="B61" s="43"/>
      <c r="C61" s="4"/>
      <c r="D61" s="4"/>
      <c r="E61" s="44"/>
      <c r="F61" s="11"/>
      <c r="G61" s="11"/>
    </row>
    <row r="62" spans="1:7" ht="15.75" thickBot="1" x14ac:dyDescent="0.3">
      <c r="A62" s="279" t="s">
        <v>39</v>
      </c>
      <c r="B62" s="2" t="s">
        <v>843</v>
      </c>
      <c r="C62" s="3"/>
      <c r="D62" s="2"/>
      <c r="E62" s="5"/>
      <c r="F62" s="5"/>
      <c r="G62" s="201">
        <f>+G6-G59</f>
        <v>615788.14</v>
      </c>
    </row>
    <row r="63" spans="1:7" ht="15.75" thickTop="1" x14ac:dyDescent="0.25">
      <c r="A63" s="279"/>
      <c r="B63" s="2"/>
      <c r="C63" s="3"/>
      <c r="D63" s="2"/>
      <c r="E63" s="5"/>
      <c r="F63" s="5"/>
      <c r="G63" s="218"/>
    </row>
    <row r="64" spans="1:7" x14ac:dyDescent="0.25">
      <c r="G64" s="84"/>
    </row>
  </sheetData>
  <mergeCells count="4">
    <mergeCell ref="A1:G1"/>
    <mergeCell ref="A2:G2"/>
    <mergeCell ref="A3:G3"/>
    <mergeCell ref="A4:G4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68E8AA-80EC-4AFA-BD2A-6DE435E6A9D4}">
  <dimension ref="A1:G65"/>
  <sheetViews>
    <sheetView topLeftCell="A49" workbookViewId="0">
      <selection sqref="A1:G47"/>
    </sheetView>
  </sheetViews>
  <sheetFormatPr baseColWidth="10" defaultRowHeight="15" x14ac:dyDescent="0.25"/>
  <cols>
    <col min="1" max="1" width="8.5703125" customWidth="1"/>
    <col min="3" max="3" width="31.28515625" bestFit="1" customWidth="1"/>
    <col min="7" max="7" width="14.140625" bestFit="1" customWidth="1"/>
  </cols>
  <sheetData>
    <row r="1" spans="1:7" x14ac:dyDescent="0.25">
      <c r="A1" s="337" t="s">
        <v>0</v>
      </c>
      <c r="B1" s="337"/>
      <c r="C1" s="337"/>
      <c r="D1" s="337"/>
      <c r="E1" s="337"/>
      <c r="F1" s="337"/>
      <c r="G1" s="337"/>
    </row>
    <row r="2" spans="1:7" x14ac:dyDescent="0.25">
      <c r="A2" s="337" t="s">
        <v>41</v>
      </c>
      <c r="B2" s="337"/>
      <c r="C2" s="337"/>
      <c r="D2" s="337"/>
      <c r="E2" s="337"/>
      <c r="F2" s="337"/>
      <c r="G2" s="337"/>
    </row>
    <row r="3" spans="1:7" x14ac:dyDescent="0.25">
      <c r="A3" s="337" t="s">
        <v>93</v>
      </c>
      <c r="B3" s="337"/>
      <c r="C3" s="337"/>
      <c r="D3" s="337"/>
      <c r="E3" s="337"/>
      <c r="F3" s="337"/>
      <c r="G3" s="337"/>
    </row>
    <row r="4" spans="1:7" x14ac:dyDescent="0.25">
      <c r="A4" s="337" t="s">
        <v>838</v>
      </c>
      <c r="B4" s="337"/>
      <c r="C4" s="337"/>
      <c r="D4" s="337"/>
      <c r="E4" s="337"/>
      <c r="F4" s="337"/>
      <c r="G4" s="337"/>
    </row>
    <row r="5" spans="1:7" x14ac:dyDescent="0.25">
      <c r="A5" s="1"/>
      <c r="B5" s="2"/>
      <c r="C5" s="2"/>
      <c r="D5" s="41"/>
      <c r="E5" s="44"/>
      <c r="F5" s="1"/>
      <c r="G5" s="1"/>
    </row>
    <row r="6" spans="1:7" x14ac:dyDescent="0.25">
      <c r="A6" s="1"/>
      <c r="B6" s="2" t="s">
        <v>839</v>
      </c>
      <c r="C6" s="3"/>
      <c r="D6" s="4"/>
      <c r="E6" s="202"/>
      <c r="F6" s="5"/>
      <c r="G6" s="6">
        <v>707192.83</v>
      </c>
    </row>
    <row r="7" spans="1:7" x14ac:dyDescent="0.25">
      <c r="A7" s="1"/>
      <c r="B7" s="3" t="s">
        <v>56</v>
      </c>
      <c r="C7" s="3"/>
      <c r="D7" s="4"/>
      <c r="E7" s="44"/>
      <c r="F7" s="11"/>
      <c r="G7" s="1"/>
    </row>
    <row r="8" spans="1:7" x14ac:dyDescent="0.25">
      <c r="A8" s="281" t="s">
        <v>43</v>
      </c>
      <c r="B8" s="30" t="s">
        <v>94</v>
      </c>
      <c r="C8" s="3"/>
      <c r="D8" s="4"/>
      <c r="E8" s="44"/>
      <c r="F8" s="11"/>
      <c r="G8" s="1"/>
    </row>
    <row r="9" spans="1:7" x14ac:dyDescent="0.25">
      <c r="A9" s="281"/>
      <c r="B9" s="38" t="s">
        <v>95</v>
      </c>
      <c r="C9" s="3"/>
      <c r="D9" s="4"/>
      <c r="E9" s="44"/>
      <c r="F9" s="11"/>
      <c r="G9" s="1"/>
    </row>
    <row r="10" spans="1:7" x14ac:dyDescent="0.25">
      <c r="A10" s="1"/>
      <c r="B10" s="43"/>
      <c r="C10" s="3"/>
      <c r="D10" s="4">
        <v>2781</v>
      </c>
      <c r="E10" s="44">
        <v>-3</v>
      </c>
      <c r="F10" s="11" t="s">
        <v>96</v>
      </c>
      <c r="G10" s="1"/>
    </row>
    <row r="11" spans="1:7" x14ac:dyDescent="0.25">
      <c r="A11" s="1"/>
      <c r="B11" s="43">
        <v>42916</v>
      </c>
      <c r="C11" s="3" t="s">
        <v>97</v>
      </c>
      <c r="D11" s="4"/>
      <c r="E11" s="44">
        <v>0.06</v>
      </c>
      <c r="F11" s="11" t="s">
        <v>98</v>
      </c>
      <c r="G11" s="1"/>
    </row>
    <row r="12" spans="1:7" x14ac:dyDescent="0.25">
      <c r="A12" s="1"/>
      <c r="B12" s="43">
        <v>43188</v>
      </c>
      <c r="C12" s="3" t="s">
        <v>123</v>
      </c>
      <c r="D12" s="4">
        <v>4441</v>
      </c>
      <c r="E12" s="44">
        <v>1</v>
      </c>
      <c r="F12" s="11" t="s">
        <v>96</v>
      </c>
      <c r="G12" s="1"/>
    </row>
    <row r="13" spans="1:7" x14ac:dyDescent="0.25">
      <c r="A13" s="1"/>
      <c r="B13" s="3"/>
      <c r="C13" s="3"/>
      <c r="D13" s="4"/>
      <c r="E13" s="25">
        <f>SUM(E10:E12)</f>
        <v>-1.94</v>
      </c>
      <c r="F13" s="11">
        <f>E13</f>
        <v>-1.94</v>
      </c>
      <c r="G13" s="11">
        <f>F13</f>
        <v>-1.94</v>
      </c>
    </row>
    <row r="14" spans="1:7" x14ac:dyDescent="0.25">
      <c r="A14" s="1"/>
      <c r="B14" s="3"/>
      <c r="C14" s="3"/>
      <c r="D14" s="4"/>
      <c r="E14" s="44"/>
      <c r="F14" s="11"/>
      <c r="G14" s="1"/>
    </row>
    <row r="15" spans="1:7" x14ac:dyDescent="0.25">
      <c r="A15" s="1"/>
      <c r="B15" s="3"/>
      <c r="C15" s="3"/>
      <c r="D15" s="4"/>
      <c r="E15" s="44"/>
      <c r="F15" s="11"/>
      <c r="G15" s="1"/>
    </row>
    <row r="16" spans="1:7" x14ac:dyDescent="0.25">
      <c r="A16" s="281" t="s">
        <v>3</v>
      </c>
      <c r="B16" s="30" t="s">
        <v>99</v>
      </c>
      <c r="C16" s="3"/>
      <c r="D16" s="4"/>
      <c r="E16" s="44"/>
      <c r="F16" s="11"/>
      <c r="G16" s="1"/>
    </row>
    <row r="17" spans="1:7" x14ac:dyDescent="0.25">
      <c r="A17" s="27"/>
      <c r="B17" s="38" t="s">
        <v>100</v>
      </c>
      <c r="C17" s="3"/>
      <c r="D17" s="4"/>
      <c r="E17" s="44"/>
      <c r="F17" s="11"/>
      <c r="G17" s="1"/>
    </row>
    <row r="18" spans="1:7" x14ac:dyDescent="0.25">
      <c r="A18" s="1"/>
      <c r="B18" s="3"/>
      <c r="C18" s="3"/>
      <c r="D18" s="4"/>
      <c r="E18" s="44"/>
      <c r="F18" s="11"/>
      <c r="G18" s="1"/>
    </row>
    <row r="19" spans="1:7" x14ac:dyDescent="0.25">
      <c r="A19" s="1"/>
      <c r="B19" s="43">
        <v>42801</v>
      </c>
      <c r="C19" s="3" t="s">
        <v>101</v>
      </c>
      <c r="D19" s="4">
        <v>2229</v>
      </c>
      <c r="E19" s="240">
        <v>2679</v>
      </c>
      <c r="F19" s="11"/>
      <c r="G19" s="1"/>
    </row>
    <row r="20" spans="1:7" x14ac:dyDescent="0.25">
      <c r="A20" s="1"/>
      <c r="B20" s="43">
        <v>42801</v>
      </c>
      <c r="C20" s="3" t="s">
        <v>102</v>
      </c>
      <c r="D20" s="4">
        <v>2253</v>
      </c>
      <c r="E20" s="240">
        <v>2061</v>
      </c>
      <c r="F20" s="11"/>
      <c r="G20" s="1"/>
    </row>
    <row r="21" spans="1:7" x14ac:dyDescent="0.25">
      <c r="A21" s="1"/>
      <c r="B21" s="43">
        <v>42812</v>
      </c>
      <c r="C21" s="3" t="s">
        <v>103</v>
      </c>
      <c r="D21" s="4">
        <v>2618</v>
      </c>
      <c r="E21" s="240">
        <v>2266</v>
      </c>
      <c r="F21" s="11"/>
      <c r="G21" s="1"/>
    </row>
    <row r="22" spans="1:7" x14ac:dyDescent="0.25">
      <c r="A22" s="1"/>
      <c r="B22" s="43">
        <v>42812</v>
      </c>
      <c r="C22" s="3" t="s">
        <v>104</v>
      </c>
      <c r="D22" s="4">
        <v>2882</v>
      </c>
      <c r="E22" s="240">
        <v>2679</v>
      </c>
      <c r="F22" s="11"/>
      <c r="G22" s="1"/>
    </row>
    <row r="23" spans="1:7" x14ac:dyDescent="0.25">
      <c r="A23" s="1"/>
      <c r="B23" s="43">
        <v>42812</v>
      </c>
      <c r="C23" s="3" t="s">
        <v>105</v>
      </c>
      <c r="D23" s="4">
        <v>2923</v>
      </c>
      <c r="E23" s="240">
        <v>2679</v>
      </c>
      <c r="F23" s="11"/>
      <c r="G23" s="1"/>
    </row>
    <row r="24" spans="1:7" x14ac:dyDescent="0.25">
      <c r="A24" s="1"/>
      <c r="B24" s="43">
        <v>42815</v>
      </c>
      <c r="C24" s="3" t="s">
        <v>106</v>
      </c>
      <c r="D24" s="4">
        <v>3002</v>
      </c>
      <c r="E24" s="240">
        <v>2679</v>
      </c>
      <c r="F24" s="11"/>
      <c r="G24" s="1"/>
    </row>
    <row r="25" spans="1:7" x14ac:dyDescent="0.25">
      <c r="A25" s="1"/>
      <c r="B25" s="43">
        <v>42815</v>
      </c>
      <c r="C25" s="3" t="s">
        <v>107</v>
      </c>
      <c r="D25" s="4">
        <v>3012</v>
      </c>
      <c r="E25" s="240">
        <v>2473</v>
      </c>
      <c r="F25" s="11"/>
      <c r="G25" s="11"/>
    </row>
    <row r="26" spans="1:7" x14ac:dyDescent="0.25">
      <c r="A26" s="1"/>
      <c r="B26" s="43">
        <v>43049</v>
      </c>
      <c r="C26" s="3" t="s">
        <v>108</v>
      </c>
      <c r="D26" s="4">
        <v>3088</v>
      </c>
      <c r="E26" s="240">
        <v>2220</v>
      </c>
      <c r="F26" s="11"/>
      <c r="G26" s="11"/>
    </row>
    <row r="27" spans="1:7" x14ac:dyDescent="0.25">
      <c r="A27" s="1"/>
      <c r="B27" s="43">
        <v>43049</v>
      </c>
      <c r="C27" s="3" t="s">
        <v>109</v>
      </c>
      <c r="D27" s="4">
        <v>3139</v>
      </c>
      <c r="E27" s="240">
        <v>2220</v>
      </c>
      <c r="F27" s="11"/>
      <c r="G27" s="11"/>
    </row>
    <row r="28" spans="1:7" x14ac:dyDescent="0.25">
      <c r="A28" s="1"/>
      <c r="B28" s="43">
        <v>43049</v>
      </c>
      <c r="C28" s="3" t="s">
        <v>110</v>
      </c>
      <c r="D28" s="4">
        <v>3152</v>
      </c>
      <c r="E28" s="240">
        <v>2220</v>
      </c>
      <c r="F28" s="11"/>
      <c r="G28" s="11"/>
    </row>
    <row r="29" spans="1:7" x14ac:dyDescent="0.25">
      <c r="A29" s="1"/>
      <c r="B29" s="43">
        <v>43049</v>
      </c>
      <c r="C29" s="3" t="s">
        <v>111</v>
      </c>
      <c r="D29" s="4">
        <v>3207</v>
      </c>
      <c r="E29" s="240">
        <v>2220</v>
      </c>
      <c r="F29" s="11"/>
      <c r="G29" s="11"/>
    </row>
    <row r="30" spans="1:7" x14ac:dyDescent="0.25">
      <c r="A30" s="1"/>
      <c r="B30" s="43">
        <v>43049</v>
      </c>
      <c r="C30" s="3" t="s">
        <v>112</v>
      </c>
      <c r="D30" s="4">
        <v>3247</v>
      </c>
      <c r="E30" s="240">
        <v>2442</v>
      </c>
      <c r="F30" s="11"/>
      <c r="G30" s="11"/>
    </row>
    <row r="31" spans="1:7" x14ac:dyDescent="0.25">
      <c r="A31" s="1"/>
      <c r="B31" s="43">
        <v>43050</v>
      </c>
      <c r="C31" s="3" t="s">
        <v>115</v>
      </c>
      <c r="D31" s="4">
        <v>3566</v>
      </c>
      <c r="E31" s="240">
        <v>2886</v>
      </c>
      <c r="F31" s="11"/>
      <c r="G31" s="11"/>
    </row>
    <row r="32" spans="1:7" x14ac:dyDescent="0.25">
      <c r="A32" s="1"/>
      <c r="B32" s="43">
        <v>43172</v>
      </c>
      <c r="C32" s="3" t="s">
        <v>124</v>
      </c>
      <c r="D32" s="4">
        <v>3856</v>
      </c>
      <c r="E32" s="240">
        <v>2220</v>
      </c>
      <c r="F32" s="11"/>
      <c r="G32" s="11"/>
    </row>
    <row r="33" spans="1:7" x14ac:dyDescent="0.25">
      <c r="A33" s="1"/>
      <c r="B33" s="43">
        <v>43172</v>
      </c>
      <c r="C33" s="3" t="s">
        <v>108</v>
      </c>
      <c r="D33" s="4">
        <v>3882</v>
      </c>
      <c r="E33" s="240">
        <v>2220</v>
      </c>
      <c r="F33" s="11"/>
      <c r="G33" s="11"/>
    </row>
    <row r="34" spans="1:7" x14ac:dyDescent="0.25">
      <c r="A34" s="1"/>
      <c r="B34" s="43">
        <v>43172</v>
      </c>
      <c r="C34" s="3" t="s">
        <v>125</v>
      </c>
      <c r="D34" s="4">
        <v>3893</v>
      </c>
      <c r="E34" s="240">
        <v>2220</v>
      </c>
      <c r="F34" s="11"/>
      <c r="G34" s="11"/>
    </row>
    <row r="35" spans="1:7" x14ac:dyDescent="0.25">
      <c r="A35" s="1"/>
      <c r="B35" s="43">
        <v>43173</v>
      </c>
      <c r="C35" s="3" t="s">
        <v>111</v>
      </c>
      <c r="D35" s="4">
        <v>3962</v>
      </c>
      <c r="E35" s="240">
        <v>2220</v>
      </c>
      <c r="F35" s="11"/>
      <c r="G35" s="11"/>
    </row>
    <row r="36" spans="1:7" x14ac:dyDescent="0.25">
      <c r="A36" s="1"/>
      <c r="B36" s="43">
        <v>43173</v>
      </c>
      <c r="C36" s="3" t="s">
        <v>129</v>
      </c>
      <c r="D36" s="4">
        <v>3984</v>
      </c>
      <c r="E36" s="240">
        <v>2220</v>
      </c>
      <c r="F36" s="11"/>
      <c r="G36" s="11"/>
    </row>
    <row r="37" spans="1:7" x14ac:dyDescent="0.25">
      <c r="A37" s="1"/>
      <c r="B37" s="43">
        <v>43173</v>
      </c>
      <c r="C37" s="3" t="s">
        <v>130</v>
      </c>
      <c r="D37" s="4">
        <v>3992</v>
      </c>
      <c r="E37" s="240">
        <v>2442</v>
      </c>
      <c r="F37" s="11"/>
      <c r="G37" s="11"/>
    </row>
    <row r="38" spans="1:7" x14ac:dyDescent="0.25">
      <c r="A38" s="1"/>
      <c r="B38" s="43">
        <v>43173</v>
      </c>
      <c r="C38" s="3" t="s">
        <v>131</v>
      </c>
      <c r="D38" s="4">
        <v>4010</v>
      </c>
      <c r="E38" s="240">
        <v>2442</v>
      </c>
      <c r="F38" s="11"/>
      <c r="G38" s="11"/>
    </row>
    <row r="39" spans="1:7" x14ac:dyDescent="0.25">
      <c r="A39" s="1"/>
      <c r="B39" s="43">
        <v>43172</v>
      </c>
      <c r="C39" s="3" t="s">
        <v>126</v>
      </c>
      <c r="D39" s="4">
        <v>4030</v>
      </c>
      <c r="E39" s="240">
        <v>2220</v>
      </c>
      <c r="F39" s="11"/>
      <c r="G39" s="11"/>
    </row>
    <row r="40" spans="1:7" x14ac:dyDescent="0.25">
      <c r="A40" s="1"/>
      <c r="B40" s="43">
        <v>43172</v>
      </c>
      <c r="C40" s="3" t="s">
        <v>127</v>
      </c>
      <c r="D40" s="4">
        <v>4045</v>
      </c>
      <c r="E40" s="240">
        <v>2220</v>
      </c>
      <c r="F40" s="11"/>
      <c r="G40" s="11"/>
    </row>
    <row r="41" spans="1:7" x14ac:dyDescent="0.25">
      <c r="A41" s="1"/>
      <c r="B41" s="43">
        <v>43172</v>
      </c>
      <c r="C41" s="3" t="s">
        <v>109</v>
      </c>
      <c r="D41" s="4">
        <v>4047</v>
      </c>
      <c r="E41" s="240">
        <v>2220</v>
      </c>
      <c r="F41" s="11"/>
      <c r="G41" s="11"/>
    </row>
    <row r="42" spans="1:7" x14ac:dyDescent="0.25">
      <c r="A42" s="1"/>
      <c r="B42" s="43">
        <v>43172</v>
      </c>
      <c r="C42" s="3" t="s">
        <v>128</v>
      </c>
      <c r="D42" s="4">
        <v>4062</v>
      </c>
      <c r="E42" s="240">
        <v>2220</v>
      </c>
      <c r="F42" s="11"/>
      <c r="G42" s="11"/>
    </row>
    <row r="43" spans="1:7" x14ac:dyDescent="0.25">
      <c r="A43" s="1"/>
      <c r="B43" s="43">
        <v>43173</v>
      </c>
      <c r="C43" s="3" t="s">
        <v>132</v>
      </c>
      <c r="D43" s="4">
        <v>4096</v>
      </c>
      <c r="E43" s="240">
        <v>2442</v>
      </c>
      <c r="F43" s="11"/>
      <c r="G43" s="11"/>
    </row>
    <row r="44" spans="1:7" x14ac:dyDescent="0.25">
      <c r="A44" s="1"/>
      <c r="B44" s="43">
        <v>43174</v>
      </c>
      <c r="C44" s="3" t="s">
        <v>133</v>
      </c>
      <c r="D44" s="4">
        <v>4106</v>
      </c>
      <c r="E44" s="240">
        <v>2665</v>
      </c>
      <c r="F44" s="11"/>
      <c r="G44" s="11"/>
    </row>
    <row r="45" spans="1:7" x14ac:dyDescent="0.25">
      <c r="A45" s="1"/>
      <c r="B45" s="43">
        <v>43174</v>
      </c>
      <c r="C45" s="3" t="s">
        <v>134</v>
      </c>
      <c r="D45" s="4">
        <v>4108</v>
      </c>
      <c r="E45" s="240">
        <v>2665</v>
      </c>
      <c r="F45" s="11"/>
      <c r="G45" s="11"/>
    </row>
    <row r="46" spans="1:7" x14ac:dyDescent="0.25">
      <c r="A46" s="1"/>
      <c r="B46" s="43">
        <v>43174</v>
      </c>
      <c r="C46" s="3" t="s">
        <v>113</v>
      </c>
      <c r="D46" s="4">
        <v>4117</v>
      </c>
      <c r="E46" s="240">
        <v>2665</v>
      </c>
      <c r="F46" s="11"/>
      <c r="G46" s="11"/>
    </row>
    <row r="47" spans="1:7" x14ac:dyDescent="0.25">
      <c r="A47" s="1"/>
      <c r="B47" s="43">
        <v>43174</v>
      </c>
      <c r="C47" s="3" t="s">
        <v>135</v>
      </c>
      <c r="D47" s="4">
        <v>4186</v>
      </c>
      <c r="E47" s="240">
        <v>2442</v>
      </c>
      <c r="F47" s="11"/>
      <c r="G47" s="11"/>
    </row>
    <row r="48" spans="1:7" x14ac:dyDescent="0.25">
      <c r="A48" s="1"/>
      <c r="B48" s="43">
        <v>43174</v>
      </c>
      <c r="C48" s="3" t="s">
        <v>136</v>
      </c>
      <c r="D48" s="4">
        <v>4187</v>
      </c>
      <c r="E48" s="240">
        <v>2442</v>
      </c>
      <c r="F48" s="11"/>
      <c r="G48" s="11"/>
    </row>
    <row r="49" spans="1:7" x14ac:dyDescent="0.25">
      <c r="A49" s="1"/>
      <c r="B49" s="43">
        <v>43175</v>
      </c>
      <c r="C49" s="3" t="s">
        <v>137</v>
      </c>
      <c r="D49" s="4">
        <v>4294</v>
      </c>
      <c r="E49" s="240">
        <v>2665</v>
      </c>
      <c r="F49" s="11"/>
      <c r="G49" s="11"/>
    </row>
    <row r="50" spans="1:7" x14ac:dyDescent="0.25">
      <c r="A50" s="1"/>
      <c r="B50" s="43">
        <v>43175</v>
      </c>
      <c r="C50" s="3" t="s">
        <v>138</v>
      </c>
      <c r="D50" s="4">
        <v>4300</v>
      </c>
      <c r="E50" s="240">
        <v>2665</v>
      </c>
      <c r="F50" s="11"/>
      <c r="G50" s="11"/>
    </row>
    <row r="51" spans="1:7" x14ac:dyDescent="0.25">
      <c r="A51" s="1"/>
      <c r="B51" s="43">
        <v>43175</v>
      </c>
      <c r="C51" s="3" t="s">
        <v>139</v>
      </c>
      <c r="D51" s="4">
        <v>4321</v>
      </c>
      <c r="E51" s="240">
        <v>2886</v>
      </c>
      <c r="F51" s="11"/>
      <c r="G51" s="11"/>
    </row>
    <row r="52" spans="1:7" x14ac:dyDescent="0.25">
      <c r="A52" s="1"/>
      <c r="B52" s="43">
        <v>43175</v>
      </c>
      <c r="C52" s="3" t="s">
        <v>114</v>
      </c>
      <c r="D52" s="4">
        <v>4362</v>
      </c>
      <c r="E52" s="240">
        <v>2886</v>
      </c>
      <c r="F52" s="11"/>
      <c r="G52" s="11"/>
    </row>
    <row r="53" spans="1:7" x14ac:dyDescent="0.25">
      <c r="A53" s="1"/>
      <c r="B53" s="43">
        <v>43179</v>
      </c>
      <c r="C53" s="3" t="s">
        <v>115</v>
      </c>
      <c r="D53" s="4">
        <v>4378</v>
      </c>
      <c r="E53" s="240">
        <v>2886</v>
      </c>
      <c r="F53" s="11"/>
      <c r="G53" s="11"/>
    </row>
    <row r="54" spans="1:7" x14ac:dyDescent="0.25">
      <c r="A54" s="1"/>
      <c r="B54" s="43">
        <v>43179</v>
      </c>
      <c r="C54" s="3" t="s">
        <v>140</v>
      </c>
      <c r="D54" s="4">
        <v>4444</v>
      </c>
      <c r="E54" s="240">
        <v>2886</v>
      </c>
      <c r="F54" s="11"/>
      <c r="G54" s="11"/>
    </row>
    <row r="55" spans="1:7" x14ac:dyDescent="0.25">
      <c r="A55" s="1"/>
      <c r="B55" s="43">
        <v>43180</v>
      </c>
      <c r="C55" s="3" t="s">
        <v>141</v>
      </c>
      <c r="D55" s="4">
        <v>4545</v>
      </c>
      <c r="E55" s="240">
        <v>2886</v>
      </c>
      <c r="F55" s="11"/>
      <c r="G55" s="11"/>
    </row>
    <row r="56" spans="1:7" x14ac:dyDescent="0.25">
      <c r="A56" s="1"/>
      <c r="B56" s="43">
        <v>43180</v>
      </c>
      <c r="C56" s="3" t="s">
        <v>142</v>
      </c>
      <c r="D56" s="4">
        <v>4577</v>
      </c>
      <c r="E56" s="240">
        <v>2886</v>
      </c>
      <c r="F56" s="11"/>
    </row>
    <row r="57" spans="1:7" x14ac:dyDescent="0.25">
      <c r="A57" s="1"/>
      <c r="B57" s="46" t="s">
        <v>810</v>
      </c>
      <c r="C57" s="3" t="s">
        <v>811</v>
      </c>
      <c r="D57" s="241">
        <v>4775</v>
      </c>
      <c r="E57" s="240">
        <v>2709</v>
      </c>
      <c r="F57" s="11"/>
      <c r="G57" s="4"/>
    </row>
    <row r="58" spans="1:7" x14ac:dyDescent="0.25">
      <c r="A58" s="1"/>
      <c r="B58" s="46" t="s">
        <v>810</v>
      </c>
      <c r="C58" s="3" t="s">
        <v>812</v>
      </c>
      <c r="D58" s="241">
        <v>4793</v>
      </c>
      <c r="E58" s="240">
        <v>2709</v>
      </c>
      <c r="F58" s="11"/>
      <c r="G58" s="4"/>
    </row>
    <row r="59" spans="1:7" x14ac:dyDescent="0.25">
      <c r="A59" s="1"/>
      <c r="B59" s="46" t="s">
        <v>813</v>
      </c>
      <c r="C59" s="3" t="s">
        <v>814</v>
      </c>
      <c r="D59" s="241">
        <v>5104</v>
      </c>
      <c r="E59" s="240">
        <v>2709</v>
      </c>
      <c r="F59" s="11"/>
      <c r="G59" s="4"/>
    </row>
    <row r="60" spans="1:7" x14ac:dyDescent="0.25">
      <c r="A60" s="1"/>
      <c r="B60" s="46" t="s">
        <v>813</v>
      </c>
      <c r="C60" s="3" t="s">
        <v>815</v>
      </c>
      <c r="D60" s="241">
        <v>5124</v>
      </c>
      <c r="E60" s="240">
        <v>2709</v>
      </c>
      <c r="F60" s="11"/>
      <c r="G60" s="4"/>
    </row>
    <row r="61" spans="1:7" x14ac:dyDescent="0.25">
      <c r="A61" s="1"/>
      <c r="B61" s="46" t="s">
        <v>816</v>
      </c>
      <c r="C61" s="3" t="s">
        <v>817</v>
      </c>
      <c r="D61" s="241">
        <v>5183</v>
      </c>
      <c r="E61" s="240">
        <v>2709</v>
      </c>
      <c r="F61" s="11"/>
      <c r="G61" s="4"/>
    </row>
    <row r="62" spans="1:7" x14ac:dyDescent="0.25">
      <c r="A62" s="1"/>
      <c r="B62" s="46">
        <v>43446</v>
      </c>
      <c r="C62" s="3" t="s">
        <v>818</v>
      </c>
      <c r="D62" s="241">
        <v>5193</v>
      </c>
      <c r="E62" s="240">
        <v>2709</v>
      </c>
      <c r="F62" s="11"/>
      <c r="G62" s="4"/>
    </row>
    <row r="63" spans="1:7" x14ac:dyDescent="0.25">
      <c r="A63" s="1"/>
      <c r="B63" s="43"/>
      <c r="C63" s="3"/>
      <c r="D63" s="4"/>
      <c r="E63" s="25"/>
      <c r="F63" s="11"/>
      <c r="G63" s="242">
        <f>SUM(E19:E62)</f>
        <v>110809</v>
      </c>
    </row>
    <row r="64" spans="1:7" ht="15.75" thickBot="1" x14ac:dyDescent="0.3">
      <c r="A64" s="279" t="s">
        <v>39</v>
      </c>
      <c r="B64" s="2" t="s">
        <v>843</v>
      </c>
      <c r="C64" s="3"/>
      <c r="D64" s="2"/>
      <c r="E64" s="202"/>
      <c r="F64" s="5"/>
      <c r="G64" s="201">
        <f>G6-G13-G63</f>
        <v>596385.7699999999</v>
      </c>
    </row>
    <row r="65" ht="15.75" thickTop="1" x14ac:dyDescent="0.25"/>
  </sheetData>
  <mergeCells count="4">
    <mergeCell ref="A1:G1"/>
    <mergeCell ref="A2:G2"/>
    <mergeCell ref="A3:G3"/>
    <mergeCell ref="A4:G4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18C5E9-CE42-480C-BC84-482CBDCA2520}">
  <dimension ref="A1:E13"/>
  <sheetViews>
    <sheetView workbookViewId="0">
      <selection sqref="A1:G47"/>
    </sheetView>
  </sheetViews>
  <sheetFormatPr baseColWidth="10" defaultRowHeight="15" x14ac:dyDescent="0.25"/>
  <cols>
    <col min="1" max="1" width="11.5703125" bestFit="1" customWidth="1"/>
    <col min="2" max="2" width="29.85546875" bestFit="1" customWidth="1"/>
    <col min="3" max="3" width="6" bestFit="1" customWidth="1"/>
    <col min="4" max="4" width="11.140625" bestFit="1" customWidth="1"/>
    <col min="5" max="5" width="16.5703125" bestFit="1" customWidth="1"/>
  </cols>
  <sheetData>
    <row r="1" spans="1:5" x14ac:dyDescent="0.25">
      <c r="A1" s="339" t="s">
        <v>0</v>
      </c>
      <c r="B1" s="339"/>
      <c r="C1" s="339"/>
      <c r="D1" s="339"/>
      <c r="E1" s="339"/>
    </row>
    <row r="2" spans="1:5" x14ac:dyDescent="0.25">
      <c r="A2" s="339" t="s">
        <v>1</v>
      </c>
      <c r="B2" s="339"/>
      <c r="C2" s="339"/>
      <c r="D2" s="339"/>
      <c r="E2" s="339"/>
    </row>
    <row r="3" spans="1:5" x14ac:dyDescent="0.25">
      <c r="A3" s="335" t="s">
        <v>1781</v>
      </c>
      <c r="B3" s="335"/>
      <c r="C3" s="335"/>
      <c r="D3" s="335"/>
      <c r="E3" s="316"/>
    </row>
    <row r="4" spans="1:5" x14ac:dyDescent="0.25">
      <c r="A4" s="335" t="s">
        <v>838</v>
      </c>
      <c r="B4" s="335"/>
      <c r="C4" s="335"/>
      <c r="D4" s="335"/>
      <c r="E4" s="316"/>
    </row>
    <row r="5" spans="1:5" x14ac:dyDescent="0.25">
      <c r="A5" s="335" t="s">
        <v>839</v>
      </c>
      <c r="B5" s="335"/>
      <c r="C5" s="335"/>
      <c r="D5" s="335"/>
      <c r="E5" s="230">
        <v>838473.6</v>
      </c>
    </row>
    <row r="6" spans="1:5" x14ac:dyDescent="0.25">
      <c r="A6" s="335" t="s">
        <v>726</v>
      </c>
      <c r="B6" s="335"/>
      <c r="C6" s="335"/>
      <c r="D6" s="335"/>
      <c r="E6" s="317"/>
    </row>
    <row r="7" spans="1:5" x14ac:dyDescent="0.25">
      <c r="A7" s="339" t="s">
        <v>5</v>
      </c>
      <c r="B7" s="339"/>
      <c r="C7" s="318"/>
      <c r="D7" s="317"/>
      <c r="E7" s="317"/>
    </row>
    <row r="8" spans="1:5" x14ac:dyDescent="0.25">
      <c r="A8" s="221"/>
      <c r="B8" s="231"/>
      <c r="C8" s="232"/>
      <c r="D8" s="233"/>
      <c r="E8" s="222"/>
    </row>
    <row r="9" spans="1:5" x14ac:dyDescent="0.25">
      <c r="A9" s="221"/>
      <c r="B9" s="231"/>
      <c r="C9" s="232"/>
      <c r="D9" s="233"/>
      <c r="E9" s="234"/>
    </row>
    <row r="10" spans="1:5" x14ac:dyDescent="0.25">
      <c r="A10" s="221"/>
      <c r="B10" s="231"/>
      <c r="C10" s="232"/>
      <c r="D10" s="233"/>
      <c r="E10" s="234"/>
    </row>
    <row r="11" spans="1:5" x14ac:dyDescent="0.25">
      <c r="A11" s="221"/>
      <c r="B11" s="231"/>
      <c r="C11" s="232"/>
      <c r="D11" s="233"/>
      <c r="E11" s="234"/>
    </row>
    <row r="12" spans="1:5" ht="15.75" thickBot="1" x14ac:dyDescent="0.3">
      <c r="A12" s="335" t="s">
        <v>1782</v>
      </c>
      <c r="B12" s="335"/>
      <c r="C12" s="335"/>
      <c r="D12" s="335"/>
      <c r="E12" s="319">
        <f>+E5-E10</f>
        <v>838473.6</v>
      </c>
    </row>
    <row r="13" spans="1:5" ht="15.75" thickTop="1" x14ac:dyDescent="0.25"/>
  </sheetData>
  <mergeCells count="8">
    <mergeCell ref="A7:B7"/>
    <mergeCell ref="A12:D12"/>
    <mergeCell ref="A1:E1"/>
    <mergeCell ref="A2:E2"/>
    <mergeCell ref="A3:D3"/>
    <mergeCell ref="A4:D4"/>
    <mergeCell ref="A5:D5"/>
    <mergeCell ref="A6:D6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2FE45C-F763-4DBA-BE66-E8E8ABC49E91}">
  <dimension ref="A1:G47"/>
  <sheetViews>
    <sheetView workbookViewId="0">
      <selection activeCell="J15" sqref="J15"/>
    </sheetView>
  </sheetViews>
  <sheetFormatPr baseColWidth="10" defaultRowHeight="15" x14ac:dyDescent="0.25"/>
  <sheetData>
    <row r="1" spans="1:7" x14ac:dyDescent="0.25">
      <c r="A1" s="330"/>
      <c r="B1" s="330"/>
      <c r="C1" s="330"/>
      <c r="D1" s="330"/>
      <c r="E1" s="330"/>
      <c r="F1" s="330"/>
      <c r="G1" s="330"/>
    </row>
    <row r="2" spans="1:7" x14ac:dyDescent="0.25">
      <c r="A2" s="330"/>
      <c r="B2" s="330"/>
      <c r="C2" s="330"/>
      <c r="D2" s="330"/>
      <c r="E2" s="330"/>
      <c r="F2" s="330"/>
      <c r="G2" s="330"/>
    </row>
    <row r="3" spans="1:7" x14ac:dyDescent="0.25">
      <c r="A3" s="330"/>
      <c r="B3" s="330"/>
      <c r="C3" s="330"/>
      <c r="D3" s="330"/>
      <c r="E3" s="330"/>
      <c r="F3" s="330"/>
      <c r="G3" s="330"/>
    </row>
    <row r="4" spans="1:7" x14ac:dyDescent="0.25">
      <c r="A4" s="330"/>
      <c r="B4" s="330"/>
      <c r="C4" s="330"/>
      <c r="D4" s="330"/>
      <c r="E4" s="330"/>
      <c r="F4" s="330"/>
      <c r="G4" s="330"/>
    </row>
    <row r="5" spans="1:7" x14ac:dyDescent="0.25">
      <c r="A5" s="330"/>
      <c r="B5" s="330"/>
      <c r="C5" s="330"/>
      <c r="D5" s="330"/>
      <c r="E5" s="330"/>
      <c r="F5" s="330"/>
      <c r="G5" s="330"/>
    </row>
    <row r="6" spans="1:7" x14ac:dyDescent="0.25">
      <c r="A6" s="330"/>
      <c r="B6" s="330"/>
      <c r="C6" s="330"/>
      <c r="D6" s="330"/>
      <c r="E6" s="330"/>
      <c r="F6" s="330"/>
      <c r="G6" s="330"/>
    </row>
    <row r="7" spans="1:7" x14ac:dyDescent="0.25">
      <c r="A7" s="330"/>
      <c r="B7" s="330"/>
      <c r="C7" s="330"/>
      <c r="D7" s="330"/>
      <c r="E7" s="330"/>
      <c r="F7" s="330"/>
      <c r="G7" s="330"/>
    </row>
    <row r="8" spans="1:7" x14ac:dyDescent="0.25">
      <c r="A8" s="330"/>
      <c r="B8" s="330"/>
      <c r="C8" s="330"/>
      <c r="D8" s="330"/>
      <c r="E8" s="330"/>
      <c r="F8" s="330"/>
      <c r="G8" s="330"/>
    </row>
    <row r="9" spans="1:7" x14ac:dyDescent="0.25">
      <c r="A9" s="330"/>
      <c r="B9" s="330"/>
      <c r="C9" s="330"/>
      <c r="D9" s="330"/>
      <c r="E9" s="330"/>
      <c r="F9" s="330"/>
      <c r="G9" s="330"/>
    </row>
    <row r="10" spans="1:7" x14ac:dyDescent="0.25">
      <c r="A10" s="330"/>
      <c r="B10" s="330"/>
      <c r="C10" s="330"/>
      <c r="D10" s="330"/>
      <c r="E10" s="330"/>
      <c r="F10" s="330"/>
      <c r="G10" s="330"/>
    </row>
    <row r="11" spans="1:7" x14ac:dyDescent="0.25">
      <c r="A11" s="330"/>
      <c r="B11" s="330"/>
      <c r="C11" s="330"/>
      <c r="D11" s="330"/>
      <c r="E11" s="330"/>
      <c r="F11" s="330"/>
      <c r="G11" s="330"/>
    </row>
    <row r="12" spans="1:7" x14ac:dyDescent="0.25">
      <c r="A12" s="330"/>
      <c r="B12" s="330"/>
      <c r="C12" s="330"/>
      <c r="D12" s="330"/>
      <c r="E12" s="330"/>
      <c r="F12" s="330"/>
      <c r="G12" s="330"/>
    </row>
    <row r="13" spans="1:7" x14ac:dyDescent="0.25">
      <c r="A13" s="330"/>
      <c r="B13" s="330"/>
      <c r="C13" s="330"/>
      <c r="D13" s="330"/>
      <c r="E13" s="330"/>
      <c r="F13" s="330"/>
      <c r="G13" s="330"/>
    </row>
    <row r="14" spans="1:7" x14ac:dyDescent="0.25">
      <c r="A14" s="330"/>
      <c r="B14" s="330"/>
      <c r="C14" s="330"/>
      <c r="D14" s="330"/>
      <c r="E14" s="330"/>
      <c r="F14" s="330"/>
      <c r="G14" s="330"/>
    </row>
    <row r="15" spans="1:7" x14ac:dyDescent="0.25">
      <c r="A15" s="330"/>
      <c r="B15" s="330"/>
      <c r="C15" s="330"/>
      <c r="D15" s="330"/>
      <c r="E15" s="330"/>
      <c r="F15" s="330"/>
      <c r="G15" s="330"/>
    </row>
    <row r="16" spans="1:7" x14ac:dyDescent="0.25">
      <c r="A16" s="330"/>
      <c r="B16" s="330"/>
      <c r="C16" s="330"/>
      <c r="D16" s="330"/>
      <c r="E16" s="330"/>
      <c r="F16" s="330"/>
      <c r="G16" s="330"/>
    </row>
    <row r="17" spans="1:7" x14ac:dyDescent="0.25">
      <c r="A17" s="330"/>
      <c r="B17" s="330"/>
      <c r="C17" s="330"/>
      <c r="D17" s="330"/>
      <c r="E17" s="330"/>
      <c r="F17" s="330"/>
      <c r="G17" s="330"/>
    </row>
    <row r="18" spans="1:7" x14ac:dyDescent="0.25">
      <c r="A18" s="330"/>
      <c r="B18" s="330"/>
      <c r="C18" s="330"/>
      <c r="D18" s="330"/>
      <c r="E18" s="330"/>
      <c r="F18" s="330"/>
      <c r="G18" s="330"/>
    </row>
    <row r="19" spans="1:7" x14ac:dyDescent="0.25">
      <c r="A19" s="330"/>
      <c r="B19" s="330"/>
      <c r="C19" s="330"/>
      <c r="D19" s="330"/>
      <c r="E19" s="330"/>
      <c r="F19" s="330"/>
      <c r="G19" s="330"/>
    </row>
    <row r="20" spans="1:7" x14ac:dyDescent="0.25">
      <c r="A20" s="330"/>
      <c r="B20" s="330"/>
      <c r="C20" s="330"/>
      <c r="D20" s="330"/>
      <c r="E20" s="330"/>
      <c r="F20" s="330"/>
      <c r="G20" s="330"/>
    </row>
    <row r="21" spans="1:7" x14ac:dyDescent="0.25">
      <c r="A21" s="330"/>
      <c r="B21" s="330"/>
      <c r="C21" s="330"/>
      <c r="D21" s="330"/>
      <c r="E21" s="330"/>
      <c r="F21" s="330"/>
      <c r="G21" s="330"/>
    </row>
    <row r="22" spans="1:7" x14ac:dyDescent="0.25">
      <c r="A22" s="330"/>
      <c r="B22" s="330"/>
      <c r="C22" s="330"/>
      <c r="D22" s="330"/>
      <c r="E22" s="330"/>
      <c r="F22" s="330"/>
      <c r="G22" s="330"/>
    </row>
    <row r="23" spans="1:7" x14ac:dyDescent="0.25">
      <c r="A23" s="330"/>
      <c r="B23" s="330"/>
      <c r="C23" s="330"/>
      <c r="D23" s="330"/>
      <c r="E23" s="330"/>
      <c r="F23" s="330"/>
      <c r="G23" s="330"/>
    </row>
    <row r="24" spans="1:7" x14ac:dyDescent="0.25">
      <c r="A24" s="330"/>
      <c r="B24" s="330"/>
      <c r="C24" s="330"/>
      <c r="D24" s="330"/>
      <c r="E24" s="330"/>
      <c r="F24" s="330"/>
      <c r="G24" s="330"/>
    </row>
    <row r="25" spans="1:7" x14ac:dyDescent="0.25">
      <c r="A25" s="330"/>
      <c r="B25" s="330"/>
      <c r="C25" s="330"/>
      <c r="D25" s="330"/>
      <c r="E25" s="330"/>
      <c r="F25" s="330"/>
      <c r="G25" s="330"/>
    </row>
    <row r="26" spans="1:7" x14ac:dyDescent="0.25">
      <c r="A26" s="330"/>
      <c r="B26" s="330"/>
      <c r="C26" s="330"/>
      <c r="D26" s="330"/>
      <c r="E26" s="330"/>
      <c r="F26" s="330"/>
      <c r="G26" s="330"/>
    </row>
    <row r="27" spans="1:7" x14ac:dyDescent="0.25">
      <c r="A27" s="330"/>
      <c r="B27" s="330"/>
      <c r="C27" s="330"/>
      <c r="D27" s="330"/>
      <c r="E27" s="330"/>
      <c r="F27" s="330"/>
      <c r="G27" s="330"/>
    </row>
    <row r="28" spans="1:7" x14ac:dyDescent="0.25">
      <c r="A28" s="330"/>
      <c r="B28" s="330"/>
      <c r="C28" s="330"/>
      <c r="D28" s="330"/>
      <c r="E28" s="330"/>
      <c r="F28" s="330"/>
      <c r="G28" s="330"/>
    </row>
    <row r="29" spans="1:7" x14ac:dyDescent="0.25">
      <c r="A29" s="330"/>
      <c r="B29" s="330"/>
      <c r="C29" s="330"/>
      <c r="D29" s="330"/>
      <c r="E29" s="330"/>
      <c r="F29" s="330"/>
      <c r="G29" s="330"/>
    </row>
    <row r="30" spans="1:7" x14ac:dyDescent="0.25">
      <c r="A30" s="330"/>
      <c r="B30" s="330"/>
      <c r="C30" s="330"/>
      <c r="D30" s="330"/>
      <c r="E30" s="330"/>
      <c r="F30" s="330"/>
      <c r="G30" s="330"/>
    </row>
    <row r="31" spans="1:7" x14ac:dyDescent="0.25">
      <c r="A31" s="330"/>
      <c r="B31" s="330"/>
      <c r="C31" s="330"/>
      <c r="D31" s="330"/>
      <c r="E31" s="330"/>
      <c r="F31" s="330"/>
      <c r="G31" s="330"/>
    </row>
    <row r="32" spans="1:7" x14ac:dyDescent="0.25">
      <c r="A32" s="330"/>
      <c r="B32" s="330"/>
      <c r="C32" s="330"/>
      <c r="D32" s="330"/>
      <c r="E32" s="330"/>
      <c r="F32" s="330"/>
      <c r="G32" s="330"/>
    </row>
    <row r="33" spans="1:7" x14ac:dyDescent="0.25">
      <c r="A33" s="330"/>
      <c r="B33" s="330"/>
      <c r="C33" s="330"/>
      <c r="D33" s="330"/>
      <c r="E33" s="330"/>
      <c r="F33" s="330"/>
      <c r="G33" s="330"/>
    </row>
    <row r="34" spans="1:7" x14ac:dyDescent="0.25">
      <c r="A34" s="330"/>
      <c r="B34" s="330"/>
      <c r="C34" s="330"/>
      <c r="D34" s="330"/>
      <c r="E34" s="330"/>
      <c r="F34" s="330"/>
      <c r="G34" s="330"/>
    </row>
    <row r="35" spans="1:7" x14ac:dyDescent="0.25">
      <c r="A35" s="330"/>
      <c r="B35" s="330"/>
      <c r="C35" s="330"/>
      <c r="D35" s="330"/>
      <c r="E35" s="330"/>
      <c r="F35" s="330"/>
      <c r="G35" s="330"/>
    </row>
    <row r="36" spans="1:7" x14ac:dyDescent="0.25">
      <c r="A36" s="330"/>
      <c r="B36" s="330"/>
      <c r="C36" s="330"/>
      <c r="D36" s="330"/>
      <c r="E36" s="330"/>
      <c r="F36" s="330"/>
      <c r="G36" s="330"/>
    </row>
    <row r="37" spans="1:7" x14ac:dyDescent="0.25">
      <c r="A37" s="330"/>
      <c r="B37" s="330"/>
      <c r="C37" s="330"/>
      <c r="D37" s="330"/>
      <c r="E37" s="330"/>
      <c r="F37" s="330"/>
      <c r="G37" s="330"/>
    </row>
    <row r="38" spans="1:7" x14ac:dyDescent="0.25">
      <c r="A38" s="330"/>
      <c r="B38" s="330"/>
      <c r="C38" s="330"/>
      <c r="D38" s="330"/>
      <c r="E38" s="330"/>
      <c r="F38" s="330"/>
      <c r="G38" s="330"/>
    </row>
    <row r="39" spans="1:7" x14ac:dyDescent="0.25">
      <c r="A39" s="330"/>
      <c r="B39" s="330"/>
      <c r="C39" s="330"/>
      <c r="D39" s="330"/>
      <c r="E39" s="330"/>
      <c r="F39" s="330"/>
      <c r="G39" s="330"/>
    </row>
    <row r="40" spans="1:7" x14ac:dyDescent="0.25">
      <c r="A40" s="330"/>
      <c r="B40" s="330"/>
      <c r="C40" s="330"/>
      <c r="D40" s="330"/>
      <c r="E40" s="330"/>
      <c r="F40" s="330"/>
      <c r="G40" s="330"/>
    </row>
    <row r="41" spans="1:7" x14ac:dyDescent="0.25">
      <c r="A41" s="330"/>
      <c r="B41" s="330"/>
      <c r="C41" s="330"/>
      <c r="D41" s="330"/>
      <c r="E41" s="330"/>
      <c r="F41" s="330"/>
      <c r="G41" s="330"/>
    </row>
    <row r="42" spans="1:7" x14ac:dyDescent="0.25">
      <c r="A42" s="330"/>
      <c r="B42" s="330"/>
      <c r="C42" s="330"/>
      <c r="D42" s="330"/>
      <c r="E42" s="330"/>
      <c r="F42" s="330"/>
      <c r="G42" s="330"/>
    </row>
    <row r="43" spans="1:7" x14ac:dyDescent="0.25">
      <c r="A43" s="330"/>
      <c r="B43" s="330"/>
      <c r="C43" s="330"/>
      <c r="D43" s="330"/>
      <c r="E43" s="330"/>
      <c r="F43" s="330"/>
      <c r="G43" s="330"/>
    </row>
    <row r="44" spans="1:7" x14ac:dyDescent="0.25">
      <c r="A44" s="330"/>
      <c r="B44" s="330"/>
      <c r="C44" s="330"/>
      <c r="D44" s="330"/>
      <c r="E44" s="330"/>
      <c r="F44" s="330"/>
      <c r="G44" s="330"/>
    </row>
    <row r="45" spans="1:7" x14ac:dyDescent="0.25">
      <c r="A45" s="330"/>
      <c r="B45" s="330"/>
      <c r="C45" s="330"/>
      <c r="D45" s="330"/>
      <c r="E45" s="330"/>
      <c r="F45" s="330"/>
      <c r="G45" s="330"/>
    </row>
    <row r="46" spans="1:7" x14ac:dyDescent="0.25">
      <c r="A46" s="330"/>
      <c r="B46" s="330"/>
      <c r="C46" s="330"/>
      <c r="D46" s="330"/>
      <c r="E46" s="330"/>
      <c r="F46" s="330"/>
      <c r="G46" s="330"/>
    </row>
    <row r="47" spans="1:7" x14ac:dyDescent="0.25">
      <c r="A47" s="330"/>
      <c r="B47" s="330"/>
      <c r="C47" s="330"/>
      <c r="D47" s="330"/>
      <c r="E47" s="330"/>
      <c r="F47" s="330"/>
      <c r="G47" s="330"/>
    </row>
  </sheetData>
  <mergeCells count="1">
    <mergeCell ref="A1:G47"/>
  </mergeCells>
  <pageMargins left="0.7" right="0.7" top="0.75" bottom="0.75" header="0.3" footer="0.3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001E01-4CC6-405A-B814-E7EDE4C55741}">
  <dimension ref="A1:G47"/>
  <sheetViews>
    <sheetView workbookViewId="0">
      <selection activeCell="J15" sqref="J15"/>
    </sheetView>
  </sheetViews>
  <sheetFormatPr baseColWidth="10" defaultRowHeight="15" x14ac:dyDescent="0.25"/>
  <sheetData>
    <row r="1" spans="1:7" x14ac:dyDescent="0.25">
      <c r="A1" s="330"/>
      <c r="B1" s="330"/>
      <c r="C1" s="330"/>
      <c r="D1" s="330"/>
      <c r="E1" s="330"/>
      <c r="F1" s="330"/>
      <c r="G1" s="330"/>
    </row>
    <row r="2" spans="1:7" x14ac:dyDescent="0.25">
      <c r="A2" s="330"/>
      <c r="B2" s="330"/>
      <c r="C2" s="330"/>
      <c r="D2" s="330"/>
      <c r="E2" s="330"/>
      <c r="F2" s="330"/>
      <c r="G2" s="330"/>
    </row>
    <row r="3" spans="1:7" x14ac:dyDescent="0.25">
      <c r="A3" s="330"/>
      <c r="B3" s="330"/>
      <c r="C3" s="330"/>
      <c r="D3" s="330"/>
      <c r="E3" s="330"/>
      <c r="F3" s="330"/>
      <c r="G3" s="330"/>
    </row>
    <row r="4" spans="1:7" x14ac:dyDescent="0.25">
      <c r="A4" s="330"/>
      <c r="B4" s="330"/>
      <c r="C4" s="330"/>
      <c r="D4" s="330"/>
      <c r="E4" s="330"/>
      <c r="F4" s="330"/>
      <c r="G4" s="330"/>
    </row>
    <row r="5" spans="1:7" x14ac:dyDescent="0.25">
      <c r="A5" s="330"/>
      <c r="B5" s="330"/>
      <c r="C5" s="330"/>
      <c r="D5" s="330"/>
      <c r="E5" s="330"/>
      <c r="F5" s="330"/>
      <c r="G5" s="330"/>
    </row>
    <row r="6" spans="1:7" x14ac:dyDescent="0.25">
      <c r="A6" s="330"/>
      <c r="B6" s="330"/>
      <c r="C6" s="330"/>
      <c r="D6" s="330"/>
      <c r="E6" s="330"/>
      <c r="F6" s="330"/>
      <c r="G6" s="330"/>
    </row>
    <row r="7" spans="1:7" x14ac:dyDescent="0.25">
      <c r="A7" s="330"/>
      <c r="B7" s="330"/>
      <c r="C7" s="330"/>
      <c r="D7" s="330"/>
      <c r="E7" s="330"/>
      <c r="F7" s="330"/>
      <c r="G7" s="330"/>
    </row>
    <row r="8" spans="1:7" x14ac:dyDescent="0.25">
      <c r="A8" s="330"/>
      <c r="B8" s="330"/>
      <c r="C8" s="330"/>
      <c r="D8" s="330"/>
      <c r="E8" s="330"/>
      <c r="F8" s="330"/>
      <c r="G8" s="330"/>
    </row>
    <row r="9" spans="1:7" x14ac:dyDescent="0.25">
      <c r="A9" s="330"/>
      <c r="B9" s="330"/>
      <c r="C9" s="330"/>
      <c r="D9" s="330"/>
      <c r="E9" s="330"/>
      <c r="F9" s="330"/>
      <c r="G9" s="330"/>
    </row>
    <row r="10" spans="1:7" x14ac:dyDescent="0.25">
      <c r="A10" s="330"/>
      <c r="B10" s="330"/>
      <c r="C10" s="330"/>
      <c r="D10" s="330"/>
      <c r="E10" s="330"/>
      <c r="F10" s="330"/>
      <c r="G10" s="330"/>
    </row>
    <row r="11" spans="1:7" x14ac:dyDescent="0.25">
      <c r="A11" s="330"/>
      <c r="B11" s="330"/>
      <c r="C11" s="330"/>
      <c r="D11" s="330"/>
      <c r="E11" s="330"/>
      <c r="F11" s="330"/>
      <c r="G11" s="330"/>
    </row>
    <row r="12" spans="1:7" x14ac:dyDescent="0.25">
      <c r="A12" s="330"/>
      <c r="B12" s="330"/>
      <c r="C12" s="330"/>
      <c r="D12" s="330"/>
      <c r="E12" s="330"/>
      <c r="F12" s="330"/>
      <c r="G12" s="330"/>
    </row>
    <row r="13" spans="1:7" x14ac:dyDescent="0.25">
      <c r="A13" s="330"/>
      <c r="B13" s="330"/>
      <c r="C13" s="330"/>
      <c r="D13" s="330"/>
      <c r="E13" s="330"/>
      <c r="F13" s="330"/>
      <c r="G13" s="330"/>
    </row>
    <row r="14" spans="1:7" x14ac:dyDescent="0.25">
      <c r="A14" s="330"/>
      <c r="B14" s="330"/>
      <c r="C14" s="330"/>
      <c r="D14" s="330"/>
      <c r="E14" s="330"/>
      <c r="F14" s="330"/>
      <c r="G14" s="330"/>
    </row>
    <row r="15" spans="1:7" x14ac:dyDescent="0.25">
      <c r="A15" s="330"/>
      <c r="B15" s="330"/>
      <c r="C15" s="330"/>
      <c r="D15" s="330"/>
      <c r="E15" s="330"/>
      <c r="F15" s="330"/>
      <c r="G15" s="330"/>
    </row>
    <row r="16" spans="1:7" x14ac:dyDescent="0.25">
      <c r="A16" s="330"/>
      <c r="B16" s="330"/>
      <c r="C16" s="330"/>
      <c r="D16" s="330"/>
      <c r="E16" s="330"/>
      <c r="F16" s="330"/>
      <c r="G16" s="330"/>
    </row>
    <row r="17" spans="1:7" x14ac:dyDescent="0.25">
      <c r="A17" s="330"/>
      <c r="B17" s="330"/>
      <c r="C17" s="330"/>
      <c r="D17" s="330"/>
      <c r="E17" s="330"/>
      <c r="F17" s="330"/>
      <c r="G17" s="330"/>
    </row>
    <row r="18" spans="1:7" x14ac:dyDescent="0.25">
      <c r="A18" s="330"/>
      <c r="B18" s="330"/>
      <c r="C18" s="330"/>
      <c r="D18" s="330"/>
      <c r="E18" s="330"/>
      <c r="F18" s="330"/>
      <c r="G18" s="330"/>
    </row>
    <row r="19" spans="1:7" x14ac:dyDescent="0.25">
      <c r="A19" s="330"/>
      <c r="B19" s="330"/>
      <c r="C19" s="330"/>
      <c r="D19" s="330"/>
      <c r="E19" s="330"/>
      <c r="F19" s="330"/>
      <c r="G19" s="330"/>
    </row>
    <row r="20" spans="1:7" x14ac:dyDescent="0.25">
      <c r="A20" s="330"/>
      <c r="B20" s="330"/>
      <c r="C20" s="330"/>
      <c r="D20" s="330"/>
      <c r="E20" s="330"/>
      <c r="F20" s="330"/>
      <c r="G20" s="330"/>
    </row>
    <row r="21" spans="1:7" x14ac:dyDescent="0.25">
      <c r="A21" s="330"/>
      <c r="B21" s="330"/>
      <c r="C21" s="330"/>
      <c r="D21" s="330"/>
      <c r="E21" s="330"/>
      <c r="F21" s="330"/>
      <c r="G21" s="330"/>
    </row>
    <row r="22" spans="1:7" x14ac:dyDescent="0.25">
      <c r="A22" s="330"/>
      <c r="B22" s="330"/>
      <c r="C22" s="330"/>
      <c r="D22" s="330"/>
      <c r="E22" s="330"/>
      <c r="F22" s="330"/>
      <c r="G22" s="330"/>
    </row>
    <row r="23" spans="1:7" x14ac:dyDescent="0.25">
      <c r="A23" s="330"/>
      <c r="B23" s="330"/>
      <c r="C23" s="330"/>
      <c r="D23" s="330"/>
      <c r="E23" s="330"/>
      <c r="F23" s="330"/>
      <c r="G23" s="330"/>
    </row>
    <row r="24" spans="1:7" x14ac:dyDescent="0.25">
      <c r="A24" s="330"/>
      <c r="B24" s="330"/>
      <c r="C24" s="330"/>
      <c r="D24" s="330"/>
      <c r="E24" s="330"/>
      <c r="F24" s="330"/>
      <c r="G24" s="330"/>
    </row>
    <row r="25" spans="1:7" x14ac:dyDescent="0.25">
      <c r="A25" s="330"/>
      <c r="B25" s="330"/>
      <c r="C25" s="330"/>
      <c r="D25" s="330"/>
      <c r="E25" s="330"/>
      <c r="F25" s="330"/>
      <c r="G25" s="330"/>
    </row>
    <row r="26" spans="1:7" x14ac:dyDescent="0.25">
      <c r="A26" s="330"/>
      <c r="B26" s="330"/>
      <c r="C26" s="330"/>
      <c r="D26" s="330"/>
      <c r="E26" s="330"/>
      <c r="F26" s="330"/>
      <c r="G26" s="330"/>
    </row>
    <row r="27" spans="1:7" x14ac:dyDescent="0.25">
      <c r="A27" s="330"/>
      <c r="B27" s="330"/>
      <c r="C27" s="330"/>
      <c r="D27" s="330"/>
      <c r="E27" s="330"/>
      <c r="F27" s="330"/>
      <c r="G27" s="330"/>
    </row>
    <row r="28" spans="1:7" x14ac:dyDescent="0.25">
      <c r="A28" s="330"/>
      <c r="B28" s="330"/>
      <c r="C28" s="330"/>
      <c r="D28" s="330"/>
      <c r="E28" s="330"/>
      <c r="F28" s="330"/>
      <c r="G28" s="330"/>
    </row>
    <row r="29" spans="1:7" x14ac:dyDescent="0.25">
      <c r="A29" s="330"/>
      <c r="B29" s="330"/>
      <c r="C29" s="330"/>
      <c r="D29" s="330"/>
      <c r="E29" s="330"/>
      <c r="F29" s="330"/>
      <c r="G29" s="330"/>
    </row>
    <row r="30" spans="1:7" x14ac:dyDescent="0.25">
      <c r="A30" s="330"/>
      <c r="B30" s="330"/>
      <c r="C30" s="330"/>
      <c r="D30" s="330"/>
      <c r="E30" s="330"/>
      <c r="F30" s="330"/>
      <c r="G30" s="330"/>
    </row>
    <row r="31" spans="1:7" x14ac:dyDescent="0.25">
      <c r="A31" s="330"/>
      <c r="B31" s="330"/>
      <c r="C31" s="330"/>
      <c r="D31" s="330"/>
      <c r="E31" s="330"/>
      <c r="F31" s="330"/>
      <c r="G31" s="330"/>
    </row>
    <row r="32" spans="1:7" x14ac:dyDescent="0.25">
      <c r="A32" s="330"/>
      <c r="B32" s="330"/>
      <c r="C32" s="330"/>
      <c r="D32" s="330"/>
      <c r="E32" s="330"/>
      <c r="F32" s="330"/>
      <c r="G32" s="330"/>
    </row>
    <row r="33" spans="1:7" x14ac:dyDescent="0.25">
      <c r="A33" s="330"/>
      <c r="B33" s="330"/>
      <c r="C33" s="330"/>
      <c r="D33" s="330"/>
      <c r="E33" s="330"/>
      <c r="F33" s="330"/>
      <c r="G33" s="330"/>
    </row>
    <row r="34" spans="1:7" x14ac:dyDescent="0.25">
      <c r="A34" s="330"/>
      <c r="B34" s="330"/>
      <c r="C34" s="330"/>
      <c r="D34" s="330"/>
      <c r="E34" s="330"/>
      <c r="F34" s="330"/>
      <c r="G34" s="330"/>
    </row>
    <row r="35" spans="1:7" x14ac:dyDescent="0.25">
      <c r="A35" s="330"/>
      <c r="B35" s="330"/>
      <c r="C35" s="330"/>
      <c r="D35" s="330"/>
      <c r="E35" s="330"/>
      <c r="F35" s="330"/>
      <c r="G35" s="330"/>
    </row>
    <row r="36" spans="1:7" x14ac:dyDescent="0.25">
      <c r="A36" s="330"/>
      <c r="B36" s="330"/>
      <c r="C36" s="330"/>
      <c r="D36" s="330"/>
      <c r="E36" s="330"/>
      <c r="F36" s="330"/>
      <c r="G36" s="330"/>
    </row>
    <row r="37" spans="1:7" x14ac:dyDescent="0.25">
      <c r="A37" s="330"/>
      <c r="B37" s="330"/>
      <c r="C37" s="330"/>
      <c r="D37" s="330"/>
      <c r="E37" s="330"/>
      <c r="F37" s="330"/>
      <c r="G37" s="330"/>
    </row>
    <row r="38" spans="1:7" x14ac:dyDescent="0.25">
      <c r="A38" s="330"/>
      <c r="B38" s="330"/>
      <c r="C38" s="330"/>
      <c r="D38" s="330"/>
      <c r="E38" s="330"/>
      <c r="F38" s="330"/>
      <c r="G38" s="330"/>
    </row>
    <row r="39" spans="1:7" x14ac:dyDescent="0.25">
      <c r="A39" s="330"/>
      <c r="B39" s="330"/>
      <c r="C39" s="330"/>
      <c r="D39" s="330"/>
      <c r="E39" s="330"/>
      <c r="F39" s="330"/>
      <c r="G39" s="330"/>
    </row>
    <row r="40" spans="1:7" x14ac:dyDescent="0.25">
      <c r="A40" s="330"/>
      <c r="B40" s="330"/>
      <c r="C40" s="330"/>
      <c r="D40" s="330"/>
      <c r="E40" s="330"/>
      <c r="F40" s="330"/>
      <c r="G40" s="330"/>
    </row>
    <row r="41" spans="1:7" x14ac:dyDescent="0.25">
      <c r="A41" s="330"/>
      <c r="B41" s="330"/>
      <c r="C41" s="330"/>
      <c r="D41" s="330"/>
      <c r="E41" s="330"/>
      <c r="F41" s="330"/>
      <c r="G41" s="330"/>
    </row>
    <row r="42" spans="1:7" x14ac:dyDescent="0.25">
      <c r="A42" s="330"/>
      <c r="B42" s="330"/>
      <c r="C42" s="330"/>
      <c r="D42" s="330"/>
      <c r="E42" s="330"/>
      <c r="F42" s="330"/>
      <c r="G42" s="330"/>
    </row>
    <row r="43" spans="1:7" x14ac:dyDescent="0.25">
      <c r="A43" s="330"/>
      <c r="B43" s="330"/>
      <c r="C43" s="330"/>
      <c r="D43" s="330"/>
      <c r="E43" s="330"/>
      <c r="F43" s="330"/>
      <c r="G43" s="330"/>
    </row>
    <row r="44" spans="1:7" x14ac:dyDescent="0.25">
      <c r="A44" s="330"/>
      <c r="B44" s="330"/>
      <c r="C44" s="330"/>
      <c r="D44" s="330"/>
      <c r="E44" s="330"/>
      <c r="F44" s="330"/>
      <c r="G44" s="330"/>
    </row>
    <row r="45" spans="1:7" x14ac:dyDescent="0.25">
      <c r="A45" s="330"/>
      <c r="B45" s="330"/>
      <c r="C45" s="330"/>
      <c r="D45" s="330"/>
      <c r="E45" s="330"/>
      <c r="F45" s="330"/>
      <c r="G45" s="330"/>
    </row>
    <row r="46" spans="1:7" x14ac:dyDescent="0.25">
      <c r="A46" s="330"/>
      <c r="B46" s="330"/>
      <c r="C46" s="330"/>
      <c r="D46" s="330"/>
      <c r="E46" s="330"/>
      <c r="F46" s="330"/>
      <c r="G46" s="330"/>
    </row>
    <row r="47" spans="1:7" x14ac:dyDescent="0.25">
      <c r="A47" s="330"/>
      <c r="B47" s="330"/>
      <c r="C47" s="330"/>
      <c r="D47" s="330"/>
      <c r="E47" s="330"/>
      <c r="F47" s="330"/>
      <c r="G47" s="330"/>
    </row>
  </sheetData>
  <mergeCells count="1">
    <mergeCell ref="A1:G47"/>
  </mergeCells>
  <pageMargins left="0.7" right="0.7" top="0.75" bottom="0.75" header="0.3" footer="0.3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B7BF17-5208-436F-B3D9-192FAD722123}">
  <dimension ref="A2:E54"/>
  <sheetViews>
    <sheetView workbookViewId="0">
      <selection activeCell="J15" sqref="J15"/>
    </sheetView>
  </sheetViews>
  <sheetFormatPr baseColWidth="10" defaultRowHeight="15" x14ac:dyDescent="0.25"/>
  <cols>
    <col min="1" max="1" width="59.28515625" style="204" bestFit="1" customWidth="1"/>
    <col min="2" max="2" width="14.85546875" style="211" bestFit="1" customWidth="1"/>
    <col min="3" max="3" width="13.7109375" style="204" customWidth="1"/>
    <col min="4" max="4" width="39.85546875" style="204" bestFit="1" customWidth="1"/>
    <col min="5" max="5" width="14.85546875" style="211" bestFit="1" customWidth="1"/>
    <col min="6" max="256" width="9.140625" style="204" customWidth="1"/>
    <col min="257" max="257" width="59.28515625" style="204" bestFit="1" customWidth="1"/>
    <col min="258" max="258" width="14.85546875" style="204" bestFit="1" customWidth="1"/>
    <col min="259" max="259" width="13.7109375" style="204" customWidth="1"/>
    <col min="260" max="260" width="39.85546875" style="204" bestFit="1" customWidth="1"/>
    <col min="261" max="261" width="14.85546875" style="204" bestFit="1" customWidth="1"/>
    <col min="262" max="512" width="9.140625" style="204" customWidth="1"/>
    <col min="513" max="513" width="59.28515625" style="204" bestFit="1" customWidth="1"/>
    <col min="514" max="514" width="14.85546875" style="204" bestFit="1" customWidth="1"/>
    <col min="515" max="515" width="13.7109375" style="204" customWidth="1"/>
    <col min="516" max="516" width="39.85546875" style="204" bestFit="1" customWidth="1"/>
    <col min="517" max="517" width="14.85546875" style="204" bestFit="1" customWidth="1"/>
    <col min="518" max="768" width="9.140625" style="204" customWidth="1"/>
    <col min="769" max="769" width="59.28515625" style="204" bestFit="1" customWidth="1"/>
    <col min="770" max="770" width="14.85546875" style="204" bestFit="1" customWidth="1"/>
    <col min="771" max="771" width="13.7109375" style="204" customWidth="1"/>
    <col min="772" max="772" width="39.85546875" style="204" bestFit="1" customWidth="1"/>
    <col min="773" max="773" width="14.85546875" style="204" bestFit="1" customWidth="1"/>
    <col min="774" max="1024" width="9.140625" style="204" customWidth="1"/>
    <col min="1025" max="1025" width="59.28515625" style="204" bestFit="1" customWidth="1"/>
    <col min="1026" max="1026" width="14.85546875" style="204" bestFit="1" customWidth="1"/>
    <col min="1027" max="1027" width="13.7109375" style="204" customWidth="1"/>
    <col min="1028" max="1028" width="39.85546875" style="204" bestFit="1" customWidth="1"/>
    <col min="1029" max="1029" width="14.85546875" style="204" bestFit="1" customWidth="1"/>
    <col min="1030" max="1280" width="9.140625" style="204" customWidth="1"/>
    <col min="1281" max="1281" width="59.28515625" style="204" bestFit="1" customWidth="1"/>
    <col min="1282" max="1282" width="14.85546875" style="204" bestFit="1" customWidth="1"/>
    <col min="1283" max="1283" width="13.7109375" style="204" customWidth="1"/>
    <col min="1284" max="1284" width="39.85546875" style="204" bestFit="1" customWidth="1"/>
    <col min="1285" max="1285" width="14.85546875" style="204" bestFit="1" customWidth="1"/>
    <col min="1286" max="1536" width="9.140625" style="204" customWidth="1"/>
    <col min="1537" max="1537" width="59.28515625" style="204" bestFit="1" customWidth="1"/>
    <col min="1538" max="1538" width="14.85546875" style="204" bestFit="1" customWidth="1"/>
    <col min="1539" max="1539" width="13.7109375" style="204" customWidth="1"/>
    <col min="1540" max="1540" width="39.85546875" style="204" bestFit="1" customWidth="1"/>
    <col min="1541" max="1541" width="14.85546875" style="204" bestFit="1" customWidth="1"/>
    <col min="1542" max="1792" width="9.140625" style="204" customWidth="1"/>
    <col min="1793" max="1793" width="59.28515625" style="204" bestFit="1" customWidth="1"/>
    <col min="1794" max="1794" width="14.85546875" style="204" bestFit="1" customWidth="1"/>
    <col min="1795" max="1795" width="13.7109375" style="204" customWidth="1"/>
    <col min="1796" max="1796" width="39.85546875" style="204" bestFit="1" customWidth="1"/>
    <col min="1797" max="1797" width="14.85546875" style="204" bestFit="1" customWidth="1"/>
    <col min="1798" max="2048" width="9.140625" style="204" customWidth="1"/>
    <col min="2049" max="2049" width="59.28515625" style="204" bestFit="1" customWidth="1"/>
    <col min="2050" max="2050" width="14.85546875" style="204" bestFit="1" customWidth="1"/>
    <col min="2051" max="2051" width="13.7109375" style="204" customWidth="1"/>
    <col min="2052" max="2052" width="39.85546875" style="204" bestFit="1" customWidth="1"/>
    <col min="2053" max="2053" width="14.85546875" style="204" bestFit="1" customWidth="1"/>
    <col min="2054" max="2304" width="9.140625" style="204" customWidth="1"/>
    <col min="2305" max="2305" width="59.28515625" style="204" bestFit="1" customWidth="1"/>
    <col min="2306" max="2306" width="14.85546875" style="204" bestFit="1" customWidth="1"/>
    <col min="2307" max="2307" width="13.7109375" style="204" customWidth="1"/>
    <col min="2308" max="2308" width="39.85546875" style="204" bestFit="1" customWidth="1"/>
    <col min="2309" max="2309" width="14.85546875" style="204" bestFit="1" customWidth="1"/>
    <col min="2310" max="2560" width="9.140625" style="204" customWidth="1"/>
    <col min="2561" max="2561" width="59.28515625" style="204" bestFit="1" customWidth="1"/>
    <col min="2562" max="2562" width="14.85546875" style="204" bestFit="1" customWidth="1"/>
    <col min="2563" max="2563" width="13.7109375" style="204" customWidth="1"/>
    <col min="2564" max="2564" width="39.85546875" style="204" bestFit="1" customWidth="1"/>
    <col min="2565" max="2565" width="14.85546875" style="204" bestFit="1" customWidth="1"/>
    <col min="2566" max="2816" width="9.140625" style="204" customWidth="1"/>
    <col min="2817" max="2817" width="59.28515625" style="204" bestFit="1" customWidth="1"/>
    <col min="2818" max="2818" width="14.85546875" style="204" bestFit="1" customWidth="1"/>
    <col min="2819" max="2819" width="13.7109375" style="204" customWidth="1"/>
    <col min="2820" max="2820" width="39.85546875" style="204" bestFit="1" customWidth="1"/>
    <col min="2821" max="2821" width="14.85546875" style="204" bestFit="1" customWidth="1"/>
    <col min="2822" max="3072" width="9.140625" style="204" customWidth="1"/>
    <col min="3073" max="3073" width="59.28515625" style="204" bestFit="1" customWidth="1"/>
    <col min="3074" max="3074" width="14.85546875" style="204" bestFit="1" customWidth="1"/>
    <col min="3075" max="3075" width="13.7109375" style="204" customWidth="1"/>
    <col min="3076" max="3076" width="39.85546875" style="204" bestFit="1" customWidth="1"/>
    <col min="3077" max="3077" width="14.85546875" style="204" bestFit="1" customWidth="1"/>
    <col min="3078" max="3328" width="9.140625" style="204" customWidth="1"/>
    <col min="3329" max="3329" width="59.28515625" style="204" bestFit="1" customWidth="1"/>
    <col min="3330" max="3330" width="14.85546875" style="204" bestFit="1" customWidth="1"/>
    <col min="3331" max="3331" width="13.7109375" style="204" customWidth="1"/>
    <col min="3332" max="3332" width="39.85546875" style="204" bestFit="1" customWidth="1"/>
    <col min="3333" max="3333" width="14.85546875" style="204" bestFit="1" customWidth="1"/>
    <col min="3334" max="3584" width="9.140625" style="204" customWidth="1"/>
    <col min="3585" max="3585" width="59.28515625" style="204" bestFit="1" customWidth="1"/>
    <col min="3586" max="3586" width="14.85546875" style="204" bestFit="1" customWidth="1"/>
    <col min="3587" max="3587" width="13.7109375" style="204" customWidth="1"/>
    <col min="3588" max="3588" width="39.85546875" style="204" bestFit="1" customWidth="1"/>
    <col min="3589" max="3589" width="14.85546875" style="204" bestFit="1" customWidth="1"/>
    <col min="3590" max="3840" width="9.140625" style="204" customWidth="1"/>
    <col min="3841" max="3841" width="59.28515625" style="204" bestFit="1" customWidth="1"/>
    <col min="3842" max="3842" width="14.85546875" style="204" bestFit="1" customWidth="1"/>
    <col min="3843" max="3843" width="13.7109375" style="204" customWidth="1"/>
    <col min="3844" max="3844" width="39.85546875" style="204" bestFit="1" customWidth="1"/>
    <col min="3845" max="3845" width="14.85546875" style="204" bestFit="1" customWidth="1"/>
    <col min="3846" max="4096" width="9.140625" style="204" customWidth="1"/>
    <col min="4097" max="4097" width="59.28515625" style="204" bestFit="1" customWidth="1"/>
    <col min="4098" max="4098" width="14.85546875" style="204" bestFit="1" customWidth="1"/>
    <col min="4099" max="4099" width="13.7109375" style="204" customWidth="1"/>
    <col min="4100" max="4100" width="39.85546875" style="204" bestFit="1" customWidth="1"/>
    <col min="4101" max="4101" width="14.85546875" style="204" bestFit="1" customWidth="1"/>
    <col min="4102" max="4352" width="9.140625" style="204" customWidth="1"/>
    <col min="4353" max="4353" width="59.28515625" style="204" bestFit="1" customWidth="1"/>
    <col min="4354" max="4354" width="14.85546875" style="204" bestFit="1" customWidth="1"/>
    <col min="4355" max="4355" width="13.7109375" style="204" customWidth="1"/>
    <col min="4356" max="4356" width="39.85546875" style="204" bestFit="1" customWidth="1"/>
    <col min="4357" max="4357" width="14.85546875" style="204" bestFit="1" customWidth="1"/>
    <col min="4358" max="4608" width="9.140625" style="204" customWidth="1"/>
    <col min="4609" max="4609" width="59.28515625" style="204" bestFit="1" customWidth="1"/>
    <col min="4610" max="4610" width="14.85546875" style="204" bestFit="1" customWidth="1"/>
    <col min="4611" max="4611" width="13.7109375" style="204" customWidth="1"/>
    <col min="4612" max="4612" width="39.85546875" style="204" bestFit="1" customWidth="1"/>
    <col min="4613" max="4613" width="14.85546875" style="204" bestFit="1" customWidth="1"/>
    <col min="4614" max="4864" width="9.140625" style="204" customWidth="1"/>
    <col min="4865" max="4865" width="59.28515625" style="204" bestFit="1" customWidth="1"/>
    <col min="4866" max="4866" width="14.85546875" style="204" bestFit="1" customWidth="1"/>
    <col min="4867" max="4867" width="13.7109375" style="204" customWidth="1"/>
    <col min="4868" max="4868" width="39.85546875" style="204" bestFit="1" customWidth="1"/>
    <col min="4869" max="4869" width="14.85546875" style="204" bestFit="1" customWidth="1"/>
    <col min="4870" max="5120" width="9.140625" style="204" customWidth="1"/>
    <col min="5121" max="5121" width="59.28515625" style="204" bestFit="1" customWidth="1"/>
    <col min="5122" max="5122" width="14.85546875" style="204" bestFit="1" customWidth="1"/>
    <col min="5123" max="5123" width="13.7109375" style="204" customWidth="1"/>
    <col min="5124" max="5124" width="39.85546875" style="204" bestFit="1" customWidth="1"/>
    <col min="5125" max="5125" width="14.85546875" style="204" bestFit="1" customWidth="1"/>
    <col min="5126" max="5376" width="9.140625" style="204" customWidth="1"/>
    <col min="5377" max="5377" width="59.28515625" style="204" bestFit="1" customWidth="1"/>
    <col min="5378" max="5378" width="14.85546875" style="204" bestFit="1" customWidth="1"/>
    <col min="5379" max="5379" width="13.7109375" style="204" customWidth="1"/>
    <col min="5380" max="5380" width="39.85546875" style="204" bestFit="1" customWidth="1"/>
    <col min="5381" max="5381" width="14.85546875" style="204" bestFit="1" customWidth="1"/>
    <col min="5382" max="5632" width="9.140625" style="204" customWidth="1"/>
    <col min="5633" max="5633" width="59.28515625" style="204" bestFit="1" customWidth="1"/>
    <col min="5634" max="5634" width="14.85546875" style="204" bestFit="1" customWidth="1"/>
    <col min="5635" max="5635" width="13.7109375" style="204" customWidth="1"/>
    <col min="5636" max="5636" width="39.85546875" style="204" bestFit="1" customWidth="1"/>
    <col min="5637" max="5637" width="14.85546875" style="204" bestFit="1" customWidth="1"/>
    <col min="5638" max="5888" width="9.140625" style="204" customWidth="1"/>
    <col min="5889" max="5889" width="59.28515625" style="204" bestFit="1" customWidth="1"/>
    <col min="5890" max="5890" width="14.85546875" style="204" bestFit="1" customWidth="1"/>
    <col min="5891" max="5891" width="13.7109375" style="204" customWidth="1"/>
    <col min="5892" max="5892" width="39.85546875" style="204" bestFit="1" customWidth="1"/>
    <col min="5893" max="5893" width="14.85546875" style="204" bestFit="1" customWidth="1"/>
    <col min="5894" max="6144" width="9.140625" style="204" customWidth="1"/>
    <col min="6145" max="6145" width="59.28515625" style="204" bestFit="1" customWidth="1"/>
    <col min="6146" max="6146" width="14.85546875" style="204" bestFit="1" customWidth="1"/>
    <col min="6147" max="6147" width="13.7109375" style="204" customWidth="1"/>
    <col min="6148" max="6148" width="39.85546875" style="204" bestFit="1" customWidth="1"/>
    <col min="6149" max="6149" width="14.85546875" style="204" bestFit="1" customWidth="1"/>
    <col min="6150" max="6400" width="9.140625" style="204" customWidth="1"/>
    <col min="6401" max="6401" width="59.28515625" style="204" bestFit="1" customWidth="1"/>
    <col min="6402" max="6402" width="14.85546875" style="204" bestFit="1" customWidth="1"/>
    <col min="6403" max="6403" width="13.7109375" style="204" customWidth="1"/>
    <col min="6404" max="6404" width="39.85546875" style="204" bestFit="1" customWidth="1"/>
    <col min="6405" max="6405" width="14.85546875" style="204" bestFit="1" customWidth="1"/>
    <col min="6406" max="6656" width="9.140625" style="204" customWidth="1"/>
    <col min="6657" max="6657" width="59.28515625" style="204" bestFit="1" customWidth="1"/>
    <col min="6658" max="6658" width="14.85546875" style="204" bestFit="1" customWidth="1"/>
    <col min="6659" max="6659" width="13.7109375" style="204" customWidth="1"/>
    <col min="6660" max="6660" width="39.85546875" style="204" bestFit="1" customWidth="1"/>
    <col min="6661" max="6661" width="14.85546875" style="204" bestFit="1" customWidth="1"/>
    <col min="6662" max="6912" width="9.140625" style="204" customWidth="1"/>
    <col min="6913" max="6913" width="59.28515625" style="204" bestFit="1" customWidth="1"/>
    <col min="6914" max="6914" width="14.85546875" style="204" bestFit="1" customWidth="1"/>
    <col min="6915" max="6915" width="13.7109375" style="204" customWidth="1"/>
    <col min="6916" max="6916" width="39.85546875" style="204" bestFit="1" customWidth="1"/>
    <col min="6917" max="6917" width="14.85546875" style="204" bestFit="1" customWidth="1"/>
    <col min="6918" max="7168" width="9.140625" style="204" customWidth="1"/>
    <col min="7169" max="7169" width="59.28515625" style="204" bestFit="1" customWidth="1"/>
    <col min="7170" max="7170" width="14.85546875" style="204" bestFit="1" customWidth="1"/>
    <col min="7171" max="7171" width="13.7109375" style="204" customWidth="1"/>
    <col min="7172" max="7172" width="39.85546875" style="204" bestFit="1" customWidth="1"/>
    <col min="7173" max="7173" width="14.85546875" style="204" bestFit="1" customWidth="1"/>
    <col min="7174" max="7424" width="9.140625" style="204" customWidth="1"/>
    <col min="7425" max="7425" width="59.28515625" style="204" bestFit="1" customWidth="1"/>
    <col min="7426" max="7426" width="14.85546875" style="204" bestFit="1" customWidth="1"/>
    <col min="7427" max="7427" width="13.7109375" style="204" customWidth="1"/>
    <col min="7428" max="7428" width="39.85546875" style="204" bestFit="1" customWidth="1"/>
    <col min="7429" max="7429" width="14.85546875" style="204" bestFit="1" customWidth="1"/>
    <col min="7430" max="7680" width="9.140625" style="204" customWidth="1"/>
    <col min="7681" max="7681" width="59.28515625" style="204" bestFit="1" customWidth="1"/>
    <col min="7682" max="7682" width="14.85546875" style="204" bestFit="1" customWidth="1"/>
    <col min="7683" max="7683" width="13.7109375" style="204" customWidth="1"/>
    <col min="7684" max="7684" width="39.85546875" style="204" bestFit="1" customWidth="1"/>
    <col min="7685" max="7685" width="14.85546875" style="204" bestFit="1" customWidth="1"/>
    <col min="7686" max="7936" width="9.140625" style="204" customWidth="1"/>
    <col min="7937" max="7937" width="59.28515625" style="204" bestFit="1" customWidth="1"/>
    <col min="7938" max="7938" width="14.85546875" style="204" bestFit="1" customWidth="1"/>
    <col min="7939" max="7939" width="13.7109375" style="204" customWidth="1"/>
    <col min="7940" max="7940" width="39.85546875" style="204" bestFit="1" customWidth="1"/>
    <col min="7941" max="7941" width="14.85546875" style="204" bestFit="1" customWidth="1"/>
    <col min="7942" max="8192" width="9.140625" style="204" customWidth="1"/>
    <col min="8193" max="8193" width="59.28515625" style="204" bestFit="1" customWidth="1"/>
    <col min="8194" max="8194" width="14.85546875" style="204" bestFit="1" customWidth="1"/>
    <col min="8195" max="8195" width="13.7109375" style="204" customWidth="1"/>
    <col min="8196" max="8196" width="39.85546875" style="204" bestFit="1" customWidth="1"/>
    <col min="8197" max="8197" width="14.85546875" style="204" bestFit="1" customWidth="1"/>
    <col min="8198" max="8448" width="9.140625" style="204" customWidth="1"/>
    <col min="8449" max="8449" width="59.28515625" style="204" bestFit="1" customWidth="1"/>
    <col min="8450" max="8450" width="14.85546875" style="204" bestFit="1" customWidth="1"/>
    <col min="8451" max="8451" width="13.7109375" style="204" customWidth="1"/>
    <col min="8452" max="8452" width="39.85546875" style="204" bestFit="1" customWidth="1"/>
    <col min="8453" max="8453" width="14.85546875" style="204" bestFit="1" customWidth="1"/>
    <col min="8454" max="8704" width="9.140625" style="204" customWidth="1"/>
    <col min="8705" max="8705" width="59.28515625" style="204" bestFit="1" customWidth="1"/>
    <col min="8706" max="8706" width="14.85546875" style="204" bestFit="1" customWidth="1"/>
    <col min="8707" max="8707" width="13.7109375" style="204" customWidth="1"/>
    <col min="8708" max="8708" width="39.85546875" style="204" bestFit="1" customWidth="1"/>
    <col min="8709" max="8709" width="14.85546875" style="204" bestFit="1" customWidth="1"/>
    <col min="8710" max="8960" width="9.140625" style="204" customWidth="1"/>
    <col min="8961" max="8961" width="59.28515625" style="204" bestFit="1" customWidth="1"/>
    <col min="8962" max="8962" width="14.85546875" style="204" bestFit="1" customWidth="1"/>
    <col min="8963" max="8963" width="13.7109375" style="204" customWidth="1"/>
    <col min="8964" max="8964" width="39.85546875" style="204" bestFit="1" customWidth="1"/>
    <col min="8965" max="8965" width="14.85546875" style="204" bestFit="1" customWidth="1"/>
    <col min="8966" max="9216" width="9.140625" style="204" customWidth="1"/>
    <col min="9217" max="9217" width="59.28515625" style="204" bestFit="1" customWidth="1"/>
    <col min="9218" max="9218" width="14.85546875" style="204" bestFit="1" customWidth="1"/>
    <col min="9219" max="9219" width="13.7109375" style="204" customWidth="1"/>
    <col min="9220" max="9220" width="39.85546875" style="204" bestFit="1" customWidth="1"/>
    <col min="9221" max="9221" width="14.85546875" style="204" bestFit="1" customWidth="1"/>
    <col min="9222" max="9472" width="9.140625" style="204" customWidth="1"/>
    <col min="9473" max="9473" width="59.28515625" style="204" bestFit="1" customWidth="1"/>
    <col min="9474" max="9474" width="14.85546875" style="204" bestFit="1" customWidth="1"/>
    <col min="9475" max="9475" width="13.7109375" style="204" customWidth="1"/>
    <col min="9476" max="9476" width="39.85546875" style="204" bestFit="1" customWidth="1"/>
    <col min="9477" max="9477" width="14.85546875" style="204" bestFit="1" customWidth="1"/>
    <col min="9478" max="9728" width="9.140625" style="204" customWidth="1"/>
    <col min="9729" max="9729" width="59.28515625" style="204" bestFit="1" customWidth="1"/>
    <col min="9730" max="9730" width="14.85546875" style="204" bestFit="1" customWidth="1"/>
    <col min="9731" max="9731" width="13.7109375" style="204" customWidth="1"/>
    <col min="9732" max="9732" width="39.85546875" style="204" bestFit="1" customWidth="1"/>
    <col min="9733" max="9733" width="14.85546875" style="204" bestFit="1" customWidth="1"/>
    <col min="9734" max="9984" width="9.140625" style="204" customWidth="1"/>
    <col min="9985" max="9985" width="59.28515625" style="204" bestFit="1" customWidth="1"/>
    <col min="9986" max="9986" width="14.85546875" style="204" bestFit="1" customWidth="1"/>
    <col min="9987" max="9987" width="13.7109375" style="204" customWidth="1"/>
    <col min="9988" max="9988" width="39.85546875" style="204" bestFit="1" customWidth="1"/>
    <col min="9989" max="9989" width="14.85546875" style="204" bestFit="1" customWidth="1"/>
    <col min="9990" max="10240" width="9.140625" style="204" customWidth="1"/>
    <col min="10241" max="10241" width="59.28515625" style="204" bestFit="1" customWidth="1"/>
    <col min="10242" max="10242" width="14.85546875" style="204" bestFit="1" customWidth="1"/>
    <col min="10243" max="10243" width="13.7109375" style="204" customWidth="1"/>
    <col min="10244" max="10244" width="39.85546875" style="204" bestFit="1" customWidth="1"/>
    <col min="10245" max="10245" width="14.85546875" style="204" bestFit="1" customWidth="1"/>
    <col min="10246" max="10496" width="9.140625" style="204" customWidth="1"/>
    <col min="10497" max="10497" width="59.28515625" style="204" bestFit="1" customWidth="1"/>
    <col min="10498" max="10498" width="14.85546875" style="204" bestFit="1" customWidth="1"/>
    <col min="10499" max="10499" width="13.7109375" style="204" customWidth="1"/>
    <col min="10500" max="10500" width="39.85546875" style="204" bestFit="1" customWidth="1"/>
    <col min="10501" max="10501" width="14.85546875" style="204" bestFit="1" customWidth="1"/>
    <col min="10502" max="10752" width="9.140625" style="204" customWidth="1"/>
    <col min="10753" max="10753" width="59.28515625" style="204" bestFit="1" customWidth="1"/>
    <col min="10754" max="10754" width="14.85546875" style="204" bestFit="1" customWidth="1"/>
    <col min="10755" max="10755" width="13.7109375" style="204" customWidth="1"/>
    <col min="10756" max="10756" width="39.85546875" style="204" bestFit="1" customWidth="1"/>
    <col min="10757" max="10757" width="14.85546875" style="204" bestFit="1" customWidth="1"/>
    <col min="10758" max="11008" width="9.140625" style="204" customWidth="1"/>
    <col min="11009" max="11009" width="59.28515625" style="204" bestFit="1" customWidth="1"/>
    <col min="11010" max="11010" width="14.85546875" style="204" bestFit="1" customWidth="1"/>
    <col min="11011" max="11011" width="13.7109375" style="204" customWidth="1"/>
    <col min="11012" max="11012" width="39.85546875" style="204" bestFit="1" customWidth="1"/>
    <col min="11013" max="11013" width="14.85546875" style="204" bestFit="1" customWidth="1"/>
    <col min="11014" max="11264" width="9.140625" style="204" customWidth="1"/>
    <col min="11265" max="11265" width="59.28515625" style="204" bestFit="1" customWidth="1"/>
    <col min="11266" max="11266" width="14.85546875" style="204" bestFit="1" customWidth="1"/>
    <col min="11267" max="11267" width="13.7109375" style="204" customWidth="1"/>
    <col min="11268" max="11268" width="39.85546875" style="204" bestFit="1" customWidth="1"/>
    <col min="11269" max="11269" width="14.85546875" style="204" bestFit="1" customWidth="1"/>
    <col min="11270" max="11520" width="9.140625" style="204" customWidth="1"/>
    <col min="11521" max="11521" width="59.28515625" style="204" bestFit="1" customWidth="1"/>
    <col min="11522" max="11522" width="14.85546875" style="204" bestFit="1" customWidth="1"/>
    <col min="11523" max="11523" width="13.7109375" style="204" customWidth="1"/>
    <col min="11524" max="11524" width="39.85546875" style="204" bestFit="1" customWidth="1"/>
    <col min="11525" max="11525" width="14.85546875" style="204" bestFit="1" customWidth="1"/>
    <col min="11526" max="11776" width="9.140625" style="204" customWidth="1"/>
    <col min="11777" max="11777" width="59.28515625" style="204" bestFit="1" customWidth="1"/>
    <col min="11778" max="11778" width="14.85546875" style="204" bestFit="1" customWidth="1"/>
    <col min="11779" max="11779" width="13.7109375" style="204" customWidth="1"/>
    <col min="11780" max="11780" width="39.85546875" style="204" bestFit="1" customWidth="1"/>
    <col min="11781" max="11781" width="14.85546875" style="204" bestFit="1" customWidth="1"/>
    <col min="11782" max="12032" width="9.140625" style="204" customWidth="1"/>
    <col min="12033" max="12033" width="59.28515625" style="204" bestFit="1" customWidth="1"/>
    <col min="12034" max="12034" width="14.85546875" style="204" bestFit="1" customWidth="1"/>
    <col min="12035" max="12035" width="13.7109375" style="204" customWidth="1"/>
    <col min="12036" max="12036" width="39.85546875" style="204" bestFit="1" customWidth="1"/>
    <col min="12037" max="12037" width="14.85546875" style="204" bestFit="1" customWidth="1"/>
    <col min="12038" max="12288" width="9.140625" style="204" customWidth="1"/>
    <col min="12289" max="12289" width="59.28515625" style="204" bestFit="1" customWidth="1"/>
    <col min="12290" max="12290" width="14.85546875" style="204" bestFit="1" customWidth="1"/>
    <col min="12291" max="12291" width="13.7109375" style="204" customWidth="1"/>
    <col min="12292" max="12292" width="39.85546875" style="204" bestFit="1" customWidth="1"/>
    <col min="12293" max="12293" width="14.85546875" style="204" bestFit="1" customWidth="1"/>
    <col min="12294" max="12544" width="9.140625" style="204" customWidth="1"/>
    <col min="12545" max="12545" width="59.28515625" style="204" bestFit="1" customWidth="1"/>
    <col min="12546" max="12546" width="14.85546875" style="204" bestFit="1" customWidth="1"/>
    <col min="12547" max="12547" width="13.7109375" style="204" customWidth="1"/>
    <col min="12548" max="12548" width="39.85546875" style="204" bestFit="1" customWidth="1"/>
    <col min="12549" max="12549" width="14.85546875" style="204" bestFit="1" customWidth="1"/>
    <col min="12550" max="12800" width="9.140625" style="204" customWidth="1"/>
    <col min="12801" max="12801" width="59.28515625" style="204" bestFit="1" customWidth="1"/>
    <col min="12802" max="12802" width="14.85546875" style="204" bestFit="1" customWidth="1"/>
    <col min="12803" max="12803" width="13.7109375" style="204" customWidth="1"/>
    <col min="12804" max="12804" width="39.85546875" style="204" bestFit="1" customWidth="1"/>
    <col min="12805" max="12805" width="14.85546875" style="204" bestFit="1" customWidth="1"/>
    <col min="12806" max="13056" width="9.140625" style="204" customWidth="1"/>
    <col min="13057" max="13057" width="59.28515625" style="204" bestFit="1" customWidth="1"/>
    <col min="13058" max="13058" width="14.85546875" style="204" bestFit="1" customWidth="1"/>
    <col min="13059" max="13059" width="13.7109375" style="204" customWidth="1"/>
    <col min="13060" max="13060" width="39.85546875" style="204" bestFit="1" customWidth="1"/>
    <col min="13061" max="13061" width="14.85546875" style="204" bestFit="1" customWidth="1"/>
    <col min="13062" max="13312" width="9.140625" style="204" customWidth="1"/>
    <col min="13313" max="13313" width="59.28515625" style="204" bestFit="1" customWidth="1"/>
    <col min="13314" max="13314" width="14.85546875" style="204" bestFit="1" customWidth="1"/>
    <col min="13315" max="13315" width="13.7109375" style="204" customWidth="1"/>
    <col min="13316" max="13316" width="39.85546875" style="204" bestFit="1" customWidth="1"/>
    <col min="13317" max="13317" width="14.85546875" style="204" bestFit="1" customWidth="1"/>
    <col min="13318" max="13568" width="9.140625" style="204" customWidth="1"/>
    <col min="13569" max="13569" width="59.28515625" style="204" bestFit="1" customWidth="1"/>
    <col min="13570" max="13570" width="14.85546875" style="204" bestFit="1" customWidth="1"/>
    <col min="13571" max="13571" width="13.7109375" style="204" customWidth="1"/>
    <col min="13572" max="13572" width="39.85546875" style="204" bestFit="1" customWidth="1"/>
    <col min="13573" max="13573" width="14.85546875" style="204" bestFit="1" customWidth="1"/>
    <col min="13574" max="13824" width="9.140625" style="204" customWidth="1"/>
    <col min="13825" max="13825" width="59.28515625" style="204" bestFit="1" customWidth="1"/>
    <col min="13826" max="13826" width="14.85546875" style="204" bestFit="1" customWidth="1"/>
    <col min="13827" max="13827" width="13.7109375" style="204" customWidth="1"/>
    <col min="13828" max="13828" width="39.85546875" style="204" bestFit="1" customWidth="1"/>
    <col min="13829" max="13829" width="14.85546875" style="204" bestFit="1" customWidth="1"/>
    <col min="13830" max="14080" width="9.140625" style="204" customWidth="1"/>
    <col min="14081" max="14081" width="59.28515625" style="204" bestFit="1" customWidth="1"/>
    <col min="14082" max="14082" width="14.85546875" style="204" bestFit="1" customWidth="1"/>
    <col min="14083" max="14083" width="13.7109375" style="204" customWidth="1"/>
    <col min="14084" max="14084" width="39.85546875" style="204" bestFit="1" customWidth="1"/>
    <col min="14085" max="14085" width="14.85546875" style="204" bestFit="1" customWidth="1"/>
    <col min="14086" max="14336" width="9.140625" style="204" customWidth="1"/>
    <col min="14337" max="14337" width="59.28515625" style="204" bestFit="1" customWidth="1"/>
    <col min="14338" max="14338" width="14.85546875" style="204" bestFit="1" customWidth="1"/>
    <col min="14339" max="14339" width="13.7109375" style="204" customWidth="1"/>
    <col min="14340" max="14340" width="39.85546875" style="204" bestFit="1" customWidth="1"/>
    <col min="14341" max="14341" width="14.85546875" style="204" bestFit="1" customWidth="1"/>
    <col min="14342" max="14592" width="9.140625" style="204" customWidth="1"/>
    <col min="14593" max="14593" width="59.28515625" style="204" bestFit="1" customWidth="1"/>
    <col min="14594" max="14594" width="14.85546875" style="204" bestFit="1" customWidth="1"/>
    <col min="14595" max="14595" width="13.7109375" style="204" customWidth="1"/>
    <col min="14596" max="14596" width="39.85546875" style="204" bestFit="1" customWidth="1"/>
    <col min="14597" max="14597" width="14.85546875" style="204" bestFit="1" customWidth="1"/>
    <col min="14598" max="14848" width="9.140625" style="204" customWidth="1"/>
    <col min="14849" max="14849" width="59.28515625" style="204" bestFit="1" customWidth="1"/>
    <col min="14850" max="14850" width="14.85546875" style="204" bestFit="1" customWidth="1"/>
    <col min="14851" max="14851" width="13.7109375" style="204" customWidth="1"/>
    <col min="14852" max="14852" width="39.85546875" style="204" bestFit="1" customWidth="1"/>
    <col min="14853" max="14853" width="14.85546875" style="204" bestFit="1" customWidth="1"/>
    <col min="14854" max="15104" width="9.140625" style="204" customWidth="1"/>
    <col min="15105" max="15105" width="59.28515625" style="204" bestFit="1" customWidth="1"/>
    <col min="15106" max="15106" width="14.85546875" style="204" bestFit="1" customWidth="1"/>
    <col min="15107" max="15107" width="13.7109375" style="204" customWidth="1"/>
    <col min="15108" max="15108" width="39.85546875" style="204" bestFit="1" customWidth="1"/>
    <col min="15109" max="15109" width="14.85546875" style="204" bestFit="1" customWidth="1"/>
    <col min="15110" max="15360" width="9.140625" style="204" customWidth="1"/>
    <col min="15361" max="15361" width="59.28515625" style="204" bestFit="1" customWidth="1"/>
    <col min="15362" max="15362" width="14.85546875" style="204" bestFit="1" customWidth="1"/>
    <col min="15363" max="15363" width="13.7109375" style="204" customWidth="1"/>
    <col min="15364" max="15364" width="39.85546875" style="204" bestFit="1" customWidth="1"/>
    <col min="15365" max="15365" width="14.85546875" style="204" bestFit="1" customWidth="1"/>
    <col min="15366" max="15616" width="9.140625" style="204" customWidth="1"/>
    <col min="15617" max="15617" width="59.28515625" style="204" bestFit="1" customWidth="1"/>
    <col min="15618" max="15618" width="14.85546875" style="204" bestFit="1" customWidth="1"/>
    <col min="15619" max="15619" width="13.7109375" style="204" customWidth="1"/>
    <col min="15620" max="15620" width="39.85546875" style="204" bestFit="1" customWidth="1"/>
    <col min="15621" max="15621" width="14.85546875" style="204" bestFit="1" customWidth="1"/>
    <col min="15622" max="15872" width="9.140625" style="204" customWidth="1"/>
    <col min="15873" max="15873" width="59.28515625" style="204" bestFit="1" customWidth="1"/>
    <col min="15874" max="15874" width="14.85546875" style="204" bestFit="1" customWidth="1"/>
    <col min="15875" max="15875" width="13.7109375" style="204" customWidth="1"/>
    <col min="15876" max="15876" width="39.85546875" style="204" bestFit="1" customWidth="1"/>
    <col min="15877" max="15877" width="14.85546875" style="204" bestFit="1" customWidth="1"/>
    <col min="15878" max="16128" width="9.140625" style="204" customWidth="1"/>
    <col min="16129" max="16129" width="59.28515625" style="204" bestFit="1" customWidth="1"/>
    <col min="16130" max="16130" width="14.85546875" style="204" bestFit="1" customWidth="1"/>
    <col min="16131" max="16131" width="13.7109375" style="204" customWidth="1"/>
    <col min="16132" max="16132" width="39.85546875" style="204" bestFit="1" customWidth="1"/>
    <col min="16133" max="16133" width="14.85546875" style="204" bestFit="1" customWidth="1"/>
    <col min="16134" max="16384" width="9.140625" style="204" customWidth="1"/>
  </cols>
  <sheetData>
    <row r="2" spans="1:5" ht="24" customHeight="1" x14ac:dyDescent="0.25">
      <c r="A2" s="328" t="s">
        <v>175</v>
      </c>
      <c r="B2" s="328"/>
      <c r="C2" s="328"/>
      <c r="D2" s="328"/>
      <c r="E2" s="328"/>
    </row>
    <row r="3" spans="1:5" ht="24" customHeight="1" x14ac:dyDescent="0.25">
      <c r="A3" s="329" t="s">
        <v>1757</v>
      </c>
      <c r="B3" s="329"/>
      <c r="C3" s="329"/>
      <c r="D3" s="329"/>
      <c r="E3" s="329"/>
    </row>
    <row r="4" spans="1:5" ht="12" customHeight="1" x14ac:dyDescent="0.25">
      <c r="A4" s="205"/>
      <c r="B4" s="209"/>
      <c r="C4" s="205"/>
      <c r="D4" s="205"/>
      <c r="E4" s="209"/>
    </row>
    <row r="5" spans="1:5" ht="20.100000000000001" customHeight="1" x14ac:dyDescent="0.25">
      <c r="A5" s="206" t="s">
        <v>176</v>
      </c>
      <c r="B5" s="223" t="s">
        <v>56</v>
      </c>
      <c r="C5" s="224" t="s">
        <v>177</v>
      </c>
      <c r="D5" s="206" t="s">
        <v>178</v>
      </c>
      <c r="E5" s="223" t="s">
        <v>56</v>
      </c>
    </row>
    <row r="6" spans="1:5" ht="20.100000000000001" customHeight="1" x14ac:dyDescent="0.25">
      <c r="A6" s="225" t="s">
        <v>56</v>
      </c>
      <c r="B6" s="223" t="s">
        <v>56</v>
      </c>
      <c r="C6" s="225" t="s">
        <v>56</v>
      </c>
      <c r="D6" s="225" t="s">
        <v>56</v>
      </c>
      <c r="E6" s="223" t="s">
        <v>56</v>
      </c>
    </row>
    <row r="7" spans="1:5" ht="20.100000000000001" customHeight="1" x14ac:dyDescent="0.25">
      <c r="A7" s="207" t="s">
        <v>179</v>
      </c>
      <c r="B7" s="223" t="s">
        <v>56</v>
      </c>
      <c r="C7" s="225" t="s">
        <v>56</v>
      </c>
      <c r="D7" s="207" t="s">
        <v>180</v>
      </c>
      <c r="E7" s="223" t="s">
        <v>56</v>
      </c>
    </row>
    <row r="8" spans="1:5" ht="20.100000000000001" customHeight="1" x14ac:dyDescent="0.25">
      <c r="A8" s="225" t="s">
        <v>56</v>
      </c>
      <c r="B8" s="223" t="s">
        <v>56</v>
      </c>
      <c r="C8" s="224" t="s">
        <v>177</v>
      </c>
      <c r="D8" s="225" t="s">
        <v>56</v>
      </c>
      <c r="E8" s="223" t="s">
        <v>56</v>
      </c>
    </row>
    <row r="9" spans="1:5" ht="20.100000000000001" customHeight="1" x14ac:dyDescent="0.25">
      <c r="A9" s="207" t="s">
        <v>181</v>
      </c>
      <c r="B9" s="223" t="s">
        <v>56</v>
      </c>
      <c r="C9" s="225" t="s">
        <v>56</v>
      </c>
      <c r="D9" s="207" t="s">
        <v>181</v>
      </c>
      <c r="E9" s="223" t="s">
        <v>56</v>
      </c>
    </row>
    <row r="10" spans="1:5" ht="20.100000000000001" customHeight="1" x14ac:dyDescent="0.25">
      <c r="A10" s="225" t="s">
        <v>56</v>
      </c>
      <c r="B10" s="223" t="s">
        <v>56</v>
      </c>
      <c r="C10" s="224" t="s">
        <v>177</v>
      </c>
      <c r="D10" s="225" t="s">
        <v>56</v>
      </c>
      <c r="E10" s="223" t="s">
        <v>56</v>
      </c>
    </row>
    <row r="11" spans="1:5" ht="20.100000000000001" customHeight="1" x14ac:dyDescent="0.25">
      <c r="A11" s="225" t="s">
        <v>182</v>
      </c>
      <c r="B11" s="226">
        <v>18000</v>
      </c>
      <c r="C11" s="225" t="s">
        <v>56</v>
      </c>
      <c r="D11" s="225" t="s">
        <v>183</v>
      </c>
      <c r="E11" s="226">
        <v>1932530.85</v>
      </c>
    </row>
    <row r="12" spans="1:5" ht="20.100000000000001" customHeight="1" x14ac:dyDescent="0.25">
      <c r="A12" s="225" t="s">
        <v>184</v>
      </c>
      <c r="B12" s="226">
        <v>6476394.75</v>
      </c>
      <c r="C12" s="225" t="s">
        <v>56</v>
      </c>
      <c r="D12" s="225" t="s">
        <v>185</v>
      </c>
      <c r="E12" s="282">
        <v>461911.99</v>
      </c>
    </row>
    <row r="13" spans="1:5" ht="20.100000000000001" customHeight="1" x14ac:dyDescent="0.25">
      <c r="A13" s="225" t="s">
        <v>229</v>
      </c>
      <c r="B13" s="226">
        <v>8354974.8499999996</v>
      </c>
      <c r="C13" s="225" t="s">
        <v>56</v>
      </c>
      <c r="D13" s="225" t="s">
        <v>56</v>
      </c>
      <c r="E13" s="223" t="s">
        <v>56</v>
      </c>
    </row>
    <row r="14" spans="1:5" ht="20.100000000000001" customHeight="1" x14ac:dyDescent="0.25">
      <c r="A14" s="225" t="s">
        <v>186</v>
      </c>
      <c r="B14" s="226">
        <v>3443397.31</v>
      </c>
      <c r="C14" s="225" t="s">
        <v>56</v>
      </c>
      <c r="D14" s="207" t="s">
        <v>188</v>
      </c>
      <c r="E14" s="283">
        <v>2394442.84</v>
      </c>
    </row>
    <row r="15" spans="1:5" ht="20.100000000000001" customHeight="1" x14ac:dyDescent="0.25">
      <c r="A15" s="225" t="s">
        <v>187</v>
      </c>
      <c r="B15" s="226">
        <v>2239954.04</v>
      </c>
      <c r="C15" s="225" t="s">
        <v>56</v>
      </c>
      <c r="D15" s="225" t="s">
        <v>56</v>
      </c>
      <c r="E15" s="223" t="s">
        <v>56</v>
      </c>
    </row>
    <row r="16" spans="1:5" ht="20.100000000000001" customHeight="1" x14ac:dyDescent="0.25">
      <c r="A16" s="225" t="s">
        <v>189</v>
      </c>
      <c r="B16" s="226">
        <v>4268.1000000000004</v>
      </c>
      <c r="C16" s="225" t="s">
        <v>56</v>
      </c>
      <c r="D16" s="207" t="s">
        <v>191</v>
      </c>
      <c r="E16" s="223" t="s">
        <v>56</v>
      </c>
    </row>
    <row r="17" spans="1:5" ht="20.100000000000001" customHeight="1" x14ac:dyDescent="0.25">
      <c r="A17" s="225" t="s">
        <v>190</v>
      </c>
      <c r="B17" s="210">
        <v>-18060.37</v>
      </c>
      <c r="C17" s="225" t="s">
        <v>56</v>
      </c>
      <c r="D17" s="225" t="s">
        <v>56</v>
      </c>
      <c r="E17" s="223" t="s">
        <v>56</v>
      </c>
    </row>
    <row r="18" spans="1:5" ht="20.100000000000001" customHeight="1" x14ac:dyDescent="0.25">
      <c r="A18" s="225" t="s">
        <v>192</v>
      </c>
      <c r="B18" s="210">
        <v>-659400.13</v>
      </c>
      <c r="C18" s="225" t="s">
        <v>56</v>
      </c>
      <c r="D18" s="225" t="s">
        <v>194</v>
      </c>
      <c r="E18" s="282">
        <v>334513.78999999998</v>
      </c>
    </row>
    <row r="19" spans="1:5" ht="20.100000000000001" customHeight="1" x14ac:dyDescent="0.25">
      <c r="A19" s="225" t="s">
        <v>193</v>
      </c>
      <c r="B19" s="210">
        <v>-513235.18</v>
      </c>
      <c r="C19" s="225" t="s">
        <v>56</v>
      </c>
      <c r="D19" s="225" t="s">
        <v>56</v>
      </c>
      <c r="E19" s="223" t="s">
        <v>56</v>
      </c>
    </row>
    <row r="20" spans="1:5" ht="20.100000000000001" customHeight="1" x14ac:dyDescent="0.25">
      <c r="A20" s="225" t="s">
        <v>623</v>
      </c>
      <c r="B20" s="282">
        <v>15000</v>
      </c>
      <c r="C20" s="225" t="s">
        <v>56</v>
      </c>
      <c r="D20" s="207" t="s">
        <v>195</v>
      </c>
      <c r="E20" s="283">
        <v>334513.78999999998</v>
      </c>
    </row>
    <row r="21" spans="1:5" ht="20.100000000000001" customHeight="1" x14ac:dyDescent="0.25">
      <c r="A21" s="225" t="s">
        <v>56</v>
      </c>
      <c r="B21" s="223" t="s">
        <v>56</v>
      </c>
      <c r="C21" s="224" t="s">
        <v>177</v>
      </c>
      <c r="D21" s="225" t="s">
        <v>56</v>
      </c>
      <c r="E21" s="223" t="s">
        <v>56</v>
      </c>
    </row>
    <row r="22" spans="1:5" ht="20.100000000000001" customHeight="1" x14ac:dyDescent="0.25">
      <c r="A22" s="207" t="s">
        <v>188</v>
      </c>
      <c r="B22" s="283">
        <v>19361293.370000001</v>
      </c>
      <c r="C22" s="224" t="s">
        <v>177</v>
      </c>
      <c r="D22" s="225" t="s">
        <v>56</v>
      </c>
      <c r="E22" s="223" t="s">
        <v>56</v>
      </c>
    </row>
    <row r="23" spans="1:5" ht="20.100000000000001" customHeight="1" x14ac:dyDescent="0.25">
      <c r="A23" s="225" t="s">
        <v>56</v>
      </c>
      <c r="B23" s="223" t="s">
        <v>56</v>
      </c>
      <c r="C23" s="224" t="s">
        <v>177</v>
      </c>
      <c r="D23" s="207" t="s">
        <v>197</v>
      </c>
      <c r="E23" s="283">
        <v>2728956.63</v>
      </c>
    </row>
    <row r="24" spans="1:5" ht="20.100000000000001" customHeight="1" x14ac:dyDescent="0.25">
      <c r="A24" s="225" t="s">
        <v>56</v>
      </c>
      <c r="B24" s="223" t="s">
        <v>56</v>
      </c>
      <c r="C24" s="224" t="s">
        <v>177</v>
      </c>
      <c r="D24" s="225" t="s">
        <v>56</v>
      </c>
      <c r="E24" s="223" t="s">
        <v>56</v>
      </c>
    </row>
    <row r="25" spans="1:5" ht="20.100000000000001" customHeight="1" x14ac:dyDescent="0.25">
      <c r="A25" s="207" t="s">
        <v>196</v>
      </c>
      <c r="B25" s="223" t="s">
        <v>56</v>
      </c>
      <c r="C25" s="225" t="s">
        <v>56</v>
      </c>
      <c r="D25" s="225" t="s">
        <v>56</v>
      </c>
      <c r="E25" s="223" t="s">
        <v>56</v>
      </c>
    </row>
    <row r="26" spans="1:5" ht="20.100000000000001" customHeight="1" x14ac:dyDescent="0.25">
      <c r="A26" s="225" t="s">
        <v>56</v>
      </c>
      <c r="B26" s="223" t="s">
        <v>56</v>
      </c>
      <c r="C26" s="224" t="s">
        <v>177</v>
      </c>
      <c r="D26" s="206" t="s">
        <v>200</v>
      </c>
      <c r="E26" s="283">
        <v>2728956.63</v>
      </c>
    </row>
    <row r="27" spans="1:5" ht="20.100000000000001" customHeight="1" x14ac:dyDescent="0.25">
      <c r="A27" s="225" t="s">
        <v>198</v>
      </c>
      <c r="B27" s="226">
        <v>1860786.31</v>
      </c>
      <c r="C27" s="225" t="s">
        <v>56</v>
      </c>
      <c r="D27" s="225" t="s">
        <v>56</v>
      </c>
      <c r="E27" s="223" t="s">
        <v>56</v>
      </c>
    </row>
    <row r="28" spans="1:5" ht="20.100000000000001" customHeight="1" x14ac:dyDescent="0.25">
      <c r="A28" s="225" t="s">
        <v>199</v>
      </c>
      <c r="B28" s="226">
        <v>491822.47</v>
      </c>
      <c r="C28" s="225" t="s">
        <v>56</v>
      </c>
      <c r="D28" s="206" t="s">
        <v>203</v>
      </c>
      <c r="E28" s="223" t="s">
        <v>56</v>
      </c>
    </row>
    <row r="29" spans="1:5" ht="20.100000000000001" customHeight="1" x14ac:dyDescent="0.25">
      <c r="A29" s="225" t="s">
        <v>201</v>
      </c>
      <c r="B29" s="226">
        <v>263298.71000000002</v>
      </c>
      <c r="C29" s="225" t="s">
        <v>56</v>
      </c>
      <c r="D29" s="225" t="s">
        <v>56</v>
      </c>
      <c r="E29" s="223" t="s">
        <v>56</v>
      </c>
    </row>
    <row r="30" spans="1:5" ht="20.100000000000001" customHeight="1" x14ac:dyDescent="0.25">
      <c r="A30" s="225" t="s">
        <v>202</v>
      </c>
      <c r="B30" s="226">
        <v>1802.72</v>
      </c>
      <c r="C30" s="225" t="s">
        <v>56</v>
      </c>
      <c r="D30" s="207" t="s">
        <v>206</v>
      </c>
      <c r="E30" s="223" t="s">
        <v>56</v>
      </c>
    </row>
    <row r="31" spans="1:5" ht="20.100000000000001" customHeight="1" x14ac:dyDescent="0.25">
      <c r="A31" s="225" t="s">
        <v>204</v>
      </c>
      <c r="B31" s="226">
        <v>1612078</v>
      </c>
      <c r="C31" s="225" t="s">
        <v>56</v>
      </c>
      <c r="D31" s="225" t="s">
        <v>56</v>
      </c>
      <c r="E31" s="223" t="s">
        <v>56</v>
      </c>
    </row>
    <row r="32" spans="1:5" ht="20.100000000000001" customHeight="1" x14ac:dyDescent="0.25">
      <c r="A32" s="225" t="s">
        <v>205</v>
      </c>
      <c r="B32" s="226">
        <v>17708657.870000001</v>
      </c>
      <c r="C32" s="225" t="s">
        <v>56</v>
      </c>
      <c r="D32" s="225" t="s">
        <v>209</v>
      </c>
      <c r="E32" s="226">
        <v>10446445.449999999</v>
      </c>
    </row>
    <row r="33" spans="1:5" ht="20.100000000000001" customHeight="1" x14ac:dyDescent="0.25">
      <c r="A33" s="225" t="s">
        <v>207</v>
      </c>
      <c r="B33" s="226">
        <v>645000</v>
      </c>
      <c r="C33" s="225" t="s">
        <v>56</v>
      </c>
      <c r="D33" s="225" t="s">
        <v>868</v>
      </c>
      <c r="E33" s="210">
        <v>-555914.49</v>
      </c>
    </row>
    <row r="34" spans="1:5" ht="20.100000000000001" customHeight="1" x14ac:dyDescent="0.25">
      <c r="A34" s="225" t="s">
        <v>208</v>
      </c>
      <c r="B34" s="226">
        <v>443695</v>
      </c>
      <c r="C34" s="225" t="s">
        <v>56</v>
      </c>
      <c r="D34" s="225" t="s">
        <v>211</v>
      </c>
      <c r="E34" s="226">
        <v>3757988.99</v>
      </c>
    </row>
    <row r="35" spans="1:5" ht="20.100000000000001" customHeight="1" x14ac:dyDescent="0.25">
      <c r="A35" s="225" t="s">
        <v>210</v>
      </c>
      <c r="B35" s="210">
        <v>-808657</v>
      </c>
      <c r="C35" s="225" t="s">
        <v>56</v>
      </c>
      <c r="D35" s="225" t="s">
        <v>213</v>
      </c>
      <c r="E35" s="226">
        <v>3337367.16</v>
      </c>
    </row>
    <row r="36" spans="1:5" ht="20.100000000000001" customHeight="1" x14ac:dyDescent="0.25">
      <c r="A36" s="225" t="s">
        <v>212</v>
      </c>
      <c r="B36" s="210">
        <v>-278997.7</v>
      </c>
      <c r="C36" s="225" t="s">
        <v>56</v>
      </c>
      <c r="D36" s="225" t="s">
        <v>215</v>
      </c>
      <c r="E36" s="226">
        <v>7862470.3600000003</v>
      </c>
    </row>
    <row r="37" spans="1:5" ht="20.100000000000001" customHeight="1" x14ac:dyDescent="0.25">
      <c r="A37" s="225" t="s">
        <v>214</v>
      </c>
      <c r="B37" s="210">
        <v>-258185.49</v>
      </c>
      <c r="C37" s="225" t="s">
        <v>56</v>
      </c>
      <c r="D37" s="225" t="s">
        <v>217</v>
      </c>
      <c r="E37" s="226">
        <v>4561192.3</v>
      </c>
    </row>
    <row r="38" spans="1:5" ht="20.100000000000001" customHeight="1" x14ac:dyDescent="0.25">
      <c r="A38" s="225" t="s">
        <v>216</v>
      </c>
      <c r="B38" s="210">
        <v>-1098</v>
      </c>
      <c r="C38" s="225" t="s">
        <v>56</v>
      </c>
      <c r="D38" s="225" t="s">
        <v>219</v>
      </c>
      <c r="E38" s="226">
        <v>2765075.14</v>
      </c>
    </row>
    <row r="39" spans="1:5" ht="20.100000000000001" customHeight="1" x14ac:dyDescent="0.25">
      <c r="A39" s="225" t="s">
        <v>218</v>
      </c>
      <c r="B39" s="284">
        <v>-199.9</v>
      </c>
      <c r="C39" s="225" t="s">
        <v>56</v>
      </c>
      <c r="D39" s="225" t="s">
        <v>220</v>
      </c>
      <c r="E39" s="226">
        <v>2354645.0299999998</v>
      </c>
    </row>
    <row r="40" spans="1:5" ht="20.100000000000001" customHeight="1" x14ac:dyDescent="0.25">
      <c r="A40" s="225" t="s">
        <v>56</v>
      </c>
      <c r="B40" s="223" t="s">
        <v>56</v>
      </c>
      <c r="C40" s="224" t="s">
        <v>177</v>
      </c>
      <c r="D40" s="225" t="s">
        <v>222</v>
      </c>
      <c r="E40" s="226">
        <v>1636821.79</v>
      </c>
    </row>
    <row r="41" spans="1:5" ht="20.100000000000001" customHeight="1" x14ac:dyDescent="0.25">
      <c r="A41" s="207" t="s">
        <v>221</v>
      </c>
      <c r="B41" s="283">
        <v>21680002.989999998</v>
      </c>
      <c r="C41" s="224" t="s">
        <v>177</v>
      </c>
      <c r="D41" s="225" t="s">
        <v>437</v>
      </c>
      <c r="E41" s="282">
        <v>1968858.92</v>
      </c>
    </row>
    <row r="42" spans="1:5" ht="20.100000000000001" customHeight="1" x14ac:dyDescent="0.25">
      <c r="A42" s="225" t="s">
        <v>56</v>
      </c>
      <c r="B42" s="223" t="s">
        <v>56</v>
      </c>
      <c r="C42" s="224" t="s">
        <v>177</v>
      </c>
      <c r="D42" s="225" t="s">
        <v>56</v>
      </c>
      <c r="E42" s="223" t="s">
        <v>56</v>
      </c>
    </row>
    <row r="43" spans="1:5" ht="20.100000000000001" customHeight="1" x14ac:dyDescent="0.25">
      <c r="A43" s="225" t="s">
        <v>56</v>
      </c>
      <c r="B43" s="223" t="s">
        <v>56</v>
      </c>
      <c r="C43" s="224" t="s">
        <v>177</v>
      </c>
      <c r="D43" s="207" t="s">
        <v>223</v>
      </c>
      <c r="E43" s="283">
        <v>38134950.649999999</v>
      </c>
    </row>
    <row r="44" spans="1:5" ht="20.100000000000001" customHeight="1" x14ac:dyDescent="0.25">
      <c r="A44" s="225" t="s">
        <v>56</v>
      </c>
      <c r="B44" s="223" t="s">
        <v>56</v>
      </c>
      <c r="C44" s="224" t="s">
        <v>177</v>
      </c>
      <c r="D44" s="225" t="s">
        <v>56</v>
      </c>
      <c r="E44" s="223" t="s">
        <v>56</v>
      </c>
    </row>
    <row r="45" spans="1:5" ht="20.100000000000001" customHeight="1" x14ac:dyDescent="0.25">
      <c r="A45" s="207" t="s">
        <v>224</v>
      </c>
      <c r="B45" s="283">
        <v>41041296.359999999</v>
      </c>
      <c r="C45" s="224" t="s">
        <v>177</v>
      </c>
      <c r="D45" s="225" t="s">
        <v>225</v>
      </c>
      <c r="E45" s="282">
        <v>177389.08</v>
      </c>
    </row>
    <row r="46" spans="1:5" ht="20.100000000000001" customHeight="1" x14ac:dyDescent="0.25">
      <c r="A46" s="225" t="s">
        <v>56</v>
      </c>
      <c r="B46" s="223" t="s">
        <v>56</v>
      </c>
      <c r="C46" s="224" t="s">
        <v>177</v>
      </c>
      <c r="D46" s="225" t="s">
        <v>56</v>
      </c>
      <c r="E46" s="223" t="s">
        <v>56</v>
      </c>
    </row>
    <row r="47" spans="1:5" ht="20.100000000000001" customHeight="1" x14ac:dyDescent="0.25">
      <c r="A47" s="225" t="s">
        <v>56</v>
      </c>
      <c r="B47" s="223" t="s">
        <v>56</v>
      </c>
      <c r="C47" s="224" t="s">
        <v>177</v>
      </c>
      <c r="D47" s="206" t="s">
        <v>226</v>
      </c>
      <c r="E47" s="283">
        <v>38312339.729999997</v>
      </c>
    </row>
    <row r="48" spans="1:5" ht="20.100000000000001" customHeight="1" x14ac:dyDescent="0.25">
      <c r="A48" s="225" t="s">
        <v>56</v>
      </c>
      <c r="B48" s="223" t="s">
        <v>56</v>
      </c>
      <c r="C48" s="225" t="s">
        <v>56</v>
      </c>
      <c r="D48" s="225" t="s">
        <v>56</v>
      </c>
      <c r="E48" s="223" t="s">
        <v>56</v>
      </c>
    </row>
    <row r="49" spans="1:5" ht="20.100000000000001" customHeight="1" x14ac:dyDescent="0.25">
      <c r="A49" s="225" t="s">
        <v>56</v>
      </c>
      <c r="B49" s="223" t="s">
        <v>56</v>
      </c>
      <c r="C49" s="225" t="s">
        <v>56</v>
      </c>
      <c r="D49" s="225" t="s">
        <v>56</v>
      </c>
      <c r="E49" s="223" t="s">
        <v>56</v>
      </c>
    </row>
    <row r="50" spans="1:5" ht="20.100000000000001" customHeight="1" x14ac:dyDescent="0.25">
      <c r="A50" s="224" t="s">
        <v>177</v>
      </c>
      <c r="B50" s="223" t="s">
        <v>56</v>
      </c>
      <c r="C50" s="225" t="s">
        <v>56</v>
      </c>
      <c r="D50" s="225" t="s">
        <v>56</v>
      </c>
      <c r="E50" s="223" t="s">
        <v>56</v>
      </c>
    </row>
    <row r="51" spans="1:5" ht="20.100000000000001" customHeight="1" thickBot="1" x14ac:dyDescent="0.3">
      <c r="A51" s="206" t="s">
        <v>227</v>
      </c>
      <c r="B51" s="285">
        <v>41041296.359999999</v>
      </c>
      <c r="C51" s="224" t="s">
        <v>177</v>
      </c>
      <c r="D51" s="206" t="s">
        <v>228</v>
      </c>
      <c r="E51" s="285">
        <v>41041296.359999999</v>
      </c>
    </row>
    <row r="52" spans="1:5" ht="20.100000000000001" customHeight="1" thickTop="1" x14ac:dyDescent="0.25">
      <c r="A52" s="224" t="s">
        <v>177</v>
      </c>
      <c r="B52" s="223" t="s">
        <v>56</v>
      </c>
      <c r="C52" s="225" t="s">
        <v>56</v>
      </c>
      <c r="D52" s="225" t="s">
        <v>56</v>
      </c>
      <c r="E52" s="223" t="s">
        <v>56</v>
      </c>
    </row>
    <row r="53" spans="1:5" ht="20.100000000000001" customHeight="1" x14ac:dyDescent="0.25">
      <c r="A53" s="225" t="s">
        <v>56</v>
      </c>
    </row>
    <row r="54" spans="1:5" ht="20.100000000000001" customHeight="1" x14ac:dyDescent="0.25">
      <c r="A54" s="212" t="s">
        <v>56</v>
      </c>
      <c r="B54" s="213" t="s">
        <v>56</v>
      </c>
      <c r="C54" s="212" t="s">
        <v>56</v>
      </c>
      <c r="D54" s="212" t="s">
        <v>56</v>
      </c>
      <c r="E54" s="213" t="s">
        <v>56</v>
      </c>
    </row>
  </sheetData>
  <mergeCells count="2">
    <mergeCell ref="A2:E2"/>
    <mergeCell ref="A3:E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F30"/>
  <sheetViews>
    <sheetView workbookViewId="0">
      <selection activeCell="A6" sqref="A6:XFD9"/>
    </sheetView>
  </sheetViews>
  <sheetFormatPr baseColWidth="10" defaultColWidth="10.85546875" defaultRowHeight="15" x14ac:dyDescent="0.25"/>
  <cols>
    <col min="1" max="1" width="3.7109375" style="84" customWidth="1"/>
    <col min="2" max="2" width="21.85546875" style="84" customWidth="1"/>
    <col min="3" max="3" width="45.85546875" style="84" customWidth="1"/>
    <col min="4" max="4" width="11.5703125" style="84" customWidth="1"/>
    <col min="5" max="5" width="23" style="84" bestFit="1" customWidth="1"/>
    <col min="6" max="6" width="18.42578125" style="84" bestFit="1" customWidth="1"/>
    <col min="7" max="16384" width="10.85546875" style="84"/>
  </cols>
  <sheetData>
    <row r="2" spans="2:6" ht="15.75" thickBot="1" x14ac:dyDescent="0.3"/>
    <row r="3" spans="2:6" ht="16.5" thickBot="1" x14ac:dyDescent="0.3">
      <c r="B3" s="66" t="s">
        <v>819</v>
      </c>
      <c r="C3" s="67"/>
      <c r="D3" s="67"/>
      <c r="E3" s="68"/>
      <c r="F3" s="69"/>
    </row>
    <row r="4" spans="2:6" ht="15.75" x14ac:dyDescent="0.25">
      <c r="B4" s="70" t="s">
        <v>160</v>
      </c>
      <c r="C4" s="71" t="s">
        <v>161</v>
      </c>
      <c r="D4" s="72" t="s">
        <v>162</v>
      </c>
      <c r="E4" s="73" t="s">
        <v>163</v>
      </c>
      <c r="F4" s="74" t="s">
        <v>164</v>
      </c>
    </row>
    <row r="5" spans="2:6" ht="16.5" thickBot="1" x14ac:dyDescent="0.3">
      <c r="B5" s="75" t="s">
        <v>165</v>
      </c>
      <c r="C5" s="76" t="s">
        <v>165</v>
      </c>
      <c r="D5" s="77"/>
      <c r="E5" s="78"/>
      <c r="F5" s="79"/>
    </row>
    <row r="6" spans="2:6" x14ac:dyDescent="0.25">
      <c r="B6" s="91"/>
      <c r="C6" s="95"/>
      <c r="D6" s="92"/>
      <c r="E6" s="80"/>
      <c r="F6" s="93"/>
    </row>
    <row r="7" spans="2:6" x14ac:dyDescent="0.25">
      <c r="B7" s="87">
        <v>653893769</v>
      </c>
      <c r="C7" s="94" t="s">
        <v>166</v>
      </c>
      <c r="D7" s="85" t="s">
        <v>167</v>
      </c>
      <c r="E7" s="97">
        <v>997908.65</v>
      </c>
      <c r="F7" s="88" t="s">
        <v>168</v>
      </c>
    </row>
    <row r="8" spans="2:6" ht="15.75" thickBot="1" x14ac:dyDescent="0.3">
      <c r="B8" s="81"/>
      <c r="C8" s="82"/>
      <c r="D8" s="89"/>
      <c r="E8" s="98"/>
      <c r="F8" s="90"/>
    </row>
    <row r="9" spans="2:6" x14ac:dyDescent="0.25">
      <c r="B9" s="91"/>
      <c r="C9" s="95"/>
      <c r="D9" s="92"/>
      <c r="E9" s="80"/>
      <c r="F9" s="93"/>
    </row>
    <row r="10" spans="2:6" x14ac:dyDescent="0.25">
      <c r="B10" s="87">
        <v>653893741</v>
      </c>
      <c r="C10" s="94" t="s">
        <v>169</v>
      </c>
      <c r="D10" s="85" t="s">
        <v>167</v>
      </c>
      <c r="E10" s="97">
        <v>3482288.6</v>
      </c>
      <c r="F10" s="88" t="s">
        <v>168</v>
      </c>
    </row>
    <row r="11" spans="2:6" ht="15.75" thickBot="1" x14ac:dyDescent="0.3">
      <c r="B11" s="81"/>
      <c r="C11" s="82"/>
      <c r="D11" s="89"/>
      <c r="E11" s="270" t="s">
        <v>914</v>
      </c>
      <c r="F11" s="90"/>
    </row>
    <row r="12" spans="2:6" x14ac:dyDescent="0.25">
      <c r="B12" s="91"/>
      <c r="C12" s="95"/>
      <c r="D12" s="92"/>
      <c r="E12" s="80"/>
      <c r="F12" s="93"/>
    </row>
    <row r="13" spans="2:6" x14ac:dyDescent="0.25">
      <c r="B13" s="87">
        <v>653893732</v>
      </c>
      <c r="C13" s="94" t="s">
        <v>174</v>
      </c>
      <c r="D13" s="85" t="s">
        <v>167</v>
      </c>
      <c r="E13" s="97">
        <v>587893.06000000006</v>
      </c>
      <c r="F13" s="88" t="s">
        <v>168</v>
      </c>
    </row>
    <row r="14" spans="2:6" x14ac:dyDescent="0.25">
      <c r="B14" s="87"/>
      <c r="C14" s="94" t="s">
        <v>173</v>
      </c>
      <c r="D14" s="85"/>
      <c r="E14" s="97"/>
      <c r="F14" s="88"/>
    </row>
    <row r="15" spans="2:6" ht="15.75" thickBot="1" x14ac:dyDescent="0.3">
      <c r="B15" s="81"/>
      <c r="C15" s="82"/>
      <c r="D15" s="89"/>
      <c r="E15" s="96"/>
      <c r="F15" s="90"/>
    </row>
    <row r="16" spans="2:6" x14ac:dyDescent="0.25">
      <c r="B16" s="91"/>
      <c r="C16" s="95"/>
      <c r="D16" s="92"/>
      <c r="E16" s="80"/>
      <c r="F16" s="93"/>
    </row>
    <row r="17" spans="2:6" x14ac:dyDescent="0.25">
      <c r="B17" s="87">
        <v>653893750</v>
      </c>
      <c r="C17" s="94" t="s">
        <v>172</v>
      </c>
      <c r="D17" s="85" t="s">
        <v>167</v>
      </c>
      <c r="E17" s="97">
        <v>1202251</v>
      </c>
      <c r="F17" s="88" t="s">
        <v>168</v>
      </c>
    </row>
    <row r="18" spans="2:6" x14ac:dyDescent="0.25">
      <c r="B18" s="87"/>
      <c r="C18" s="94" t="s">
        <v>171</v>
      </c>
      <c r="D18" s="85"/>
      <c r="E18" s="97"/>
      <c r="F18" s="88"/>
    </row>
    <row r="19" spans="2:6" ht="15.75" thickBot="1" x14ac:dyDescent="0.3">
      <c r="B19" s="81"/>
      <c r="C19" s="82"/>
      <c r="D19" s="89"/>
      <c r="E19" s="96"/>
      <c r="F19" s="90"/>
    </row>
    <row r="20" spans="2:6" x14ac:dyDescent="0.25">
      <c r="B20" s="91"/>
      <c r="C20" s="95"/>
      <c r="D20" s="92"/>
      <c r="E20" s="80"/>
      <c r="F20" s="93"/>
    </row>
    <row r="21" spans="2:6" x14ac:dyDescent="0.25">
      <c r="B21" s="87">
        <v>893169653</v>
      </c>
      <c r="C21" s="94" t="s">
        <v>156</v>
      </c>
      <c r="D21" s="85" t="s">
        <v>167</v>
      </c>
      <c r="E21" s="97">
        <v>670486.34</v>
      </c>
      <c r="F21" s="88" t="s">
        <v>168</v>
      </c>
    </row>
    <row r="22" spans="2:6" ht="15.75" thickBot="1" x14ac:dyDescent="0.3">
      <c r="B22" s="81"/>
      <c r="C22" s="82"/>
      <c r="D22" s="89"/>
      <c r="E22" s="96"/>
      <c r="F22" s="90"/>
    </row>
    <row r="23" spans="2:6" x14ac:dyDescent="0.25">
      <c r="B23" s="91"/>
      <c r="C23" s="95"/>
      <c r="D23" s="92"/>
      <c r="E23" s="80"/>
      <c r="F23" s="93"/>
    </row>
    <row r="24" spans="2:6" x14ac:dyDescent="0.25">
      <c r="B24" s="87">
        <v>288687007</v>
      </c>
      <c r="C24" s="94" t="s">
        <v>170</v>
      </c>
      <c r="D24" s="85" t="s">
        <v>167</v>
      </c>
      <c r="E24" s="97">
        <v>2578379.79</v>
      </c>
      <c r="F24" s="88" t="s">
        <v>168</v>
      </c>
    </row>
    <row r="25" spans="2:6" ht="15.75" thickBot="1" x14ac:dyDescent="0.3">
      <c r="B25" s="81"/>
      <c r="C25" s="82"/>
      <c r="D25" s="89"/>
      <c r="E25" s="98"/>
      <c r="F25" s="90"/>
    </row>
    <row r="26" spans="2:6" x14ac:dyDescent="0.25">
      <c r="B26" s="86"/>
      <c r="C26" s="86"/>
      <c r="D26" s="86"/>
      <c r="E26" s="86"/>
      <c r="F26" s="86"/>
    </row>
    <row r="27" spans="2:6" x14ac:dyDescent="0.25">
      <c r="B27" s="86"/>
      <c r="C27" s="86"/>
      <c r="D27" s="86"/>
      <c r="E27" s="86"/>
      <c r="F27" s="86"/>
    </row>
    <row r="28" spans="2:6" x14ac:dyDescent="0.25">
      <c r="B28" s="86"/>
      <c r="C28" s="86"/>
      <c r="D28" s="86"/>
      <c r="E28" s="86"/>
      <c r="F28" s="86"/>
    </row>
    <row r="29" spans="2:6" x14ac:dyDescent="0.25">
      <c r="B29" s="86"/>
      <c r="C29" s="86"/>
      <c r="D29" s="86"/>
      <c r="E29" s="86"/>
      <c r="F29" s="86"/>
    </row>
    <row r="30" spans="2:6" x14ac:dyDescent="0.25">
      <c r="B30" s="86"/>
      <c r="C30" s="86"/>
      <c r="D30" s="86"/>
      <c r="E30" s="86"/>
      <c r="F30" s="86"/>
    </row>
  </sheetData>
  <pageMargins left="0.25" right="0.25" top="0.75" bottom="0.75" header="0.3" footer="0.3"/>
  <pageSetup paperSize="9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58484D-3D75-47FD-8569-63D282CBC736}">
  <dimension ref="A1:G47"/>
  <sheetViews>
    <sheetView workbookViewId="0">
      <selection activeCell="J15" sqref="J15"/>
    </sheetView>
  </sheetViews>
  <sheetFormatPr baseColWidth="10" defaultRowHeight="15" x14ac:dyDescent="0.25"/>
  <sheetData>
    <row r="1" spans="1:7" x14ac:dyDescent="0.25">
      <c r="A1" s="330"/>
      <c r="B1" s="330"/>
      <c r="C1" s="330"/>
      <c r="D1" s="330"/>
      <c r="E1" s="330"/>
      <c r="F1" s="330"/>
      <c r="G1" s="330"/>
    </row>
    <row r="2" spans="1:7" x14ac:dyDescent="0.25">
      <c r="A2" s="330"/>
      <c r="B2" s="330"/>
      <c r="C2" s="330"/>
      <c r="D2" s="330"/>
      <c r="E2" s="330"/>
      <c r="F2" s="330"/>
      <c r="G2" s="330"/>
    </row>
    <row r="3" spans="1:7" x14ac:dyDescent="0.25">
      <c r="A3" s="330"/>
      <c r="B3" s="330"/>
      <c r="C3" s="330"/>
      <c r="D3" s="330"/>
      <c r="E3" s="330"/>
      <c r="F3" s="330"/>
      <c r="G3" s="330"/>
    </row>
    <row r="4" spans="1:7" x14ac:dyDescent="0.25">
      <c r="A4" s="330"/>
      <c r="B4" s="330"/>
      <c r="C4" s="330"/>
      <c r="D4" s="330"/>
      <c r="E4" s="330"/>
      <c r="F4" s="330"/>
      <c r="G4" s="330"/>
    </row>
    <row r="5" spans="1:7" x14ac:dyDescent="0.25">
      <c r="A5" s="330"/>
      <c r="B5" s="330"/>
      <c r="C5" s="330"/>
      <c r="D5" s="330"/>
      <c r="E5" s="330"/>
      <c r="F5" s="330"/>
      <c r="G5" s="330"/>
    </row>
    <row r="6" spans="1:7" x14ac:dyDescent="0.25">
      <c r="A6" s="330"/>
      <c r="B6" s="330"/>
      <c r="C6" s="330"/>
      <c r="D6" s="330"/>
      <c r="E6" s="330"/>
      <c r="F6" s="330"/>
      <c r="G6" s="330"/>
    </row>
    <row r="7" spans="1:7" x14ac:dyDescent="0.25">
      <c r="A7" s="330"/>
      <c r="B7" s="330"/>
      <c r="C7" s="330"/>
      <c r="D7" s="330"/>
      <c r="E7" s="330"/>
      <c r="F7" s="330"/>
      <c r="G7" s="330"/>
    </row>
    <row r="8" spans="1:7" x14ac:dyDescent="0.25">
      <c r="A8" s="330"/>
      <c r="B8" s="330"/>
      <c r="C8" s="330"/>
      <c r="D8" s="330"/>
      <c r="E8" s="330"/>
      <c r="F8" s="330"/>
      <c r="G8" s="330"/>
    </row>
    <row r="9" spans="1:7" x14ac:dyDescent="0.25">
      <c r="A9" s="330"/>
      <c r="B9" s="330"/>
      <c r="C9" s="330"/>
      <c r="D9" s="330"/>
      <c r="E9" s="330"/>
      <c r="F9" s="330"/>
      <c r="G9" s="330"/>
    </row>
    <row r="10" spans="1:7" x14ac:dyDescent="0.25">
      <c r="A10" s="330"/>
      <c r="B10" s="330"/>
      <c r="C10" s="330"/>
      <c r="D10" s="330"/>
      <c r="E10" s="330"/>
      <c r="F10" s="330"/>
      <c r="G10" s="330"/>
    </row>
    <row r="11" spans="1:7" x14ac:dyDescent="0.25">
      <c r="A11" s="330"/>
      <c r="B11" s="330"/>
      <c r="C11" s="330"/>
      <c r="D11" s="330"/>
      <c r="E11" s="330"/>
      <c r="F11" s="330"/>
      <c r="G11" s="330"/>
    </row>
    <row r="12" spans="1:7" x14ac:dyDescent="0.25">
      <c r="A12" s="330"/>
      <c r="B12" s="330"/>
      <c r="C12" s="330"/>
      <c r="D12" s="330"/>
      <c r="E12" s="330"/>
      <c r="F12" s="330"/>
      <c r="G12" s="330"/>
    </row>
    <row r="13" spans="1:7" x14ac:dyDescent="0.25">
      <c r="A13" s="330"/>
      <c r="B13" s="330"/>
      <c r="C13" s="330"/>
      <c r="D13" s="330"/>
      <c r="E13" s="330"/>
      <c r="F13" s="330"/>
      <c r="G13" s="330"/>
    </row>
    <row r="14" spans="1:7" x14ac:dyDescent="0.25">
      <c r="A14" s="330"/>
      <c r="B14" s="330"/>
      <c r="C14" s="330"/>
      <c r="D14" s="330"/>
      <c r="E14" s="330"/>
      <c r="F14" s="330"/>
      <c r="G14" s="330"/>
    </row>
    <row r="15" spans="1:7" x14ac:dyDescent="0.25">
      <c r="A15" s="330"/>
      <c r="B15" s="330"/>
      <c r="C15" s="330"/>
      <c r="D15" s="330"/>
      <c r="E15" s="330"/>
      <c r="F15" s="330"/>
      <c r="G15" s="330"/>
    </row>
    <row r="16" spans="1:7" x14ac:dyDescent="0.25">
      <c r="A16" s="330"/>
      <c r="B16" s="330"/>
      <c r="C16" s="330"/>
      <c r="D16" s="330"/>
      <c r="E16" s="330"/>
      <c r="F16" s="330"/>
      <c r="G16" s="330"/>
    </row>
    <row r="17" spans="1:7" x14ac:dyDescent="0.25">
      <c r="A17" s="330"/>
      <c r="B17" s="330"/>
      <c r="C17" s="330"/>
      <c r="D17" s="330"/>
      <c r="E17" s="330"/>
      <c r="F17" s="330"/>
      <c r="G17" s="330"/>
    </row>
    <row r="18" spans="1:7" x14ac:dyDescent="0.25">
      <c r="A18" s="330"/>
      <c r="B18" s="330"/>
      <c r="C18" s="330"/>
      <c r="D18" s="330"/>
      <c r="E18" s="330"/>
      <c r="F18" s="330"/>
      <c r="G18" s="330"/>
    </row>
    <row r="19" spans="1:7" x14ac:dyDescent="0.25">
      <c r="A19" s="330"/>
      <c r="B19" s="330"/>
      <c r="C19" s="330"/>
      <c r="D19" s="330"/>
      <c r="E19" s="330"/>
      <c r="F19" s="330"/>
      <c r="G19" s="330"/>
    </row>
    <row r="20" spans="1:7" x14ac:dyDescent="0.25">
      <c r="A20" s="330"/>
      <c r="B20" s="330"/>
      <c r="C20" s="330"/>
      <c r="D20" s="330"/>
      <c r="E20" s="330"/>
      <c r="F20" s="330"/>
      <c r="G20" s="330"/>
    </row>
    <row r="21" spans="1:7" x14ac:dyDescent="0.25">
      <c r="A21" s="330"/>
      <c r="B21" s="330"/>
      <c r="C21" s="330"/>
      <c r="D21" s="330"/>
      <c r="E21" s="330"/>
      <c r="F21" s="330"/>
      <c r="G21" s="330"/>
    </row>
    <row r="22" spans="1:7" x14ac:dyDescent="0.25">
      <c r="A22" s="330"/>
      <c r="B22" s="330"/>
      <c r="C22" s="330"/>
      <c r="D22" s="330"/>
      <c r="E22" s="330"/>
      <c r="F22" s="330"/>
      <c r="G22" s="330"/>
    </row>
    <row r="23" spans="1:7" x14ac:dyDescent="0.25">
      <c r="A23" s="330"/>
      <c r="B23" s="330"/>
      <c r="C23" s="330"/>
      <c r="D23" s="330"/>
      <c r="E23" s="330"/>
      <c r="F23" s="330"/>
      <c r="G23" s="330"/>
    </row>
    <row r="24" spans="1:7" x14ac:dyDescent="0.25">
      <c r="A24" s="330"/>
      <c r="B24" s="330"/>
      <c r="C24" s="330"/>
      <c r="D24" s="330"/>
      <c r="E24" s="330"/>
      <c r="F24" s="330"/>
      <c r="G24" s="330"/>
    </row>
    <row r="25" spans="1:7" x14ac:dyDescent="0.25">
      <c r="A25" s="330"/>
      <c r="B25" s="330"/>
      <c r="C25" s="330"/>
      <c r="D25" s="330"/>
      <c r="E25" s="330"/>
      <c r="F25" s="330"/>
      <c r="G25" s="330"/>
    </row>
    <row r="26" spans="1:7" x14ac:dyDescent="0.25">
      <c r="A26" s="330"/>
      <c r="B26" s="330"/>
      <c r="C26" s="330"/>
      <c r="D26" s="330"/>
      <c r="E26" s="330"/>
      <c r="F26" s="330"/>
      <c r="G26" s="330"/>
    </row>
    <row r="27" spans="1:7" x14ac:dyDescent="0.25">
      <c r="A27" s="330"/>
      <c r="B27" s="330"/>
      <c r="C27" s="330"/>
      <c r="D27" s="330"/>
      <c r="E27" s="330"/>
      <c r="F27" s="330"/>
      <c r="G27" s="330"/>
    </row>
    <row r="28" spans="1:7" x14ac:dyDescent="0.25">
      <c r="A28" s="330"/>
      <c r="B28" s="330"/>
      <c r="C28" s="330"/>
      <c r="D28" s="330"/>
      <c r="E28" s="330"/>
      <c r="F28" s="330"/>
      <c r="G28" s="330"/>
    </row>
    <row r="29" spans="1:7" x14ac:dyDescent="0.25">
      <c r="A29" s="330"/>
      <c r="B29" s="330"/>
      <c r="C29" s="330"/>
      <c r="D29" s="330"/>
      <c r="E29" s="330"/>
      <c r="F29" s="330"/>
      <c r="G29" s="330"/>
    </row>
    <row r="30" spans="1:7" x14ac:dyDescent="0.25">
      <c r="A30" s="330"/>
      <c r="B30" s="330"/>
      <c r="C30" s="330"/>
      <c r="D30" s="330"/>
      <c r="E30" s="330"/>
      <c r="F30" s="330"/>
      <c r="G30" s="330"/>
    </row>
    <row r="31" spans="1:7" x14ac:dyDescent="0.25">
      <c r="A31" s="330"/>
      <c r="B31" s="330"/>
      <c r="C31" s="330"/>
      <c r="D31" s="330"/>
      <c r="E31" s="330"/>
      <c r="F31" s="330"/>
      <c r="G31" s="330"/>
    </row>
    <row r="32" spans="1:7" x14ac:dyDescent="0.25">
      <c r="A32" s="330"/>
      <c r="B32" s="330"/>
      <c r="C32" s="330"/>
      <c r="D32" s="330"/>
      <c r="E32" s="330"/>
      <c r="F32" s="330"/>
      <c r="G32" s="330"/>
    </row>
    <row r="33" spans="1:7" x14ac:dyDescent="0.25">
      <c r="A33" s="330"/>
      <c r="B33" s="330"/>
      <c r="C33" s="330"/>
      <c r="D33" s="330"/>
      <c r="E33" s="330"/>
      <c r="F33" s="330"/>
      <c r="G33" s="330"/>
    </row>
    <row r="34" spans="1:7" x14ac:dyDescent="0.25">
      <c r="A34" s="330"/>
      <c r="B34" s="330"/>
      <c r="C34" s="330"/>
      <c r="D34" s="330"/>
      <c r="E34" s="330"/>
      <c r="F34" s="330"/>
      <c r="G34" s="330"/>
    </row>
    <row r="35" spans="1:7" x14ac:dyDescent="0.25">
      <c r="A35" s="330"/>
      <c r="B35" s="330"/>
      <c r="C35" s="330"/>
      <c r="D35" s="330"/>
      <c r="E35" s="330"/>
      <c r="F35" s="330"/>
      <c r="G35" s="330"/>
    </row>
    <row r="36" spans="1:7" x14ac:dyDescent="0.25">
      <c r="A36" s="330"/>
      <c r="B36" s="330"/>
      <c r="C36" s="330"/>
      <c r="D36" s="330"/>
      <c r="E36" s="330"/>
      <c r="F36" s="330"/>
      <c r="G36" s="330"/>
    </row>
    <row r="37" spans="1:7" x14ac:dyDescent="0.25">
      <c r="A37" s="330"/>
      <c r="B37" s="330"/>
      <c r="C37" s="330"/>
      <c r="D37" s="330"/>
      <c r="E37" s="330"/>
      <c r="F37" s="330"/>
      <c r="G37" s="330"/>
    </row>
    <row r="38" spans="1:7" x14ac:dyDescent="0.25">
      <c r="A38" s="330"/>
      <c r="B38" s="330"/>
      <c r="C38" s="330"/>
      <c r="D38" s="330"/>
      <c r="E38" s="330"/>
      <c r="F38" s="330"/>
      <c r="G38" s="330"/>
    </row>
    <row r="39" spans="1:7" x14ac:dyDescent="0.25">
      <c r="A39" s="330"/>
      <c r="B39" s="330"/>
      <c r="C39" s="330"/>
      <c r="D39" s="330"/>
      <c r="E39" s="330"/>
      <c r="F39" s="330"/>
      <c r="G39" s="330"/>
    </row>
    <row r="40" spans="1:7" x14ac:dyDescent="0.25">
      <c r="A40" s="330"/>
      <c r="B40" s="330"/>
      <c r="C40" s="330"/>
      <c r="D40" s="330"/>
      <c r="E40" s="330"/>
      <c r="F40" s="330"/>
      <c r="G40" s="330"/>
    </row>
    <row r="41" spans="1:7" x14ac:dyDescent="0.25">
      <c r="A41" s="330"/>
      <c r="B41" s="330"/>
      <c r="C41" s="330"/>
      <c r="D41" s="330"/>
      <c r="E41" s="330"/>
      <c r="F41" s="330"/>
      <c r="G41" s="330"/>
    </row>
    <row r="42" spans="1:7" x14ac:dyDescent="0.25">
      <c r="A42" s="330"/>
      <c r="B42" s="330"/>
      <c r="C42" s="330"/>
      <c r="D42" s="330"/>
      <c r="E42" s="330"/>
      <c r="F42" s="330"/>
      <c r="G42" s="330"/>
    </row>
    <row r="43" spans="1:7" x14ac:dyDescent="0.25">
      <c r="A43" s="330"/>
      <c r="B43" s="330"/>
      <c r="C43" s="330"/>
      <c r="D43" s="330"/>
      <c r="E43" s="330"/>
      <c r="F43" s="330"/>
      <c r="G43" s="330"/>
    </row>
    <row r="44" spans="1:7" x14ac:dyDescent="0.25">
      <c r="A44" s="330"/>
      <c r="B44" s="330"/>
      <c r="C44" s="330"/>
      <c r="D44" s="330"/>
      <c r="E44" s="330"/>
      <c r="F44" s="330"/>
      <c r="G44" s="330"/>
    </row>
    <row r="45" spans="1:7" x14ac:dyDescent="0.25">
      <c r="A45" s="330"/>
      <c r="B45" s="330"/>
      <c r="C45" s="330"/>
      <c r="D45" s="330"/>
      <c r="E45" s="330"/>
      <c r="F45" s="330"/>
      <c r="G45" s="330"/>
    </row>
    <row r="46" spans="1:7" x14ac:dyDescent="0.25">
      <c r="A46" s="330"/>
      <c r="B46" s="330"/>
      <c r="C46" s="330"/>
      <c r="D46" s="330"/>
      <c r="E46" s="330"/>
      <c r="F46" s="330"/>
      <c r="G46" s="330"/>
    </row>
    <row r="47" spans="1:7" x14ac:dyDescent="0.25">
      <c r="A47" s="330"/>
      <c r="B47" s="330"/>
      <c r="C47" s="330"/>
      <c r="D47" s="330"/>
      <c r="E47" s="330"/>
      <c r="F47" s="330"/>
      <c r="G47" s="330"/>
    </row>
  </sheetData>
  <mergeCells count="1">
    <mergeCell ref="A1:G47"/>
  </mergeCells>
  <pageMargins left="0.7" right="0.7" top="0.75" bottom="0.75" header="0.3" footer="0.3"/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B1FC2D-E6CD-449C-87F2-089512CDFB12}">
  <dimension ref="A2:G56"/>
  <sheetViews>
    <sheetView workbookViewId="0">
      <selection activeCell="J15" sqref="J15"/>
    </sheetView>
  </sheetViews>
  <sheetFormatPr baseColWidth="10" defaultRowHeight="15" x14ac:dyDescent="0.25"/>
  <cols>
    <col min="1" max="1" width="11.42578125" style="204"/>
    <col min="2" max="2" width="58.85546875" style="204" bestFit="1" customWidth="1"/>
    <col min="3" max="6" width="13.7109375" style="204" customWidth="1"/>
    <col min="7" max="256" width="9.140625" style="204" customWidth="1"/>
    <col min="257" max="257" width="11.42578125" style="204"/>
    <col min="258" max="258" width="58.85546875" style="204" bestFit="1" customWidth="1"/>
    <col min="259" max="262" width="13.7109375" style="204" customWidth="1"/>
    <col min="263" max="512" width="9.140625" style="204" customWidth="1"/>
    <col min="513" max="513" width="11.42578125" style="204"/>
    <col min="514" max="514" width="58.85546875" style="204" bestFit="1" customWidth="1"/>
    <col min="515" max="518" width="13.7109375" style="204" customWidth="1"/>
    <col min="519" max="768" width="9.140625" style="204" customWidth="1"/>
    <col min="769" max="769" width="11.42578125" style="204"/>
    <col min="770" max="770" width="58.85546875" style="204" bestFit="1" customWidth="1"/>
    <col min="771" max="774" width="13.7109375" style="204" customWidth="1"/>
    <col min="775" max="1024" width="9.140625" style="204" customWidth="1"/>
    <col min="1025" max="1025" width="11.42578125" style="204"/>
    <col min="1026" max="1026" width="58.85546875" style="204" bestFit="1" customWidth="1"/>
    <col min="1027" max="1030" width="13.7109375" style="204" customWidth="1"/>
    <col min="1031" max="1280" width="9.140625" style="204" customWidth="1"/>
    <col min="1281" max="1281" width="11.42578125" style="204"/>
    <col min="1282" max="1282" width="58.85546875" style="204" bestFit="1" customWidth="1"/>
    <col min="1283" max="1286" width="13.7109375" style="204" customWidth="1"/>
    <col min="1287" max="1536" width="9.140625" style="204" customWidth="1"/>
    <col min="1537" max="1537" width="11.42578125" style="204"/>
    <col min="1538" max="1538" width="58.85546875" style="204" bestFit="1" customWidth="1"/>
    <col min="1539" max="1542" width="13.7109375" style="204" customWidth="1"/>
    <col min="1543" max="1792" width="9.140625" style="204" customWidth="1"/>
    <col min="1793" max="1793" width="11.42578125" style="204"/>
    <col min="1794" max="1794" width="58.85546875" style="204" bestFit="1" customWidth="1"/>
    <col min="1795" max="1798" width="13.7109375" style="204" customWidth="1"/>
    <col min="1799" max="2048" width="9.140625" style="204" customWidth="1"/>
    <col min="2049" max="2049" width="11.42578125" style="204"/>
    <col min="2050" max="2050" width="58.85546875" style="204" bestFit="1" customWidth="1"/>
    <col min="2051" max="2054" width="13.7109375" style="204" customWidth="1"/>
    <col min="2055" max="2304" width="9.140625" style="204" customWidth="1"/>
    <col min="2305" max="2305" width="11.42578125" style="204"/>
    <col min="2306" max="2306" width="58.85546875" style="204" bestFit="1" customWidth="1"/>
    <col min="2307" max="2310" width="13.7109375" style="204" customWidth="1"/>
    <col min="2311" max="2560" width="9.140625" style="204" customWidth="1"/>
    <col min="2561" max="2561" width="11.42578125" style="204"/>
    <col min="2562" max="2562" width="58.85546875" style="204" bestFit="1" customWidth="1"/>
    <col min="2563" max="2566" width="13.7109375" style="204" customWidth="1"/>
    <col min="2567" max="2816" width="9.140625" style="204" customWidth="1"/>
    <col min="2817" max="2817" width="11.42578125" style="204"/>
    <col min="2818" max="2818" width="58.85546875" style="204" bestFit="1" customWidth="1"/>
    <col min="2819" max="2822" width="13.7109375" style="204" customWidth="1"/>
    <col min="2823" max="3072" width="9.140625" style="204" customWidth="1"/>
    <col min="3073" max="3073" width="11.42578125" style="204"/>
    <col min="3074" max="3074" width="58.85546875" style="204" bestFit="1" customWidth="1"/>
    <col min="3075" max="3078" width="13.7109375" style="204" customWidth="1"/>
    <col min="3079" max="3328" width="9.140625" style="204" customWidth="1"/>
    <col min="3329" max="3329" width="11.42578125" style="204"/>
    <col min="3330" max="3330" width="58.85546875" style="204" bestFit="1" customWidth="1"/>
    <col min="3331" max="3334" width="13.7109375" style="204" customWidth="1"/>
    <col min="3335" max="3584" width="9.140625" style="204" customWidth="1"/>
    <col min="3585" max="3585" width="11.42578125" style="204"/>
    <col min="3586" max="3586" width="58.85546875" style="204" bestFit="1" customWidth="1"/>
    <col min="3587" max="3590" width="13.7109375" style="204" customWidth="1"/>
    <col min="3591" max="3840" width="9.140625" style="204" customWidth="1"/>
    <col min="3841" max="3841" width="11.42578125" style="204"/>
    <col min="3842" max="3842" width="58.85546875" style="204" bestFit="1" customWidth="1"/>
    <col min="3843" max="3846" width="13.7109375" style="204" customWidth="1"/>
    <col min="3847" max="4096" width="9.140625" style="204" customWidth="1"/>
    <col min="4097" max="4097" width="11.42578125" style="204"/>
    <col min="4098" max="4098" width="58.85546875" style="204" bestFit="1" customWidth="1"/>
    <col min="4099" max="4102" width="13.7109375" style="204" customWidth="1"/>
    <col min="4103" max="4352" width="9.140625" style="204" customWidth="1"/>
    <col min="4353" max="4353" width="11.42578125" style="204"/>
    <col min="4354" max="4354" width="58.85546875" style="204" bestFit="1" customWidth="1"/>
    <col min="4355" max="4358" width="13.7109375" style="204" customWidth="1"/>
    <col min="4359" max="4608" width="9.140625" style="204" customWidth="1"/>
    <col min="4609" max="4609" width="11.42578125" style="204"/>
    <col min="4610" max="4610" width="58.85546875" style="204" bestFit="1" customWidth="1"/>
    <col min="4611" max="4614" width="13.7109375" style="204" customWidth="1"/>
    <col min="4615" max="4864" width="9.140625" style="204" customWidth="1"/>
    <col min="4865" max="4865" width="11.42578125" style="204"/>
    <col min="4866" max="4866" width="58.85546875" style="204" bestFit="1" customWidth="1"/>
    <col min="4867" max="4870" width="13.7109375" style="204" customWidth="1"/>
    <col min="4871" max="5120" width="9.140625" style="204" customWidth="1"/>
    <col min="5121" max="5121" width="11.42578125" style="204"/>
    <col min="5122" max="5122" width="58.85546875" style="204" bestFit="1" customWidth="1"/>
    <col min="5123" max="5126" width="13.7109375" style="204" customWidth="1"/>
    <col min="5127" max="5376" width="9.140625" style="204" customWidth="1"/>
    <col min="5377" max="5377" width="11.42578125" style="204"/>
    <col min="5378" max="5378" width="58.85546875" style="204" bestFit="1" customWidth="1"/>
    <col min="5379" max="5382" width="13.7109375" style="204" customWidth="1"/>
    <col min="5383" max="5632" width="9.140625" style="204" customWidth="1"/>
    <col min="5633" max="5633" width="11.42578125" style="204"/>
    <col min="5634" max="5634" width="58.85546875" style="204" bestFit="1" customWidth="1"/>
    <col min="5635" max="5638" width="13.7109375" style="204" customWidth="1"/>
    <col min="5639" max="5888" width="9.140625" style="204" customWidth="1"/>
    <col min="5889" max="5889" width="11.42578125" style="204"/>
    <col min="5890" max="5890" width="58.85546875" style="204" bestFit="1" customWidth="1"/>
    <col min="5891" max="5894" width="13.7109375" style="204" customWidth="1"/>
    <col min="5895" max="6144" width="9.140625" style="204" customWidth="1"/>
    <col min="6145" max="6145" width="11.42578125" style="204"/>
    <col min="6146" max="6146" width="58.85546875" style="204" bestFit="1" customWidth="1"/>
    <col min="6147" max="6150" width="13.7109375" style="204" customWidth="1"/>
    <col min="6151" max="6400" width="9.140625" style="204" customWidth="1"/>
    <col min="6401" max="6401" width="11.42578125" style="204"/>
    <col min="6402" max="6402" width="58.85546875" style="204" bestFit="1" customWidth="1"/>
    <col min="6403" max="6406" width="13.7109375" style="204" customWidth="1"/>
    <col min="6407" max="6656" width="9.140625" style="204" customWidth="1"/>
    <col min="6657" max="6657" width="11.42578125" style="204"/>
    <col min="6658" max="6658" width="58.85546875" style="204" bestFit="1" customWidth="1"/>
    <col min="6659" max="6662" width="13.7109375" style="204" customWidth="1"/>
    <col min="6663" max="6912" width="9.140625" style="204" customWidth="1"/>
    <col min="6913" max="6913" width="11.42578125" style="204"/>
    <col min="6914" max="6914" width="58.85546875" style="204" bestFit="1" customWidth="1"/>
    <col min="6915" max="6918" width="13.7109375" style="204" customWidth="1"/>
    <col min="6919" max="7168" width="9.140625" style="204" customWidth="1"/>
    <col min="7169" max="7169" width="11.42578125" style="204"/>
    <col min="7170" max="7170" width="58.85546875" style="204" bestFit="1" customWidth="1"/>
    <col min="7171" max="7174" width="13.7109375" style="204" customWidth="1"/>
    <col min="7175" max="7424" width="9.140625" style="204" customWidth="1"/>
    <col min="7425" max="7425" width="11.42578125" style="204"/>
    <col min="7426" max="7426" width="58.85546875" style="204" bestFit="1" customWidth="1"/>
    <col min="7427" max="7430" width="13.7109375" style="204" customWidth="1"/>
    <col min="7431" max="7680" width="9.140625" style="204" customWidth="1"/>
    <col min="7681" max="7681" width="11.42578125" style="204"/>
    <col min="7682" max="7682" width="58.85546875" style="204" bestFit="1" customWidth="1"/>
    <col min="7683" max="7686" width="13.7109375" style="204" customWidth="1"/>
    <col min="7687" max="7936" width="9.140625" style="204" customWidth="1"/>
    <col min="7937" max="7937" width="11.42578125" style="204"/>
    <col min="7938" max="7938" width="58.85546875" style="204" bestFit="1" customWidth="1"/>
    <col min="7939" max="7942" width="13.7109375" style="204" customWidth="1"/>
    <col min="7943" max="8192" width="9.140625" style="204" customWidth="1"/>
    <col min="8193" max="8193" width="11.42578125" style="204"/>
    <col min="8194" max="8194" width="58.85546875" style="204" bestFit="1" customWidth="1"/>
    <col min="8195" max="8198" width="13.7109375" style="204" customWidth="1"/>
    <col min="8199" max="8448" width="9.140625" style="204" customWidth="1"/>
    <col min="8449" max="8449" width="11.42578125" style="204"/>
    <col min="8450" max="8450" width="58.85546875" style="204" bestFit="1" customWidth="1"/>
    <col min="8451" max="8454" width="13.7109375" style="204" customWidth="1"/>
    <col min="8455" max="8704" width="9.140625" style="204" customWidth="1"/>
    <col min="8705" max="8705" width="11.42578125" style="204"/>
    <col min="8706" max="8706" width="58.85546875" style="204" bestFit="1" customWidth="1"/>
    <col min="8707" max="8710" width="13.7109375" style="204" customWidth="1"/>
    <col min="8711" max="8960" width="9.140625" style="204" customWidth="1"/>
    <col min="8961" max="8961" width="11.42578125" style="204"/>
    <col min="8962" max="8962" width="58.85546875" style="204" bestFit="1" customWidth="1"/>
    <col min="8963" max="8966" width="13.7109375" style="204" customWidth="1"/>
    <col min="8967" max="9216" width="9.140625" style="204" customWidth="1"/>
    <col min="9217" max="9217" width="11.42578125" style="204"/>
    <col min="9218" max="9218" width="58.85546875" style="204" bestFit="1" customWidth="1"/>
    <col min="9219" max="9222" width="13.7109375" style="204" customWidth="1"/>
    <col min="9223" max="9472" width="9.140625" style="204" customWidth="1"/>
    <col min="9473" max="9473" width="11.42578125" style="204"/>
    <col min="9474" max="9474" width="58.85546875" style="204" bestFit="1" customWidth="1"/>
    <col min="9475" max="9478" width="13.7109375" style="204" customWidth="1"/>
    <col min="9479" max="9728" width="9.140625" style="204" customWidth="1"/>
    <col min="9729" max="9729" width="11.42578125" style="204"/>
    <col min="9730" max="9730" width="58.85546875" style="204" bestFit="1" customWidth="1"/>
    <col min="9731" max="9734" width="13.7109375" style="204" customWidth="1"/>
    <col min="9735" max="9984" width="9.140625" style="204" customWidth="1"/>
    <col min="9985" max="9985" width="11.42578125" style="204"/>
    <col min="9986" max="9986" width="58.85546875" style="204" bestFit="1" customWidth="1"/>
    <col min="9987" max="9990" width="13.7109375" style="204" customWidth="1"/>
    <col min="9991" max="10240" width="9.140625" style="204" customWidth="1"/>
    <col min="10241" max="10241" width="11.42578125" style="204"/>
    <col min="10242" max="10242" width="58.85546875" style="204" bestFit="1" customWidth="1"/>
    <col min="10243" max="10246" width="13.7109375" style="204" customWidth="1"/>
    <col min="10247" max="10496" width="9.140625" style="204" customWidth="1"/>
    <col min="10497" max="10497" width="11.42578125" style="204"/>
    <col min="10498" max="10498" width="58.85546875" style="204" bestFit="1" customWidth="1"/>
    <col min="10499" max="10502" width="13.7109375" style="204" customWidth="1"/>
    <col min="10503" max="10752" width="9.140625" style="204" customWidth="1"/>
    <col min="10753" max="10753" width="11.42578125" style="204"/>
    <col min="10754" max="10754" width="58.85546875" style="204" bestFit="1" customWidth="1"/>
    <col min="10755" max="10758" width="13.7109375" style="204" customWidth="1"/>
    <col min="10759" max="11008" width="9.140625" style="204" customWidth="1"/>
    <col min="11009" max="11009" width="11.42578125" style="204"/>
    <col min="11010" max="11010" width="58.85546875" style="204" bestFit="1" customWidth="1"/>
    <col min="11011" max="11014" width="13.7109375" style="204" customWidth="1"/>
    <col min="11015" max="11264" width="9.140625" style="204" customWidth="1"/>
    <col min="11265" max="11265" width="11.42578125" style="204"/>
    <col min="11266" max="11266" width="58.85546875" style="204" bestFit="1" customWidth="1"/>
    <col min="11267" max="11270" width="13.7109375" style="204" customWidth="1"/>
    <col min="11271" max="11520" width="9.140625" style="204" customWidth="1"/>
    <col min="11521" max="11521" width="11.42578125" style="204"/>
    <col min="11522" max="11522" width="58.85546875" style="204" bestFit="1" customWidth="1"/>
    <col min="11523" max="11526" width="13.7109375" style="204" customWidth="1"/>
    <col min="11527" max="11776" width="9.140625" style="204" customWidth="1"/>
    <col min="11777" max="11777" width="11.42578125" style="204"/>
    <col min="11778" max="11778" width="58.85546875" style="204" bestFit="1" customWidth="1"/>
    <col min="11779" max="11782" width="13.7109375" style="204" customWidth="1"/>
    <col min="11783" max="12032" width="9.140625" style="204" customWidth="1"/>
    <col min="12033" max="12033" width="11.42578125" style="204"/>
    <col min="12034" max="12034" width="58.85546875" style="204" bestFit="1" customWidth="1"/>
    <col min="12035" max="12038" width="13.7109375" style="204" customWidth="1"/>
    <col min="12039" max="12288" width="9.140625" style="204" customWidth="1"/>
    <col min="12289" max="12289" width="11.42578125" style="204"/>
    <col min="12290" max="12290" width="58.85546875" style="204" bestFit="1" customWidth="1"/>
    <col min="12291" max="12294" width="13.7109375" style="204" customWidth="1"/>
    <col min="12295" max="12544" width="9.140625" style="204" customWidth="1"/>
    <col min="12545" max="12545" width="11.42578125" style="204"/>
    <col min="12546" max="12546" width="58.85546875" style="204" bestFit="1" customWidth="1"/>
    <col min="12547" max="12550" width="13.7109375" style="204" customWidth="1"/>
    <col min="12551" max="12800" width="9.140625" style="204" customWidth="1"/>
    <col min="12801" max="12801" width="11.42578125" style="204"/>
    <col min="12802" max="12802" width="58.85546875" style="204" bestFit="1" customWidth="1"/>
    <col min="12803" max="12806" width="13.7109375" style="204" customWidth="1"/>
    <col min="12807" max="13056" width="9.140625" style="204" customWidth="1"/>
    <col min="13057" max="13057" width="11.42578125" style="204"/>
    <col min="13058" max="13058" width="58.85546875" style="204" bestFit="1" customWidth="1"/>
    <col min="13059" max="13062" width="13.7109375" style="204" customWidth="1"/>
    <col min="13063" max="13312" width="9.140625" style="204" customWidth="1"/>
    <col min="13313" max="13313" width="11.42578125" style="204"/>
    <col min="13314" max="13314" width="58.85546875" style="204" bestFit="1" customWidth="1"/>
    <col min="13315" max="13318" width="13.7109375" style="204" customWidth="1"/>
    <col min="13319" max="13568" width="9.140625" style="204" customWidth="1"/>
    <col min="13569" max="13569" width="11.42578125" style="204"/>
    <col min="13570" max="13570" width="58.85546875" style="204" bestFit="1" customWidth="1"/>
    <col min="13571" max="13574" width="13.7109375" style="204" customWidth="1"/>
    <col min="13575" max="13824" width="9.140625" style="204" customWidth="1"/>
    <col min="13825" max="13825" width="11.42578125" style="204"/>
    <col min="13826" max="13826" width="58.85546875" style="204" bestFit="1" customWidth="1"/>
    <col min="13827" max="13830" width="13.7109375" style="204" customWidth="1"/>
    <col min="13831" max="14080" width="9.140625" style="204" customWidth="1"/>
    <col min="14081" max="14081" width="11.42578125" style="204"/>
    <col min="14082" max="14082" width="58.85546875" style="204" bestFit="1" customWidth="1"/>
    <col min="14083" max="14086" width="13.7109375" style="204" customWidth="1"/>
    <col min="14087" max="14336" width="9.140625" style="204" customWidth="1"/>
    <col min="14337" max="14337" width="11.42578125" style="204"/>
    <col min="14338" max="14338" width="58.85546875" style="204" bestFit="1" customWidth="1"/>
    <col min="14339" max="14342" width="13.7109375" style="204" customWidth="1"/>
    <col min="14343" max="14592" width="9.140625" style="204" customWidth="1"/>
    <col min="14593" max="14593" width="11.42578125" style="204"/>
    <col min="14594" max="14594" width="58.85546875" style="204" bestFit="1" customWidth="1"/>
    <col min="14595" max="14598" width="13.7109375" style="204" customWidth="1"/>
    <col min="14599" max="14848" width="9.140625" style="204" customWidth="1"/>
    <col min="14849" max="14849" width="11.42578125" style="204"/>
    <col min="14850" max="14850" width="58.85546875" style="204" bestFit="1" customWidth="1"/>
    <col min="14851" max="14854" width="13.7109375" style="204" customWidth="1"/>
    <col min="14855" max="15104" width="9.140625" style="204" customWidth="1"/>
    <col min="15105" max="15105" width="11.42578125" style="204"/>
    <col min="15106" max="15106" width="58.85546875" style="204" bestFit="1" customWidth="1"/>
    <col min="15107" max="15110" width="13.7109375" style="204" customWidth="1"/>
    <col min="15111" max="15360" width="9.140625" style="204" customWidth="1"/>
    <col min="15361" max="15361" width="11.42578125" style="204"/>
    <col min="15362" max="15362" width="58.85546875" style="204" bestFit="1" customWidth="1"/>
    <col min="15363" max="15366" width="13.7109375" style="204" customWidth="1"/>
    <col min="15367" max="15616" width="9.140625" style="204" customWidth="1"/>
    <col min="15617" max="15617" width="11.42578125" style="204"/>
    <col min="15618" max="15618" width="58.85546875" style="204" bestFit="1" customWidth="1"/>
    <col min="15619" max="15622" width="13.7109375" style="204" customWidth="1"/>
    <col min="15623" max="15872" width="9.140625" style="204" customWidth="1"/>
    <col min="15873" max="15873" width="11.42578125" style="204"/>
    <col min="15874" max="15874" width="58.85546875" style="204" bestFit="1" customWidth="1"/>
    <col min="15875" max="15878" width="13.7109375" style="204" customWidth="1"/>
    <col min="15879" max="16128" width="9.140625" style="204" customWidth="1"/>
    <col min="16129" max="16129" width="11.42578125" style="204"/>
    <col min="16130" max="16130" width="58.85546875" style="204" bestFit="1" customWidth="1"/>
    <col min="16131" max="16134" width="13.7109375" style="204" customWidth="1"/>
    <col min="16135" max="16384" width="9.140625" style="204" customWidth="1"/>
  </cols>
  <sheetData>
    <row r="2" spans="1:7" ht="24" customHeight="1" x14ac:dyDescent="0.25">
      <c r="A2" s="328" t="s">
        <v>175</v>
      </c>
      <c r="B2" s="328"/>
      <c r="C2" s="328"/>
      <c r="D2" s="328"/>
      <c r="E2" s="328"/>
      <c r="F2" s="328"/>
      <c r="G2" s="328"/>
    </row>
    <row r="3" spans="1:7" ht="24" customHeight="1" x14ac:dyDescent="0.25">
      <c r="A3" s="329" t="s">
        <v>869</v>
      </c>
      <c r="B3" s="329"/>
      <c r="C3" s="329"/>
      <c r="D3" s="329"/>
      <c r="E3" s="329"/>
      <c r="F3" s="329"/>
      <c r="G3" s="329"/>
    </row>
    <row r="4" spans="1:7" ht="12" customHeight="1" x14ac:dyDescent="0.25">
      <c r="B4" s="205"/>
      <c r="C4" s="205"/>
      <c r="D4" s="205"/>
      <c r="E4" s="205"/>
      <c r="F4" s="205"/>
    </row>
    <row r="5" spans="1:7" ht="21.95" customHeight="1" x14ac:dyDescent="0.25">
      <c r="B5" s="225"/>
      <c r="C5" s="214" t="s">
        <v>513</v>
      </c>
      <c r="D5" s="214"/>
      <c r="E5" s="214" t="s">
        <v>514</v>
      </c>
      <c r="F5" s="214"/>
    </row>
    <row r="6" spans="1:7" ht="12" customHeight="1" x14ac:dyDescent="0.25">
      <c r="B6" s="205"/>
      <c r="C6" s="205"/>
      <c r="D6" s="205"/>
      <c r="E6" s="205"/>
      <c r="F6" s="205"/>
    </row>
    <row r="7" spans="1:7" ht="20.100000000000001" customHeight="1" x14ac:dyDescent="0.25">
      <c r="B7" s="207" t="s">
        <v>230</v>
      </c>
      <c r="C7" s="225"/>
      <c r="D7" s="225"/>
      <c r="E7" s="225"/>
      <c r="F7" s="225"/>
    </row>
    <row r="8" spans="1:7" ht="20.100000000000001" customHeight="1" x14ac:dyDescent="0.25">
      <c r="B8" s="225" t="s">
        <v>56</v>
      </c>
    </row>
    <row r="9" spans="1:7" ht="20.100000000000001" customHeight="1" x14ac:dyDescent="0.25">
      <c r="B9" s="208" t="s">
        <v>231</v>
      </c>
    </row>
    <row r="10" spans="1:7" ht="20.100000000000001" customHeight="1" x14ac:dyDescent="0.25">
      <c r="B10" s="225" t="s">
        <v>232</v>
      </c>
      <c r="C10" s="227">
        <v>137526.21</v>
      </c>
      <c r="D10" s="227"/>
      <c r="E10" s="227">
        <v>825122.59</v>
      </c>
      <c r="F10" s="227"/>
    </row>
    <row r="11" spans="1:7" ht="20.100000000000001" customHeight="1" x14ac:dyDescent="0.25">
      <c r="B11" s="225" t="s">
        <v>169</v>
      </c>
      <c r="C11" s="227">
        <v>34656.92</v>
      </c>
      <c r="D11" s="227"/>
      <c r="E11" s="227">
        <v>176363.07</v>
      </c>
      <c r="F11" s="227"/>
    </row>
    <row r="12" spans="1:7" ht="20.100000000000001" customHeight="1" x14ac:dyDescent="0.25">
      <c r="B12" s="225" t="s">
        <v>233</v>
      </c>
      <c r="C12" s="227">
        <v>5629.55</v>
      </c>
      <c r="D12" s="227"/>
      <c r="E12" s="227">
        <v>6151.63</v>
      </c>
      <c r="F12" s="227"/>
    </row>
    <row r="13" spans="1:7" ht="20.100000000000001" customHeight="1" x14ac:dyDescent="0.25">
      <c r="B13" s="225" t="s">
        <v>235</v>
      </c>
      <c r="C13" s="320">
        <v>39057.53</v>
      </c>
      <c r="D13" s="227"/>
      <c r="E13" s="320">
        <v>82385.53</v>
      </c>
      <c r="F13" s="227"/>
    </row>
    <row r="14" spans="1:7" ht="12" customHeight="1" x14ac:dyDescent="0.25">
      <c r="B14" s="205"/>
      <c r="C14" s="205"/>
      <c r="D14" s="205"/>
      <c r="E14" s="205"/>
      <c r="F14" s="205"/>
    </row>
    <row r="15" spans="1:7" ht="20.100000000000001" customHeight="1" x14ac:dyDescent="0.25">
      <c r="B15" s="225" t="s">
        <v>236</v>
      </c>
      <c r="C15" s="321">
        <v>216870.21</v>
      </c>
      <c r="D15" s="227"/>
      <c r="E15" s="321">
        <v>1090022.82</v>
      </c>
      <c r="F15" s="227"/>
    </row>
    <row r="16" spans="1:7" ht="20.100000000000001" customHeight="1" x14ac:dyDescent="0.25">
      <c r="B16" s="225" t="s">
        <v>56</v>
      </c>
    </row>
    <row r="17" spans="2:6" ht="12" customHeight="1" x14ac:dyDescent="0.25">
      <c r="B17" s="205"/>
      <c r="C17" s="205"/>
      <c r="D17" s="205"/>
      <c r="E17" s="205"/>
      <c r="F17" s="205"/>
    </row>
    <row r="18" spans="2:6" ht="20.100000000000001" customHeight="1" x14ac:dyDescent="0.25">
      <c r="B18" s="207" t="s">
        <v>237</v>
      </c>
      <c r="C18" s="321">
        <v>216870.21</v>
      </c>
      <c r="D18" s="227"/>
      <c r="E18" s="321">
        <v>1090022.82</v>
      </c>
      <c r="F18" s="227"/>
    </row>
    <row r="19" spans="2:6" ht="20.100000000000001" customHeight="1" x14ac:dyDescent="0.25">
      <c r="B19" s="225" t="s">
        <v>56</v>
      </c>
    </row>
    <row r="20" spans="2:6" ht="20.100000000000001" customHeight="1" x14ac:dyDescent="0.25">
      <c r="B20" s="207" t="s">
        <v>238</v>
      </c>
      <c r="C20" s="225"/>
      <c r="D20" s="225"/>
      <c r="E20" s="225"/>
      <c r="F20" s="225"/>
    </row>
    <row r="21" spans="2:6" ht="20.100000000000001" customHeight="1" x14ac:dyDescent="0.25">
      <c r="B21" s="225" t="s">
        <v>56</v>
      </c>
    </row>
    <row r="22" spans="2:6" ht="20.100000000000001" customHeight="1" x14ac:dyDescent="0.25">
      <c r="B22" s="208" t="s">
        <v>239</v>
      </c>
    </row>
    <row r="23" spans="2:6" ht="20.100000000000001" customHeight="1" x14ac:dyDescent="0.25">
      <c r="B23" s="225" t="s">
        <v>240</v>
      </c>
    </row>
    <row r="24" spans="2:6" ht="20.100000000000001" customHeight="1" x14ac:dyDescent="0.25">
      <c r="B24" s="225" t="s">
        <v>242</v>
      </c>
      <c r="C24" s="227">
        <v>18073</v>
      </c>
      <c r="D24" s="227"/>
      <c r="E24" s="227">
        <v>18073</v>
      </c>
      <c r="F24" s="227"/>
    </row>
    <row r="25" spans="2:6" ht="20.100000000000001" customHeight="1" x14ac:dyDescent="0.25">
      <c r="B25" s="225" t="s">
        <v>243</v>
      </c>
      <c r="C25" s="227">
        <v>33517.800000000003</v>
      </c>
      <c r="D25" s="227"/>
      <c r="E25" s="227">
        <v>48399.6</v>
      </c>
      <c r="F25" s="227"/>
    </row>
    <row r="26" spans="2:6" ht="20.100000000000001" customHeight="1" x14ac:dyDescent="0.25">
      <c r="B26" s="225" t="s">
        <v>244</v>
      </c>
      <c r="C26" s="227">
        <v>13764.92</v>
      </c>
      <c r="D26" s="227"/>
      <c r="E26" s="227">
        <v>13764.92</v>
      </c>
      <c r="F26" s="227"/>
    </row>
    <row r="27" spans="2:6" ht="20.100000000000001" customHeight="1" x14ac:dyDescent="0.25">
      <c r="B27" s="225" t="s">
        <v>246</v>
      </c>
      <c r="C27" s="227">
        <v>170010.8</v>
      </c>
      <c r="D27" s="227"/>
      <c r="E27" s="227">
        <v>379225.21</v>
      </c>
      <c r="F27" s="227"/>
    </row>
    <row r="28" spans="2:6" ht="20.100000000000001" customHeight="1" x14ac:dyDescent="0.25">
      <c r="B28" s="225" t="s">
        <v>247</v>
      </c>
      <c r="C28" s="227">
        <v>7168</v>
      </c>
      <c r="D28" s="227"/>
      <c r="E28" s="227">
        <v>59168</v>
      </c>
      <c r="F28" s="227"/>
    </row>
    <row r="29" spans="2:6" ht="20.100000000000001" customHeight="1" x14ac:dyDescent="0.25">
      <c r="B29" s="225" t="s">
        <v>252</v>
      </c>
      <c r="C29" s="227">
        <v>5539.5</v>
      </c>
      <c r="D29" s="227"/>
      <c r="E29" s="227">
        <v>8821.5</v>
      </c>
      <c r="F29" s="227"/>
    </row>
    <row r="30" spans="2:6" ht="20.100000000000001" customHeight="1" x14ac:dyDescent="0.25">
      <c r="B30" s="225" t="s">
        <v>248</v>
      </c>
      <c r="C30" s="227">
        <v>10002</v>
      </c>
      <c r="D30" s="227"/>
      <c r="E30" s="227">
        <v>58141</v>
      </c>
      <c r="F30" s="227"/>
    </row>
    <row r="31" spans="2:6" ht="20.100000000000001" customHeight="1" x14ac:dyDescent="0.25">
      <c r="B31" s="225" t="s">
        <v>249</v>
      </c>
      <c r="C31" s="320">
        <v>9917.3799999999992</v>
      </c>
      <c r="D31" s="227"/>
      <c r="E31" s="320">
        <v>19834.759999999998</v>
      </c>
      <c r="F31" s="227"/>
    </row>
    <row r="32" spans="2:6" ht="12" customHeight="1" x14ac:dyDescent="0.25">
      <c r="B32" s="205"/>
      <c r="C32" s="205"/>
      <c r="D32" s="205"/>
      <c r="E32" s="322"/>
      <c r="F32" s="205"/>
    </row>
    <row r="33" spans="2:6" ht="20.100000000000001" customHeight="1" x14ac:dyDescent="0.25">
      <c r="B33" s="225" t="s">
        <v>250</v>
      </c>
      <c r="C33" s="321">
        <v>267993.40000000002</v>
      </c>
      <c r="D33" s="227"/>
      <c r="E33" s="321">
        <v>605427.99</v>
      </c>
      <c r="F33" s="227"/>
    </row>
    <row r="34" spans="2:6" ht="20.100000000000001" customHeight="1" x14ac:dyDescent="0.25">
      <c r="B34" s="225" t="s">
        <v>56</v>
      </c>
    </row>
    <row r="35" spans="2:6" ht="20.100000000000001" customHeight="1" x14ac:dyDescent="0.25">
      <c r="B35" s="225" t="s">
        <v>251</v>
      </c>
    </row>
    <row r="36" spans="2:6" ht="20.100000000000001" customHeight="1" x14ac:dyDescent="0.25">
      <c r="B36" s="225" t="s">
        <v>461</v>
      </c>
      <c r="C36" s="320">
        <v>143375.57</v>
      </c>
      <c r="D36" s="227"/>
      <c r="E36" s="320">
        <v>276797</v>
      </c>
      <c r="F36" s="227"/>
    </row>
    <row r="37" spans="2:6" ht="12" customHeight="1" x14ac:dyDescent="0.25">
      <c r="B37" s="205"/>
      <c r="C37" s="205"/>
      <c r="D37" s="205"/>
      <c r="E37" s="205"/>
      <c r="F37" s="205"/>
    </row>
    <row r="38" spans="2:6" ht="20.100000000000001" customHeight="1" x14ac:dyDescent="0.25">
      <c r="B38" s="225" t="s">
        <v>254</v>
      </c>
      <c r="C38" s="321">
        <v>143375.57</v>
      </c>
      <c r="D38" s="227"/>
      <c r="E38" s="321">
        <v>276797</v>
      </c>
      <c r="F38" s="227"/>
    </row>
    <row r="39" spans="2:6" ht="20.100000000000001" customHeight="1" x14ac:dyDescent="0.25">
      <c r="B39" s="225" t="s">
        <v>56</v>
      </c>
    </row>
    <row r="40" spans="2:6" ht="20.100000000000001" customHeight="1" x14ac:dyDescent="0.25">
      <c r="B40" s="225" t="s">
        <v>255</v>
      </c>
      <c r="C40" s="227">
        <v>1257.29</v>
      </c>
      <c r="D40" s="227"/>
      <c r="E40" s="227">
        <v>3408.75</v>
      </c>
      <c r="F40" s="227"/>
    </row>
    <row r="41" spans="2:6" ht="20.100000000000001" customHeight="1" x14ac:dyDescent="0.25">
      <c r="B41" s="225" t="s">
        <v>256</v>
      </c>
    </row>
    <row r="42" spans="2:6" ht="20.100000000000001" customHeight="1" x14ac:dyDescent="0.25">
      <c r="B42" s="225" t="s">
        <v>169</v>
      </c>
      <c r="C42" s="320">
        <v>18000</v>
      </c>
      <c r="D42" s="227"/>
      <c r="E42" s="320">
        <v>27000</v>
      </c>
      <c r="F42" s="227"/>
    </row>
    <row r="43" spans="2:6" ht="12" customHeight="1" x14ac:dyDescent="0.25">
      <c r="B43" s="205"/>
      <c r="C43" s="205"/>
      <c r="D43" s="205"/>
      <c r="E43" s="205"/>
      <c r="F43" s="205"/>
    </row>
    <row r="44" spans="2:6" ht="20.100000000000001" customHeight="1" x14ac:dyDescent="0.25">
      <c r="B44" s="225" t="s">
        <v>257</v>
      </c>
      <c r="C44" s="321">
        <v>18000</v>
      </c>
      <c r="D44" s="227"/>
      <c r="E44" s="321">
        <v>27000</v>
      </c>
      <c r="F44" s="227"/>
    </row>
    <row r="45" spans="2:6" ht="20.100000000000001" customHeight="1" x14ac:dyDescent="0.25">
      <c r="B45" s="225" t="s">
        <v>56</v>
      </c>
    </row>
    <row r="46" spans="2:6" ht="12" customHeight="1" x14ac:dyDescent="0.25">
      <c r="B46" s="205"/>
      <c r="C46" s="205"/>
      <c r="D46" s="205"/>
      <c r="E46" s="205"/>
      <c r="F46" s="205"/>
    </row>
    <row r="47" spans="2:6" ht="20.100000000000001" customHeight="1" x14ac:dyDescent="0.25">
      <c r="B47" s="225" t="s">
        <v>258</v>
      </c>
      <c r="C47" s="321">
        <v>430626.26</v>
      </c>
      <c r="D47" s="227"/>
      <c r="E47" s="321">
        <v>912633.74</v>
      </c>
      <c r="F47" s="227"/>
    </row>
    <row r="48" spans="2:6" ht="20.100000000000001" customHeight="1" x14ac:dyDescent="0.25">
      <c r="B48" s="225" t="s">
        <v>56</v>
      </c>
    </row>
    <row r="49" spans="2:6" ht="12" customHeight="1" x14ac:dyDescent="0.25">
      <c r="B49" s="205"/>
      <c r="C49" s="205"/>
      <c r="D49" s="205"/>
      <c r="E49" s="205"/>
      <c r="F49" s="205"/>
    </row>
    <row r="50" spans="2:6" ht="20.100000000000001" customHeight="1" x14ac:dyDescent="0.25">
      <c r="B50" s="207" t="s">
        <v>259</v>
      </c>
      <c r="C50" s="321">
        <v>430626.26</v>
      </c>
      <c r="D50" s="227"/>
      <c r="E50" s="321">
        <v>912633.74</v>
      </c>
      <c r="F50" s="227"/>
    </row>
    <row r="51" spans="2:6" ht="20.100000000000001" customHeight="1" x14ac:dyDescent="0.25">
      <c r="B51" s="225" t="s">
        <v>56</v>
      </c>
    </row>
    <row r="52" spans="2:6" ht="20.100000000000001" customHeight="1" x14ac:dyDescent="0.25">
      <c r="B52" s="225" t="s">
        <v>56</v>
      </c>
    </row>
    <row r="53" spans="2:6" ht="12" customHeight="1" x14ac:dyDescent="0.25">
      <c r="B53" s="205"/>
      <c r="C53" s="205"/>
      <c r="D53" s="205"/>
      <c r="E53" s="205"/>
      <c r="F53" s="205"/>
    </row>
    <row r="54" spans="2:6" ht="20.100000000000001" customHeight="1" thickBot="1" x14ac:dyDescent="0.3">
      <c r="B54" s="207" t="s">
        <v>260</v>
      </c>
      <c r="C54" s="286">
        <v>-213756.05</v>
      </c>
      <c r="D54" s="216"/>
      <c r="E54" s="285">
        <v>177389.08</v>
      </c>
      <c r="F54" s="227"/>
    </row>
    <row r="55" spans="2:6" ht="12" customHeight="1" thickTop="1" x14ac:dyDescent="0.25">
      <c r="B55" s="205"/>
      <c r="C55" s="205"/>
      <c r="D55" s="205"/>
      <c r="E55" s="205"/>
      <c r="F55" s="205"/>
    </row>
    <row r="56" spans="2:6" ht="20.100000000000001" customHeight="1" x14ac:dyDescent="0.25">
      <c r="B56" s="225" t="s">
        <v>56</v>
      </c>
      <c r="C56" s="217" t="s">
        <v>56</v>
      </c>
      <c r="D56" s="217"/>
      <c r="E56" s="225" t="s">
        <v>56</v>
      </c>
      <c r="F56" s="225"/>
    </row>
  </sheetData>
  <mergeCells count="2">
    <mergeCell ref="A2:G2"/>
    <mergeCell ref="A3:G3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858B55-705B-4338-83BB-12B1CA0B83F4}">
  <dimension ref="A1:G47"/>
  <sheetViews>
    <sheetView workbookViewId="0">
      <selection activeCell="J15" sqref="J15"/>
    </sheetView>
  </sheetViews>
  <sheetFormatPr baseColWidth="10" defaultRowHeight="15" x14ac:dyDescent="0.25"/>
  <sheetData>
    <row r="1" spans="1:7" x14ac:dyDescent="0.25">
      <c r="A1" s="330"/>
      <c r="B1" s="330"/>
      <c r="C1" s="330"/>
      <c r="D1" s="330"/>
      <c r="E1" s="330"/>
      <c r="F1" s="330"/>
      <c r="G1" s="330"/>
    </row>
    <row r="2" spans="1:7" x14ac:dyDescent="0.25">
      <c r="A2" s="330"/>
      <c r="B2" s="330"/>
      <c r="C2" s="330"/>
      <c r="D2" s="330"/>
      <c r="E2" s="330"/>
      <c r="F2" s="330"/>
      <c r="G2" s="330"/>
    </row>
    <row r="3" spans="1:7" x14ac:dyDescent="0.25">
      <c r="A3" s="330"/>
      <c r="B3" s="330"/>
      <c r="C3" s="330"/>
      <c r="D3" s="330"/>
      <c r="E3" s="330"/>
      <c r="F3" s="330"/>
      <c r="G3" s="330"/>
    </row>
    <row r="4" spans="1:7" x14ac:dyDescent="0.25">
      <c r="A4" s="330"/>
      <c r="B4" s="330"/>
      <c r="C4" s="330"/>
      <c r="D4" s="330"/>
      <c r="E4" s="330"/>
      <c r="F4" s="330"/>
      <c r="G4" s="330"/>
    </row>
    <row r="5" spans="1:7" x14ac:dyDescent="0.25">
      <c r="A5" s="330"/>
      <c r="B5" s="330"/>
      <c r="C5" s="330"/>
      <c r="D5" s="330"/>
      <c r="E5" s="330"/>
      <c r="F5" s="330"/>
      <c r="G5" s="330"/>
    </row>
    <row r="6" spans="1:7" x14ac:dyDescent="0.25">
      <c r="A6" s="330"/>
      <c r="B6" s="330"/>
      <c r="C6" s="330"/>
      <c r="D6" s="330"/>
      <c r="E6" s="330"/>
      <c r="F6" s="330"/>
      <c r="G6" s="330"/>
    </row>
    <row r="7" spans="1:7" x14ac:dyDescent="0.25">
      <c r="A7" s="330"/>
      <c r="B7" s="330"/>
      <c r="C7" s="330"/>
      <c r="D7" s="330"/>
      <c r="E7" s="330"/>
      <c r="F7" s="330"/>
      <c r="G7" s="330"/>
    </row>
    <row r="8" spans="1:7" x14ac:dyDescent="0.25">
      <c r="A8" s="330"/>
      <c r="B8" s="330"/>
      <c r="C8" s="330"/>
      <c r="D8" s="330"/>
      <c r="E8" s="330"/>
      <c r="F8" s="330"/>
      <c r="G8" s="330"/>
    </row>
    <row r="9" spans="1:7" x14ac:dyDescent="0.25">
      <c r="A9" s="330"/>
      <c r="B9" s="330"/>
      <c r="C9" s="330"/>
      <c r="D9" s="330"/>
      <c r="E9" s="330"/>
      <c r="F9" s="330"/>
      <c r="G9" s="330"/>
    </row>
    <row r="10" spans="1:7" x14ac:dyDescent="0.25">
      <c r="A10" s="330"/>
      <c r="B10" s="330"/>
      <c r="C10" s="330"/>
      <c r="D10" s="330"/>
      <c r="E10" s="330"/>
      <c r="F10" s="330"/>
      <c r="G10" s="330"/>
    </row>
    <row r="11" spans="1:7" x14ac:dyDescent="0.25">
      <c r="A11" s="330"/>
      <c r="B11" s="330"/>
      <c r="C11" s="330"/>
      <c r="D11" s="330"/>
      <c r="E11" s="330"/>
      <c r="F11" s="330"/>
      <c r="G11" s="330"/>
    </row>
    <row r="12" spans="1:7" x14ac:dyDescent="0.25">
      <c r="A12" s="330"/>
      <c r="B12" s="330"/>
      <c r="C12" s="330"/>
      <c r="D12" s="330"/>
      <c r="E12" s="330"/>
      <c r="F12" s="330"/>
      <c r="G12" s="330"/>
    </row>
    <row r="13" spans="1:7" x14ac:dyDescent="0.25">
      <c r="A13" s="330"/>
      <c r="B13" s="330"/>
      <c r="C13" s="330"/>
      <c r="D13" s="330"/>
      <c r="E13" s="330"/>
      <c r="F13" s="330"/>
      <c r="G13" s="330"/>
    </row>
    <row r="14" spans="1:7" x14ac:dyDescent="0.25">
      <c r="A14" s="330"/>
      <c r="B14" s="330"/>
      <c r="C14" s="330"/>
      <c r="D14" s="330"/>
      <c r="E14" s="330"/>
      <c r="F14" s="330"/>
      <c r="G14" s="330"/>
    </row>
    <row r="15" spans="1:7" x14ac:dyDescent="0.25">
      <c r="A15" s="330"/>
      <c r="B15" s="330"/>
      <c r="C15" s="330"/>
      <c r="D15" s="330"/>
      <c r="E15" s="330"/>
      <c r="F15" s="330"/>
      <c r="G15" s="330"/>
    </row>
    <row r="16" spans="1:7" x14ac:dyDescent="0.25">
      <c r="A16" s="330"/>
      <c r="B16" s="330"/>
      <c r="C16" s="330"/>
      <c r="D16" s="330"/>
      <c r="E16" s="330"/>
      <c r="F16" s="330"/>
      <c r="G16" s="330"/>
    </row>
    <row r="17" spans="1:7" x14ac:dyDescent="0.25">
      <c r="A17" s="330"/>
      <c r="B17" s="330"/>
      <c r="C17" s="330"/>
      <c r="D17" s="330"/>
      <c r="E17" s="330"/>
      <c r="F17" s="330"/>
      <c r="G17" s="330"/>
    </row>
    <row r="18" spans="1:7" x14ac:dyDescent="0.25">
      <c r="A18" s="330"/>
      <c r="B18" s="330"/>
      <c r="C18" s="330"/>
      <c r="D18" s="330"/>
      <c r="E18" s="330"/>
      <c r="F18" s="330"/>
      <c r="G18" s="330"/>
    </row>
    <row r="19" spans="1:7" x14ac:dyDescent="0.25">
      <c r="A19" s="330"/>
      <c r="B19" s="330"/>
      <c r="C19" s="330"/>
      <c r="D19" s="330"/>
      <c r="E19" s="330"/>
      <c r="F19" s="330"/>
      <c r="G19" s="330"/>
    </row>
    <row r="20" spans="1:7" x14ac:dyDescent="0.25">
      <c r="A20" s="330"/>
      <c r="B20" s="330"/>
      <c r="C20" s="330"/>
      <c r="D20" s="330"/>
      <c r="E20" s="330"/>
      <c r="F20" s="330"/>
      <c r="G20" s="330"/>
    </row>
    <row r="21" spans="1:7" x14ac:dyDescent="0.25">
      <c r="A21" s="330"/>
      <c r="B21" s="330"/>
      <c r="C21" s="330"/>
      <c r="D21" s="330"/>
      <c r="E21" s="330"/>
      <c r="F21" s="330"/>
      <c r="G21" s="330"/>
    </row>
    <row r="22" spans="1:7" x14ac:dyDescent="0.25">
      <c r="A22" s="330"/>
      <c r="B22" s="330"/>
      <c r="C22" s="330"/>
      <c r="D22" s="330"/>
      <c r="E22" s="330"/>
      <c r="F22" s="330"/>
      <c r="G22" s="330"/>
    </row>
    <row r="23" spans="1:7" x14ac:dyDescent="0.25">
      <c r="A23" s="330"/>
      <c r="B23" s="330"/>
      <c r="C23" s="330"/>
      <c r="D23" s="330"/>
      <c r="E23" s="330"/>
      <c r="F23" s="330"/>
      <c r="G23" s="330"/>
    </row>
    <row r="24" spans="1:7" x14ac:dyDescent="0.25">
      <c r="A24" s="330"/>
      <c r="B24" s="330"/>
      <c r="C24" s="330"/>
      <c r="D24" s="330"/>
      <c r="E24" s="330"/>
      <c r="F24" s="330"/>
      <c r="G24" s="330"/>
    </row>
    <row r="25" spans="1:7" x14ac:dyDescent="0.25">
      <c r="A25" s="330"/>
      <c r="B25" s="330"/>
      <c r="C25" s="330"/>
      <c r="D25" s="330"/>
      <c r="E25" s="330"/>
      <c r="F25" s="330"/>
      <c r="G25" s="330"/>
    </row>
    <row r="26" spans="1:7" x14ac:dyDescent="0.25">
      <c r="A26" s="330"/>
      <c r="B26" s="330"/>
      <c r="C26" s="330"/>
      <c r="D26" s="330"/>
      <c r="E26" s="330"/>
      <c r="F26" s="330"/>
      <c r="G26" s="330"/>
    </row>
    <row r="27" spans="1:7" x14ac:dyDescent="0.25">
      <c r="A27" s="330"/>
      <c r="B27" s="330"/>
      <c r="C27" s="330"/>
      <c r="D27" s="330"/>
      <c r="E27" s="330"/>
      <c r="F27" s="330"/>
      <c r="G27" s="330"/>
    </row>
    <row r="28" spans="1:7" x14ac:dyDescent="0.25">
      <c r="A28" s="330"/>
      <c r="B28" s="330"/>
      <c r="C28" s="330"/>
      <c r="D28" s="330"/>
      <c r="E28" s="330"/>
      <c r="F28" s="330"/>
      <c r="G28" s="330"/>
    </row>
    <row r="29" spans="1:7" x14ac:dyDescent="0.25">
      <c r="A29" s="330"/>
      <c r="B29" s="330"/>
      <c r="C29" s="330"/>
      <c r="D29" s="330"/>
      <c r="E29" s="330"/>
      <c r="F29" s="330"/>
      <c r="G29" s="330"/>
    </row>
    <row r="30" spans="1:7" x14ac:dyDescent="0.25">
      <c r="A30" s="330"/>
      <c r="B30" s="330"/>
      <c r="C30" s="330"/>
      <c r="D30" s="330"/>
      <c r="E30" s="330"/>
      <c r="F30" s="330"/>
      <c r="G30" s="330"/>
    </row>
    <row r="31" spans="1:7" x14ac:dyDescent="0.25">
      <c r="A31" s="330"/>
      <c r="B31" s="330"/>
      <c r="C31" s="330"/>
      <c r="D31" s="330"/>
      <c r="E31" s="330"/>
      <c r="F31" s="330"/>
      <c r="G31" s="330"/>
    </row>
    <row r="32" spans="1:7" x14ac:dyDescent="0.25">
      <c r="A32" s="330"/>
      <c r="B32" s="330"/>
      <c r="C32" s="330"/>
      <c r="D32" s="330"/>
      <c r="E32" s="330"/>
      <c r="F32" s="330"/>
      <c r="G32" s="330"/>
    </row>
    <row r="33" spans="1:7" x14ac:dyDescent="0.25">
      <c r="A33" s="330"/>
      <c r="B33" s="330"/>
      <c r="C33" s="330"/>
      <c r="D33" s="330"/>
      <c r="E33" s="330"/>
      <c r="F33" s="330"/>
      <c r="G33" s="330"/>
    </row>
    <row r="34" spans="1:7" x14ac:dyDescent="0.25">
      <c r="A34" s="330"/>
      <c r="B34" s="330"/>
      <c r="C34" s="330"/>
      <c r="D34" s="330"/>
      <c r="E34" s="330"/>
      <c r="F34" s="330"/>
      <c r="G34" s="330"/>
    </row>
    <row r="35" spans="1:7" x14ac:dyDescent="0.25">
      <c r="A35" s="330"/>
      <c r="B35" s="330"/>
      <c r="C35" s="330"/>
      <c r="D35" s="330"/>
      <c r="E35" s="330"/>
      <c r="F35" s="330"/>
      <c r="G35" s="330"/>
    </row>
    <row r="36" spans="1:7" x14ac:dyDescent="0.25">
      <c r="A36" s="330"/>
      <c r="B36" s="330"/>
      <c r="C36" s="330"/>
      <c r="D36" s="330"/>
      <c r="E36" s="330"/>
      <c r="F36" s="330"/>
      <c r="G36" s="330"/>
    </row>
    <row r="37" spans="1:7" x14ac:dyDescent="0.25">
      <c r="A37" s="330"/>
      <c r="B37" s="330"/>
      <c r="C37" s="330"/>
      <c r="D37" s="330"/>
      <c r="E37" s="330"/>
      <c r="F37" s="330"/>
      <c r="G37" s="330"/>
    </row>
    <row r="38" spans="1:7" x14ac:dyDescent="0.25">
      <c r="A38" s="330"/>
      <c r="B38" s="330"/>
      <c r="C38" s="330"/>
      <c r="D38" s="330"/>
      <c r="E38" s="330"/>
      <c r="F38" s="330"/>
      <c r="G38" s="330"/>
    </row>
    <row r="39" spans="1:7" x14ac:dyDescent="0.25">
      <c r="A39" s="330"/>
      <c r="B39" s="330"/>
      <c r="C39" s="330"/>
      <c r="D39" s="330"/>
      <c r="E39" s="330"/>
      <c r="F39" s="330"/>
      <c r="G39" s="330"/>
    </row>
    <row r="40" spans="1:7" x14ac:dyDescent="0.25">
      <c r="A40" s="330"/>
      <c r="B40" s="330"/>
      <c r="C40" s="330"/>
      <c r="D40" s="330"/>
      <c r="E40" s="330"/>
      <c r="F40" s="330"/>
      <c r="G40" s="330"/>
    </row>
    <row r="41" spans="1:7" x14ac:dyDescent="0.25">
      <c r="A41" s="330"/>
      <c r="B41" s="330"/>
      <c r="C41" s="330"/>
      <c r="D41" s="330"/>
      <c r="E41" s="330"/>
      <c r="F41" s="330"/>
      <c r="G41" s="330"/>
    </row>
    <row r="42" spans="1:7" x14ac:dyDescent="0.25">
      <c r="A42" s="330"/>
      <c r="B42" s="330"/>
      <c r="C42" s="330"/>
      <c r="D42" s="330"/>
      <c r="E42" s="330"/>
      <c r="F42" s="330"/>
      <c r="G42" s="330"/>
    </row>
    <row r="43" spans="1:7" x14ac:dyDescent="0.25">
      <c r="A43" s="330"/>
      <c r="B43" s="330"/>
      <c r="C43" s="330"/>
      <c r="D43" s="330"/>
      <c r="E43" s="330"/>
      <c r="F43" s="330"/>
      <c r="G43" s="330"/>
    </row>
    <row r="44" spans="1:7" x14ac:dyDescent="0.25">
      <c r="A44" s="330"/>
      <c r="B44" s="330"/>
      <c r="C44" s="330"/>
      <c r="D44" s="330"/>
      <c r="E44" s="330"/>
      <c r="F44" s="330"/>
      <c r="G44" s="330"/>
    </row>
    <row r="45" spans="1:7" x14ac:dyDescent="0.25">
      <c r="A45" s="330"/>
      <c r="B45" s="330"/>
      <c r="C45" s="330"/>
      <c r="D45" s="330"/>
      <c r="E45" s="330"/>
      <c r="F45" s="330"/>
      <c r="G45" s="330"/>
    </row>
    <row r="46" spans="1:7" x14ac:dyDescent="0.25">
      <c r="A46" s="330"/>
      <c r="B46" s="330"/>
      <c r="C46" s="330"/>
      <c r="D46" s="330"/>
      <c r="E46" s="330"/>
      <c r="F46" s="330"/>
      <c r="G46" s="330"/>
    </row>
    <row r="47" spans="1:7" x14ac:dyDescent="0.25">
      <c r="A47" s="330"/>
      <c r="B47" s="330"/>
      <c r="C47" s="330"/>
      <c r="D47" s="330"/>
      <c r="E47" s="330"/>
      <c r="F47" s="330"/>
      <c r="G47" s="330"/>
    </row>
  </sheetData>
  <mergeCells count="1">
    <mergeCell ref="A1:G47"/>
  </mergeCells>
  <pageMargins left="0.7" right="0.7" top="0.75" bottom="0.75" header="0.3" footer="0.3"/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DBADA8-C03A-40EC-B99B-E2B5C57D727B}">
  <dimension ref="A2:H738"/>
  <sheetViews>
    <sheetView workbookViewId="0">
      <selection activeCell="J15" sqref="J15"/>
    </sheetView>
  </sheetViews>
  <sheetFormatPr baseColWidth="10" defaultRowHeight="15" x14ac:dyDescent="0.25"/>
  <cols>
    <col min="1" max="1" width="13.7109375" style="204" customWidth="1"/>
    <col min="2" max="2" width="61.28515625" style="204" bestFit="1" customWidth="1"/>
    <col min="3" max="4" width="14.85546875" style="211" bestFit="1" customWidth="1"/>
    <col min="5" max="6" width="13.85546875" style="211" bestFit="1" customWidth="1"/>
    <col min="7" max="8" width="14.85546875" style="211" bestFit="1" customWidth="1"/>
    <col min="9" max="256" width="9.140625" style="204" customWidth="1"/>
    <col min="257" max="257" width="13.7109375" style="204" customWidth="1"/>
    <col min="258" max="258" width="61.28515625" style="204" bestFit="1" customWidth="1"/>
    <col min="259" max="260" width="14.85546875" style="204" bestFit="1" customWidth="1"/>
    <col min="261" max="262" width="13.85546875" style="204" bestFit="1" customWidth="1"/>
    <col min="263" max="264" width="14.85546875" style="204" bestFit="1" customWidth="1"/>
    <col min="265" max="512" width="9.140625" style="204" customWidth="1"/>
    <col min="513" max="513" width="13.7109375" style="204" customWidth="1"/>
    <col min="514" max="514" width="61.28515625" style="204" bestFit="1" customWidth="1"/>
    <col min="515" max="516" width="14.85546875" style="204" bestFit="1" customWidth="1"/>
    <col min="517" max="518" width="13.85546875" style="204" bestFit="1" customWidth="1"/>
    <col min="519" max="520" width="14.85546875" style="204" bestFit="1" customWidth="1"/>
    <col min="521" max="768" width="9.140625" style="204" customWidth="1"/>
    <col min="769" max="769" width="13.7109375" style="204" customWidth="1"/>
    <col min="770" max="770" width="61.28515625" style="204" bestFit="1" customWidth="1"/>
    <col min="771" max="772" width="14.85546875" style="204" bestFit="1" customWidth="1"/>
    <col min="773" max="774" width="13.85546875" style="204" bestFit="1" customWidth="1"/>
    <col min="775" max="776" width="14.85546875" style="204" bestFit="1" customWidth="1"/>
    <col min="777" max="1024" width="9.140625" style="204" customWidth="1"/>
    <col min="1025" max="1025" width="13.7109375" style="204" customWidth="1"/>
    <col min="1026" max="1026" width="61.28515625" style="204" bestFit="1" customWidth="1"/>
    <col min="1027" max="1028" width="14.85546875" style="204" bestFit="1" customWidth="1"/>
    <col min="1029" max="1030" width="13.85546875" style="204" bestFit="1" customWidth="1"/>
    <col min="1031" max="1032" width="14.85546875" style="204" bestFit="1" customWidth="1"/>
    <col min="1033" max="1280" width="9.140625" style="204" customWidth="1"/>
    <col min="1281" max="1281" width="13.7109375" style="204" customWidth="1"/>
    <col min="1282" max="1282" width="61.28515625" style="204" bestFit="1" customWidth="1"/>
    <col min="1283" max="1284" width="14.85546875" style="204" bestFit="1" customWidth="1"/>
    <col min="1285" max="1286" width="13.85546875" style="204" bestFit="1" customWidth="1"/>
    <col min="1287" max="1288" width="14.85546875" style="204" bestFit="1" customWidth="1"/>
    <col min="1289" max="1536" width="9.140625" style="204" customWidth="1"/>
    <col min="1537" max="1537" width="13.7109375" style="204" customWidth="1"/>
    <col min="1538" max="1538" width="61.28515625" style="204" bestFit="1" customWidth="1"/>
    <col min="1539" max="1540" width="14.85546875" style="204" bestFit="1" customWidth="1"/>
    <col min="1541" max="1542" width="13.85546875" style="204" bestFit="1" customWidth="1"/>
    <col min="1543" max="1544" width="14.85546875" style="204" bestFit="1" customWidth="1"/>
    <col min="1545" max="1792" width="9.140625" style="204" customWidth="1"/>
    <col min="1793" max="1793" width="13.7109375" style="204" customWidth="1"/>
    <col min="1794" max="1794" width="61.28515625" style="204" bestFit="1" customWidth="1"/>
    <col min="1795" max="1796" width="14.85546875" style="204" bestFit="1" customWidth="1"/>
    <col min="1797" max="1798" width="13.85546875" style="204" bestFit="1" customWidth="1"/>
    <col min="1799" max="1800" width="14.85546875" style="204" bestFit="1" customWidth="1"/>
    <col min="1801" max="2048" width="9.140625" style="204" customWidth="1"/>
    <col min="2049" max="2049" width="13.7109375" style="204" customWidth="1"/>
    <col min="2050" max="2050" width="61.28515625" style="204" bestFit="1" customWidth="1"/>
    <col min="2051" max="2052" width="14.85546875" style="204" bestFit="1" customWidth="1"/>
    <col min="2053" max="2054" width="13.85546875" style="204" bestFit="1" customWidth="1"/>
    <col min="2055" max="2056" width="14.85546875" style="204" bestFit="1" customWidth="1"/>
    <col min="2057" max="2304" width="9.140625" style="204" customWidth="1"/>
    <col min="2305" max="2305" width="13.7109375" style="204" customWidth="1"/>
    <col min="2306" max="2306" width="61.28515625" style="204" bestFit="1" customWidth="1"/>
    <col min="2307" max="2308" width="14.85546875" style="204" bestFit="1" customWidth="1"/>
    <col min="2309" max="2310" width="13.85546875" style="204" bestFit="1" customWidth="1"/>
    <col min="2311" max="2312" width="14.85546875" style="204" bestFit="1" customWidth="1"/>
    <col min="2313" max="2560" width="9.140625" style="204" customWidth="1"/>
    <col min="2561" max="2561" width="13.7109375" style="204" customWidth="1"/>
    <col min="2562" max="2562" width="61.28515625" style="204" bestFit="1" customWidth="1"/>
    <col min="2563" max="2564" width="14.85546875" style="204" bestFit="1" customWidth="1"/>
    <col min="2565" max="2566" width="13.85546875" style="204" bestFit="1" customWidth="1"/>
    <col min="2567" max="2568" width="14.85546875" style="204" bestFit="1" customWidth="1"/>
    <col min="2569" max="2816" width="9.140625" style="204" customWidth="1"/>
    <col min="2817" max="2817" width="13.7109375" style="204" customWidth="1"/>
    <col min="2818" max="2818" width="61.28515625" style="204" bestFit="1" customWidth="1"/>
    <col min="2819" max="2820" width="14.85546875" style="204" bestFit="1" customWidth="1"/>
    <col min="2821" max="2822" width="13.85546875" style="204" bestFit="1" customWidth="1"/>
    <col min="2823" max="2824" width="14.85546875" style="204" bestFit="1" customWidth="1"/>
    <col min="2825" max="3072" width="9.140625" style="204" customWidth="1"/>
    <col min="3073" max="3073" width="13.7109375" style="204" customWidth="1"/>
    <col min="3074" max="3074" width="61.28515625" style="204" bestFit="1" customWidth="1"/>
    <col min="3075" max="3076" width="14.85546875" style="204" bestFit="1" customWidth="1"/>
    <col min="3077" max="3078" width="13.85546875" style="204" bestFit="1" customWidth="1"/>
    <col min="3079" max="3080" width="14.85546875" style="204" bestFit="1" customWidth="1"/>
    <col min="3081" max="3328" width="9.140625" style="204" customWidth="1"/>
    <col min="3329" max="3329" width="13.7109375" style="204" customWidth="1"/>
    <col min="3330" max="3330" width="61.28515625" style="204" bestFit="1" customWidth="1"/>
    <col min="3331" max="3332" width="14.85546875" style="204" bestFit="1" customWidth="1"/>
    <col min="3333" max="3334" width="13.85546875" style="204" bestFit="1" customWidth="1"/>
    <col min="3335" max="3336" width="14.85546875" style="204" bestFit="1" customWidth="1"/>
    <col min="3337" max="3584" width="9.140625" style="204" customWidth="1"/>
    <col min="3585" max="3585" width="13.7109375" style="204" customWidth="1"/>
    <col min="3586" max="3586" width="61.28515625" style="204" bestFit="1" customWidth="1"/>
    <col min="3587" max="3588" width="14.85546875" style="204" bestFit="1" customWidth="1"/>
    <col min="3589" max="3590" width="13.85546875" style="204" bestFit="1" customWidth="1"/>
    <col min="3591" max="3592" width="14.85546875" style="204" bestFit="1" customWidth="1"/>
    <col min="3593" max="3840" width="9.140625" style="204" customWidth="1"/>
    <col min="3841" max="3841" width="13.7109375" style="204" customWidth="1"/>
    <col min="3842" max="3842" width="61.28515625" style="204" bestFit="1" customWidth="1"/>
    <col min="3843" max="3844" width="14.85546875" style="204" bestFit="1" customWidth="1"/>
    <col min="3845" max="3846" width="13.85546875" style="204" bestFit="1" customWidth="1"/>
    <col min="3847" max="3848" width="14.85546875" style="204" bestFit="1" customWidth="1"/>
    <col min="3849" max="4096" width="9.140625" style="204" customWidth="1"/>
    <col min="4097" max="4097" width="13.7109375" style="204" customWidth="1"/>
    <col min="4098" max="4098" width="61.28515625" style="204" bestFit="1" customWidth="1"/>
    <col min="4099" max="4100" width="14.85546875" style="204" bestFit="1" customWidth="1"/>
    <col min="4101" max="4102" width="13.85546875" style="204" bestFit="1" customWidth="1"/>
    <col min="4103" max="4104" width="14.85546875" style="204" bestFit="1" customWidth="1"/>
    <col min="4105" max="4352" width="9.140625" style="204" customWidth="1"/>
    <col min="4353" max="4353" width="13.7109375" style="204" customWidth="1"/>
    <col min="4354" max="4354" width="61.28515625" style="204" bestFit="1" customWidth="1"/>
    <col min="4355" max="4356" width="14.85546875" style="204" bestFit="1" customWidth="1"/>
    <col min="4357" max="4358" width="13.85546875" style="204" bestFit="1" customWidth="1"/>
    <col min="4359" max="4360" width="14.85546875" style="204" bestFit="1" customWidth="1"/>
    <col min="4361" max="4608" width="9.140625" style="204" customWidth="1"/>
    <col min="4609" max="4609" width="13.7109375" style="204" customWidth="1"/>
    <col min="4610" max="4610" width="61.28515625" style="204" bestFit="1" customWidth="1"/>
    <col min="4611" max="4612" width="14.85546875" style="204" bestFit="1" customWidth="1"/>
    <col min="4613" max="4614" width="13.85546875" style="204" bestFit="1" customWidth="1"/>
    <col min="4615" max="4616" width="14.85546875" style="204" bestFit="1" customWidth="1"/>
    <col min="4617" max="4864" width="9.140625" style="204" customWidth="1"/>
    <col min="4865" max="4865" width="13.7109375" style="204" customWidth="1"/>
    <col min="4866" max="4866" width="61.28515625" style="204" bestFit="1" customWidth="1"/>
    <col min="4867" max="4868" width="14.85546875" style="204" bestFit="1" customWidth="1"/>
    <col min="4869" max="4870" width="13.85546875" style="204" bestFit="1" customWidth="1"/>
    <col min="4871" max="4872" width="14.85546875" style="204" bestFit="1" customWidth="1"/>
    <col min="4873" max="5120" width="9.140625" style="204" customWidth="1"/>
    <col min="5121" max="5121" width="13.7109375" style="204" customWidth="1"/>
    <col min="5122" max="5122" width="61.28515625" style="204" bestFit="1" customWidth="1"/>
    <col min="5123" max="5124" width="14.85546875" style="204" bestFit="1" customWidth="1"/>
    <col min="5125" max="5126" width="13.85546875" style="204" bestFit="1" customWidth="1"/>
    <col min="5127" max="5128" width="14.85546875" style="204" bestFit="1" customWidth="1"/>
    <col min="5129" max="5376" width="9.140625" style="204" customWidth="1"/>
    <col min="5377" max="5377" width="13.7109375" style="204" customWidth="1"/>
    <col min="5378" max="5378" width="61.28515625" style="204" bestFit="1" customWidth="1"/>
    <col min="5379" max="5380" width="14.85546875" style="204" bestFit="1" customWidth="1"/>
    <col min="5381" max="5382" width="13.85546875" style="204" bestFit="1" customWidth="1"/>
    <col min="5383" max="5384" width="14.85546875" style="204" bestFit="1" customWidth="1"/>
    <col min="5385" max="5632" width="9.140625" style="204" customWidth="1"/>
    <col min="5633" max="5633" width="13.7109375" style="204" customWidth="1"/>
    <col min="5634" max="5634" width="61.28515625" style="204" bestFit="1" customWidth="1"/>
    <col min="5635" max="5636" width="14.85546875" style="204" bestFit="1" customWidth="1"/>
    <col min="5637" max="5638" width="13.85546875" style="204" bestFit="1" customWidth="1"/>
    <col min="5639" max="5640" width="14.85546875" style="204" bestFit="1" customWidth="1"/>
    <col min="5641" max="5888" width="9.140625" style="204" customWidth="1"/>
    <col min="5889" max="5889" width="13.7109375" style="204" customWidth="1"/>
    <col min="5890" max="5890" width="61.28515625" style="204" bestFit="1" customWidth="1"/>
    <col min="5891" max="5892" width="14.85546875" style="204" bestFit="1" customWidth="1"/>
    <col min="5893" max="5894" width="13.85546875" style="204" bestFit="1" customWidth="1"/>
    <col min="5895" max="5896" width="14.85546875" style="204" bestFit="1" customWidth="1"/>
    <col min="5897" max="6144" width="9.140625" style="204" customWidth="1"/>
    <col min="6145" max="6145" width="13.7109375" style="204" customWidth="1"/>
    <col min="6146" max="6146" width="61.28515625" style="204" bestFit="1" customWidth="1"/>
    <col min="6147" max="6148" width="14.85546875" style="204" bestFit="1" customWidth="1"/>
    <col min="6149" max="6150" width="13.85546875" style="204" bestFit="1" customWidth="1"/>
    <col min="6151" max="6152" width="14.85546875" style="204" bestFit="1" customWidth="1"/>
    <col min="6153" max="6400" width="9.140625" style="204" customWidth="1"/>
    <col min="6401" max="6401" width="13.7109375" style="204" customWidth="1"/>
    <col min="6402" max="6402" width="61.28515625" style="204" bestFit="1" customWidth="1"/>
    <col min="6403" max="6404" width="14.85546875" style="204" bestFit="1" customWidth="1"/>
    <col min="6405" max="6406" width="13.85546875" style="204" bestFit="1" customWidth="1"/>
    <col min="6407" max="6408" width="14.85546875" style="204" bestFit="1" customWidth="1"/>
    <col min="6409" max="6656" width="9.140625" style="204" customWidth="1"/>
    <col min="6657" max="6657" width="13.7109375" style="204" customWidth="1"/>
    <col min="6658" max="6658" width="61.28515625" style="204" bestFit="1" customWidth="1"/>
    <col min="6659" max="6660" width="14.85546875" style="204" bestFit="1" customWidth="1"/>
    <col min="6661" max="6662" width="13.85546875" style="204" bestFit="1" customWidth="1"/>
    <col min="6663" max="6664" width="14.85546875" style="204" bestFit="1" customWidth="1"/>
    <col min="6665" max="6912" width="9.140625" style="204" customWidth="1"/>
    <col min="6913" max="6913" width="13.7109375" style="204" customWidth="1"/>
    <col min="6914" max="6914" width="61.28515625" style="204" bestFit="1" customWidth="1"/>
    <col min="6915" max="6916" width="14.85546875" style="204" bestFit="1" customWidth="1"/>
    <col min="6917" max="6918" width="13.85546875" style="204" bestFit="1" customWidth="1"/>
    <col min="6919" max="6920" width="14.85546875" style="204" bestFit="1" customWidth="1"/>
    <col min="6921" max="7168" width="9.140625" style="204" customWidth="1"/>
    <col min="7169" max="7169" width="13.7109375" style="204" customWidth="1"/>
    <col min="7170" max="7170" width="61.28515625" style="204" bestFit="1" customWidth="1"/>
    <col min="7171" max="7172" width="14.85546875" style="204" bestFit="1" customWidth="1"/>
    <col min="7173" max="7174" width="13.85546875" style="204" bestFit="1" customWidth="1"/>
    <col min="7175" max="7176" width="14.85546875" style="204" bestFit="1" customWidth="1"/>
    <col min="7177" max="7424" width="9.140625" style="204" customWidth="1"/>
    <col min="7425" max="7425" width="13.7109375" style="204" customWidth="1"/>
    <col min="7426" max="7426" width="61.28515625" style="204" bestFit="1" customWidth="1"/>
    <col min="7427" max="7428" width="14.85546875" style="204" bestFit="1" customWidth="1"/>
    <col min="7429" max="7430" width="13.85546875" style="204" bestFit="1" customWidth="1"/>
    <col min="7431" max="7432" width="14.85546875" style="204" bestFit="1" customWidth="1"/>
    <col min="7433" max="7680" width="9.140625" style="204" customWidth="1"/>
    <col min="7681" max="7681" width="13.7109375" style="204" customWidth="1"/>
    <col min="7682" max="7682" width="61.28515625" style="204" bestFit="1" customWidth="1"/>
    <col min="7683" max="7684" width="14.85546875" style="204" bestFit="1" customWidth="1"/>
    <col min="7685" max="7686" width="13.85546875" style="204" bestFit="1" customWidth="1"/>
    <col min="7687" max="7688" width="14.85546875" style="204" bestFit="1" customWidth="1"/>
    <col min="7689" max="7936" width="9.140625" style="204" customWidth="1"/>
    <col min="7937" max="7937" width="13.7109375" style="204" customWidth="1"/>
    <col min="7938" max="7938" width="61.28515625" style="204" bestFit="1" customWidth="1"/>
    <col min="7939" max="7940" width="14.85546875" style="204" bestFit="1" customWidth="1"/>
    <col min="7941" max="7942" width="13.85546875" style="204" bestFit="1" customWidth="1"/>
    <col min="7943" max="7944" width="14.85546875" style="204" bestFit="1" customWidth="1"/>
    <col min="7945" max="8192" width="9.140625" style="204" customWidth="1"/>
    <col min="8193" max="8193" width="13.7109375" style="204" customWidth="1"/>
    <col min="8194" max="8194" width="61.28515625" style="204" bestFit="1" customWidth="1"/>
    <col min="8195" max="8196" width="14.85546875" style="204" bestFit="1" customWidth="1"/>
    <col min="8197" max="8198" width="13.85546875" style="204" bestFit="1" customWidth="1"/>
    <col min="8199" max="8200" width="14.85546875" style="204" bestFit="1" customWidth="1"/>
    <col min="8201" max="8448" width="9.140625" style="204" customWidth="1"/>
    <col min="8449" max="8449" width="13.7109375" style="204" customWidth="1"/>
    <col min="8450" max="8450" width="61.28515625" style="204" bestFit="1" customWidth="1"/>
    <col min="8451" max="8452" width="14.85546875" style="204" bestFit="1" customWidth="1"/>
    <col min="8453" max="8454" width="13.85546875" style="204" bestFit="1" customWidth="1"/>
    <col min="8455" max="8456" width="14.85546875" style="204" bestFit="1" customWidth="1"/>
    <col min="8457" max="8704" width="9.140625" style="204" customWidth="1"/>
    <col min="8705" max="8705" width="13.7109375" style="204" customWidth="1"/>
    <col min="8706" max="8706" width="61.28515625" style="204" bestFit="1" customWidth="1"/>
    <col min="8707" max="8708" width="14.85546875" style="204" bestFit="1" customWidth="1"/>
    <col min="8709" max="8710" width="13.85546875" style="204" bestFit="1" customWidth="1"/>
    <col min="8711" max="8712" width="14.85546875" style="204" bestFit="1" customWidth="1"/>
    <col min="8713" max="8960" width="9.140625" style="204" customWidth="1"/>
    <col min="8961" max="8961" width="13.7109375" style="204" customWidth="1"/>
    <col min="8962" max="8962" width="61.28515625" style="204" bestFit="1" customWidth="1"/>
    <col min="8963" max="8964" width="14.85546875" style="204" bestFit="1" customWidth="1"/>
    <col min="8965" max="8966" width="13.85546875" style="204" bestFit="1" customWidth="1"/>
    <col min="8967" max="8968" width="14.85546875" style="204" bestFit="1" customWidth="1"/>
    <col min="8969" max="9216" width="9.140625" style="204" customWidth="1"/>
    <col min="9217" max="9217" width="13.7109375" style="204" customWidth="1"/>
    <col min="9218" max="9218" width="61.28515625" style="204" bestFit="1" customWidth="1"/>
    <col min="9219" max="9220" width="14.85546875" style="204" bestFit="1" customWidth="1"/>
    <col min="9221" max="9222" width="13.85546875" style="204" bestFit="1" customWidth="1"/>
    <col min="9223" max="9224" width="14.85546875" style="204" bestFit="1" customWidth="1"/>
    <col min="9225" max="9472" width="9.140625" style="204" customWidth="1"/>
    <col min="9473" max="9473" width="13.7109375" style="204" customWidth="1"/>
    <col min="9474" max="9474" width="61.28515625" style="204" bestFit="1" customWidth="1"/>
    <col min="9475" max="9476" width="14.85546875" style="204" bestFit="1" customWidth="1"/>
    <col min="9477" max="9478" width="13.85546875" style="204" bestFit="1" customWidth="1"/>
    <col min="9479" max="9480" width="14.85546875" style="204" bestFit="1" customWidth="1"/>
    <col min="9481" max="9728" width="9.140625" style="204" customWidth="1"/>
    <col min="9729" max="9729" width="13.7109375" style="204" customWidth="1"/>
    <col min="9730" max="9730" width="61.28515625" style="204" bestFit="1" customWidth="1"/>
    <col min="9731" max="9732" width="14.85546875" style="204" bestFit="1" customWidth="1"/>
    <col min="9733" max="9734" width="13.85546875" style="204" bestFit="1" customWidth="1"/>
    <col min="9735" max="9736" width="14.85546875" style="204" bestFit="1" customWidth="1"/>
    <col min="9737" max="9984" width="9.140625" style="204" customWidth="1"/>
    <col min="9985" max="9985" width="13.7109375" style="204" customWidth="1"/>
    <col min="9986" max="9986" width="61.28515625" style="204" bestFit="1" customWidth="1"/>
    <col min="9987" max="9988" width="14.85546875" style="204" bestFit="1" customWidth="1"/>
    <col min="9989" max="9990" width="13.85546875" style="204" bestFit="1" customWidth="1"/>
    <col min="9991" max="9992" width="14.85546875" style="204" bestFit="1" customWidth="1"/>
    <col min="9993" max="10240" width="9.140625" style="204" customWidth="1"/>
    <col min="10241" max="10241" width="13.7109375" style="204" customWidth="1"/>
    <col min="10242" max="10242" width="61.28515625" style="204" bestFit="1" customWidth="1"/>
    <col min="10243" max="10244" width="14.85546875" style="204" bestFit="1" customWidth="1"/>
    <col min="10245" max="10246" width="13.85546875" style="204" bestFit="1" customWidth="1"/>
    <col min="10247" max="10248" width="14.85546875" style="204" bestFit="1" customWidth="1"/>
    <col min="10249" max="10496" width="9.140625" style="204" customWidth="1"/>
    <col min="10497" max="10497" width="13.7109375" style="204" customWidth="1"/>
    <col min="10498" max="10498" width="61.28515625" style="204" bestFit="1" customWidth="1"/>
    <col min="10499" max="10500" width="14.85546875" style="204" bestFit="1" customWidth="1"/>
    <col min="10501" max="10502" width="13.85546875" style="204" bestFit="1" customWidth="1"/>
    <col min="10503" max="10504" width="14.85546875" style="204" bestFit="1" customWidth="1"/>
    <col min="10505" max="10752" width="9.140625" style="204" customWidth="1"/>
    <col min="10753" max="10753" width="13.7109375" style="204" customWidth="1"/>
    <col min="10754" max="10754" width="61.28515625" style="204" bestFit="1" customWidth="1"/>
    <col min="10755" max="10756" width="14.85546875" style="204" bestFit="1" customWidth="1"/>
    <col min="10757" max="10758" width="13.85546875" style="204" bestFit="1" customWidth="1"/>
    <col min="10759" max="10760" width="14.85546875" style="204" bestFit="1" customWidth="1"/>
    <col min="10761" max="11008" width="9.140625" style="204" customWidth="1"/>
    <col min="11009" max="11009" width="13.7109375" style="204" customWidth="1"/>
    <col min="11010" max="11010" width="61.28515625" style="204" bestFit="1" customWidth="1"/>
    <col min="11011" max="11012" width="14.85546875" style="204" bestFit="1" customWidth="1"/>
    <col min="11013" max="11014" width="13.85546875" style="204" bestFit="1" customWidth="1"/>
    <col min="11015" max="11016" width="14.85546875" style="204" bestFit="1" customWidth="1"/>
    <col min="11017" max="11264" width="9.140625" style="204" customWidth="1"/>
    <col min="11265" max="11265" width="13.7109375" style="204" customWidth="1"/>
    <col min="11266" max="11266" width="61.28515625" style="204" bestFit="1" customWidth="1"/>
    <col min="11267" max="11268" width="14.85546875" style="204" bestFit="1" customWidth="1"/>
    <col min="11269" max="11270" width="13.85546875" style="204" bestFit="1" customWidth="1"/>
    <col min="11271" max="11272" width="14.85546875" style="204" bestFit="1" customWidth="1"/>
    <col min="11273" max="11520" width="9.140625" style="204" customWidth="1"/>
    <col min="11521" max="11521" width="13.7109375" style="204" customWidth="1"/>
    <col min="11522" max="11522" width="61.28515625" style="204" bestFit="1" customWidth="1"/>
    <col min="11523" max="11524" width="14.85546875" style="204" bestFit="1" customWidth="1"/>
    <col min="11525" max="11526" width="13.85546875" style="204" bestFit="1" customWidth="1"/>
    <col min="11527" max="11528" width="14.85546875" style="204" bestFit="1" customWidth="1"/>
    <col min="11529" max="11776" width="9.140625" style="204" customWidth="1"/>
    <col min="11777" max="11777" width="13.7109375" style="204" customWidth="1"/>
    <col min="11778" max="11778" width="61.28515625" style="204" bestFit="1" customWidth="1"/>
    <col min="11779" max="11780" width="14.85546875" style="204" bestFit="1" customWidth="1"/>
    <col min="11781" max="11782" width="13.85546875" style="204" bestFit="1" customWidth="1"/>
    <col min="11783" max="11784" width="14.85546875" style="204" bestFit="1" customWidth="1"/>
    <col min="11785" max="12032" width="9.140625" style="204" customWidth="1"/>
    <col min="12033" max="12033" width="13.7109375" style="204" customWidth="1"/>
    <col min="12034" max="12034" width="61.28515625" style="204" bestFit="1" customWidth="1"/>
    <col min="12035" max="12036" width="14.85546875" style="204" bestFit="1" customWidth="1"/>
    <col min="12037" max="12038" width="13.85546875" style="204" bestFit="1" customWidth="1"/>
    <col min="12039" max="12040" width="14.85546875" style="204" bestFit="1" customWidth="1"/>
    <col min="12041" max="12288" width="9.140625" style="204" customWidth="1"/>
    <col min="12289" max="12289" width="13.7109375" style="204" customWidth="1"/>
    <col min="12290" max="12290" width="61.28515625" style="204" bestFit="1" customWidth="1"/>
    <col min="12291" max="12292" width="14.85546875" style="204" bestFit="1" customWidth="1"/>
    <col min="12293" max="12294" width="13.85546875" style="204" bestFit="1" customWidth="1"/>
    <col min="12295" max="12296" width="14.85546875" style="204" bestFit="1" customWidth="1"/>
    <col min="12297" max="12544" width="9.140625" style="204" customWidth="1"/>
    <col min="12545" max="12545" width="13.7109375" style="204" customWidth="1"/>
    <col min="12546" max="12546" width="61.28515625" style="204" bestFit="1" customWidth="1"/>
    <col min="12547" max="12548" width="14.85546875" style="204" bestFit="1" customWidth="1"/>
    <col min="12549" max="12550" width="13.85546875" style="204" bestFit="1" customWidth="1"/>
    <col min="12551" max="12552" width="14.85546875" style="204" bestFit="1" customWidth="1"/>
    <col min="12553" max="12800" width="9.140625" style="204" customWidth="1"/>
    <col min="12801" max="12801" width="13.7109375" style="204" customWidth="1"/>
    <col min="12802" max="12802" width="61.28515625" style="204" bestFit="1" customWidth="1"/>
    <col min="12803" max="12804" width="14.85546875" style="204" bestFit="1" customWidth="1"/>
    <col min="12805" max="12806" width="13.85546875" style="204" bestFit="1" customWidth="1"/>
    <col min="12807" max="12808" width="14.85546875" style="204" bestFit="1" customWidth="1"/>
    <col min="12809" max="13056" width="9.140625" style="204" customWidth="1"/>
    <col min="13057" max="13057" width="13.7109375" style="204" customWidth="1"/>
    <col min="13058" max="13058" width="61.28515625" style="204" bestFit="1" customWidth="1"/>
    <col min="13059" max="13060" width="14.85546875" style="204" bestFit="1" customWidth="1"/>
    <col min="13061" max="13062" width="13.85546875" style="204" bestFit="1" customWidth="1"/>
    <col min="13063" max="13064" width="14.85546875" style="204" bestFit="1" customWidth="1"/>
    <col min="13065" max="13312" width="9.140625" style="204" customWidth="1"/>
    <col min="13313" max="13313" width="13.7109375" style="204" customWidth="1"/>
    <col min="13314" max="13314" width="61.28515625" style="204" bestFit="1" customWidth="1"/>
    <col min="13315" max="13316" width="14.85546875" style="204" bestFit="1" customWidth="1"/>
    <col min="13317" max="13318" width="13.85546875" style="204" bestFit="1" customWidth="1"/>
    <col min="13319" max="13320" width="14.85546875" style="204" bestFit="1" customWidth="1"/>
    <col min="13321" max="13568" width="9.140625" style="204" customWidth="1"/>
    <col min="13569" max="13569" width="13.7109375" style="204" customWidth="1"/>
    <col min="13570" max="13570" width="61.28515625" style="204" bestFit="1" customWidth="1"/>
    <col min="13571" max="13572" width="14.85546875" style="204" bestFit="1" customWidth="1"/>
    <col min="13573" max="13574" width="13.85546875" style="204" bestFit="1" customWidth="1"/>
    <col min="13575" max="13576" width="14.85546875" style="204" bestFit="1" customWidth="1"/>
    <col min="13577" max="13824" width="9.140625" style="204" customWidth="1"/>
    <col min="13825" max="13825" width="13.7109375" style="204" customWidth="1"/>
    <col min="13826" max="13826" width="61.28515625" style="204" bestFit="1" customWidth="1"/>
    <col min="13827" max="13828" width="14.85546875" style="204" bestFit="1" customWidth="1"/>
    <col min="13829" max="13830" width="13.85546875" style="204" bestFit="1" customWidth="1"/>
    <col min="13831" max="13832" width="14.85546875" style="204" bestFit="1" customWidth="1"/>
    <col min="13833" max="14080" width="9.140625" style="204" customWidth="1"/>
    <col min="14081" max="14081" width="13.7109375" style="204" customWidth="1"/>
    <col min="14082" max="14082" width="61.28515625" style="204" bestFit="1" customWidth="1"/>
    <col min="14083" max="14084" width="14.85546875" style="204" bestFit="1" customWidth="1"/>
    <col min="14085" max="14086" width="13.85546875" style="204" bestFit="1" customWidth="1"/>
    <col min="14087" max="14088" width="14.85546875" style="204" bestFit="1" customWidth="1"/>
    <col min="14089" max="14336" width="9.140625" style="204" customWidth="1"/>
    <col min="14337" max="14337" width="13.7109375" style="204" customWidth="1"/>
    <col min="14338" max="14338" width="61.28515625" style="204" bestFit="1" customWidth="1"/>
    <col min="14339" max="14340" width="14.85546875" style="204" bestFit="1" customWidth="1"/>
    <col min="14341" max="14342" width="13.85546875" style="204" bestFit="1" customWidth="1"/>
    <col min="14343" max="14344" width="14.85546875" style="204" bestFit="1" customWidth="1"/>
    <col min="14345" max="14592" width="9.140625" style="204" customWidth="1"/>
    <col min="14593" max="14593" width="13.7109375" style="204" customWidth="1"/>
    <col min="14594" max="14594" width="61.28515625" style="204" bestFit="1" customWidth="1"/>
    <col min="14595" max="14596" width="14.85546875" style="204" bestFit="1" customWidth="1"/>
    <col min="14597" max="14598" width="13.85546875" style="204" bestFit="1" customWidth="1"/>
    <col min="14599" max="14600" width="14.85546875" style="204" bestFit="1" customWidth="1"/>
    <col min="14601" max="14848" width="9.140625" style="204" customWidth="1"/>
    <col min="14849" max="14849" width="13.7109375" style="204" customWidth="1"/>
    <col min="14850" max="14850" width="61.28515625" style="204" bestFit="1" customWidth="1"/>
    <col min="14851" max="14852" width="14.85546875" style="204" bestFit="1" customWidth="1"/>
    <col min="14853" max="14854" width="13.85546875" style="204" bestFit="1" customWidth="1"/>
    <col min="14855" max="14856" width="14.85546875" style="204" bestFit="1" customWidth="1"/>
    <col min="14857" max="15104" width="9.140625" style="204" customWidth="1"/>
    <col min="15105" max="15105" width="13.7109375" style="204" customWidth="1"/>
    <col min="15106" max="15106" width="61.28515625" style="204" bestFit="1" customWidth="1"/>
    <col min="15107" max="15108" width="14.85546875" style="204" bestFit="1" customWidth="1"/>
    <col min="15109" max="15110" width="13.85546875" style="204" bestFit="1" customWidth="1"/>
    <col min="15111" max="15112" width="14.85546875" style="204" bestFit="1" customWidth="1"/>
    <col min="15113" max="15360" width="9.140625" style="204" customWidth="1"/>
    <col min="15361" max="15361" width="13.7109375" style="204" customWidth="1"/>
    <col min="15362" max="15362" width="61.28515625" style="204" bestFit="1" customWidth="1"/>
    <col min="15363" max="15364" width="14.85546875" style="204" bestFit="1" customWidth="1"/>
    <col min="15365" max="15366" width="13.85546875" style="204" bestFit="1" customWidth="1"/>
    <col min="15367" max="15368" width="14.85546875" style="204" bestFit="1" customWidth="1"/>
    <col min="15369" max="15616" width="9.140625" style="204" customWidth="1"/>
    <col min="15617" max="15617" width="13.7109375" style="204" customWidth="1"/>
    <col min="15618" max="15618" width="61.28515625" style="204" bestFit="1" customWidth="1"/>
    <col min="15619" max="15620" width="14.85546875" style="204" bestFit="1" customWidth="1"/>
    <col min="15621" max="15622" width="13.85546875" style="204" bestFit="1" customWidth="1"/>
    <col min="15623" max="15624" width="14.85546875" style="204" bestFit="1" customWidth="1"/>
    <col min="15625" max="15872" width="9.140625" style="204" customWidth="1"/>
    <col min="15873" max="15873" width="13.7109375" style="204" customWidth="1"/>
    <col min="15874" max="15874" width="61.28515625" style="204" bestFit="1" customWidth="1"/>
    <col min="15875" max="15876" width="14.85546875" style="204" bestFit="1" customWidth="1"/>
    <col min="15877" max="15878" width="13.85546875" style="204" bestFit="1" customWidth="1"/>
    <col min="15879" max="15880" width="14.85546875" style="204" bestFit="1" customWidth="1"/>
    <col min="15881" max="16128" width="9.140625" style="204" customWidth="1"/>
    <col min="16129" max="16129" width="13.7109375" style="204" customWidth="1"/>
    <col min="16130" max="16130" width="61.28515625" style="204" bestFit="1" customWidth="1"/>
    <col min="16131" max="16132" width="14.85546875" style="204" bestFit="1" customWidth="1"/>
    <col min="16133" max="16134" width="13.85546875" style="204" bestFit="1" customWidth="1"/>
    <col min="16135" max="16136" width="14.85546875" style="204" bestFit="1" customWidth="1"/>
    <col min="16137" max="16384" width="9.140625" style="204" customWidth="1"/>
  </cols>
  <sheetData>
    <row r="2" spans="1:8" ht="24" customHeight="1" x14ac:dyDescent="0.25">
      <c r="A2" s="328" t="s">
        <v>175</v>
      </c>
      <c r="B2" s="328"/>
      <c r="C2" s="328"/>
      <c r="D2" s="328"/>
      <c r="E2" s="328"/>
      <c r="F2" s="328"/>
      <c r="G2" s="328"/>
      <c r="H2" s="328"/>
    </row>
    <row r="3" spans="1:8" ht="24" customHeight="1" x14ac:dyDescent="0.25">
      <c r="A3" s="329" t="s">
        <v>1758</v>
      </c>
      <c r="B3" s="329"/>
      <c r="C3" s="329"/>
      <c r="D3" s="329"/>
      <c r="E3" s="329"/>
      <c r="F3" s="329"/>
      <c r="G3" s="329"/>
      <c r="H3" s="329"/>
    </row>
    <row r="4" spans="1:8" ht="12" customHeight="1" x14ac:dyDescent="0.25">
      <c r="A4" s="205"/>
      <c r="B4" s="205"/>
      <c r="C4" s="209"/>
      <c r="D4" s="209"/>
      <c r="E4" s="209"/>
      <c r="F4" s="209"/>
      <c r="G4" s="209"/>
      <c r="H4" s="209"/>
    </row>
    <row r="5" spans="1:8" ht="12" customHeight="1" thickBot="1" x14ac:dyDescent="0.3">
      <c r="A5" s="205"/>
      <c r="B5" s="205"/>
      <c r="C5" s="209"/>
      <c r="D5" s="209"/>
      <c r="E5" s="209"/>
      <c r="F5" s="209"/>
      <c r="G5" s="209"/>
      <c r="H5" s="209"/>
    </row>
    <row r="6" spans="1:8" ht="20.100000000000001" customHeight="1" thickBot="1" x14ac:dyDescent="0.3">
      <c r="A6" s="331" t="s">
        <v>165</v>
      </c>
      <c r="B6" s="331" t="s">
        <v>749</v>
      </c>
      <c r="C6" s="332" t="s">
        <v>750</v>
      </c>
      <c r="D6" s="332"/>
      <c r="E6" s="228"/>
      <c r="F6" s="228"/>
      <c r="G6" s="332" t="s">
        <v>751</v>
      </c>
      <c r="H6" s="332"/>
    </row>
    <row r="7" spans="1:8" ht="20.100000000000001" customHeight="1" thickBot="1" x14ac:dyDescent="0.3">
      <c r="A7" s="331"/>
      <c r="B7" s="331"/>
      <c r="C7" s="278" t="s">
        <v>752</v>
      </c>
      <c r="D7" s="278" t="s">
        <v>753</v>
      </c>
      <c r="E7" s="278" t="s">
        <v>754</v>
      </c>
      <c r="F7" s="278" t="s">
        <v>755</v>
      </c>
      <c r="G7" s="278" t="s">
        <v>752</v>
      </c>
      <c r="H7" s="278" t="s">
        <v>753</v>
      </c>
    </row>
    <row r="8" spans="1:8" ht="20.100000000000001" customHeight="1" x14ac:dyDescent="0.25">
      <c r="A8" s="287" t="s">
        <v>515</v>
      </c>
      <c r="B8" s="287" t="s">
        <v>263</v>
      </c>
      <c r="C8" s="288">
        <v>41231416.109999999</v>
      </c>
      <c r="D8" s="289" t="s">
        <v>56</v>
      </c>
      <c r="E8" s="288">
        <v>1339348.72</v>
      </c>
      <c r="F8" s="288">
        <v>1529468.47</v>
      </c>
      <c r="G8" s="288">
        <v>41041296.359999999</v>
      </c>
      <c r="H8" s="289" t="s">
        <v>56</v>
      </c>
    </row>
    <row r="9" spans="1:8" ht="20.100000000000001" customHeight="1" x14ac:dyDescent="0.25">
      <c r="A9" s="290" t="s">
        <v>516</v>
      </c>
      <c r="B9" s="290" t="s">
        <v>264</v>
      </c>
      <c r="C9" s="291">
        <v>20262928.120000001</v>
      </c>
      <c r="D9" s="292" t="s">
        <v>56</v>
      </c>
      <c r="E9" s="291">
        <v>627833.72</v>
      </c>
      <c r="F9" s="291">
        <v>1529468.47</v>
      </c>
      <c r="G9" s="291">
        <v>19361293.370000001</v>
      </c>
      <c r="H9" s="292" t="s">
        <v>56</v>
      </c>
    </row>
    <row r="10" spans="1:8" ht="20.100000000000001" customHeight="1" x14ac:dyDescent="0.25">
      <c r="A10" s="293" t="s">
        <v>927</v>
      </c>
      <c r="B10" s="293" t="s">
        <v>182</v>
      </c>
      <c r="C10" s="294">
        <v>18000</v>
      </c>
      <c r="D10" s="295" t="s">
        <v>56</v>
      </c>
      <c r="E10" s="294">
        <v>0</v>
      </c>
      <c r="F10" s="294">
        <v>0</v>
      </c>
      <c r="G10" s="294">
        <v>18000</v>
      </c>
      <c r="H10" s="295" t="s">
        <v>56</v>
      </c>
    </row>
    <row r="11" spans="1:8" ht="20.100000000000001" customHeight="1" x14ac:dyDescent="0.25">
      <c r="A11" s="290" t="s">
        <v>928</v>
      </c>
      <c r="B11" s="290" t="s">
        <v>121</v>
      </c>
      <c r="C11" s="291">
        <v>12000</v>
      </c>
      <c r="D11" s="292" t="s">
        <v>56</v>
      </c>
      <c r="E11" s="291">
        <v>0</v>
      </c>
      <c r="F11" s="291">
        <v>0</v>
      </c>
      <c r="G11" s="291">
        <v>12000</v>
      </c>
      <c r="H11" s="292" t="s">
        <v>56</v>
      </c>
    </row>
    <row r="12" spans="1:8" ht="20.100000000000001" customHeight="1" x14ac:dyDescent="0.25">
      <c r="A12" s="290" t="s">
        <v>929</v>
      </c>
      <c r="B12" s="290" t="s">
        <v>51</v>
      </c>
      <c r="C12" s="291">
        <v>6000</v>
      </c>
      <c r="D12" s="292" t="s">
        <v>56</v>
      </c>
      <c r="E12" s="291">
        <v>0</v>
      </c>
      <c r="F12" s="291">
        <v>0</v>
      </c>
      <c r="G12" s="291">
        <v>6000</v>
      </c>
      <c r="H12" s="292" t="s">
        <v>56</v>
      </c>
    </row>
    <row r="13" spans="1:8" ht="20.100000000000001" customHeight="1" x14ac:dyDescent="0.25">
      <c r="A13" s="293" t="s">
        <v>517</v>
      </c>
      <c r="B13" s="293" t="s">
        <v>184</v>
      </c>
      <c r="C13" s="294">
        <v>7553314.3499999996</v>
      </c>
      <c r="D13" s="295" t="s">
        <v>56</v>
      </c>
      <c r="E13" s="294">
        <v>304818.19</v>
      </c>
      <c r="F13" s="294">
        <v>1381737.79</v>
      </c>
      <c r="G13" s="294">
        <v>6476394.75</v>
      </c>
      <c r="H13" s="295" t="s">
        <v>56</v>
      </c>
    </row>
    <row r="14" spans="1:8" ht="20.100000000000001" customHeight="1" x14ac:dyDescent="0.25">
      <c r="A14" s="290" t="s">
        <v>518</v>
      </c>
      <c r="B14" s="290" t="s">
        <v>265</v>
      </c>
      <c r="C14" s="291">
        <v>1769929.31</v>
      </c>
      <c r="D14" s="292" t="s">
        <v>56</v>
      </c>
      <c r="E14" s="291">
        <v>900</v>
      </c>
      <c r="F14" s="291">
        <v>657434.31000000006</v>
      </c>
      <c r="G14" s="291">
        <v>1113395</v>
      </c>
      <c r="H14" s="292" t="s">
        <v>56</v>
      </c>
    </row>
    <row r="15" spans="1:8" ht="20.100000000000001" customHeight="1" x14ac:dyDescent="0.25">
      <c r="A15" s="290" t="s">
        <v>519</v>
      </c>
      <c r="B15" s="290" t="s">
        <v>266</v>
      </c>
      <c r="C15" s="291">
        <v>1534145.92</v>
      </c>
      <c r="D15" s="292" t="s">
        <v>56</v>
      </c>
      <c r="E15" s="291">
        <v>34656.92</v>
      </c>
      <c r="F15" s="291">
        <v>18011.599999999999</v>
      </c>
      <c r="G15" s="291">
        <v>1550791.24</v>
      </c>
      <c r="H15" s="292" t="s">
        <v>56</v>
      </c>
    </row>
    <row r="16" spans="1:8" ht="20.100000000000001" customHeight="1" x14ac:dyDescent="0.25">
      <c r="A16" s="290" t="s">
        <v>520</v>
      </c>
      <c r="B16" s="290" t="s">
        <v>267</v>
      </c>
      <c r="C16" s="291">
        <v>287276.90999999997</v>
      </c>
      <c r="D16" s="292" t="s">
        <v>56</v>
      </c>
      <c r="E16" s="291">
        <v>130753.57</v>
      </c>
      <c r="F16" s="291">
        <v>249796.72</v>
      </c>
      <c r="G16" s="291">
        <v>168233.76</v>
      </c>
      <c r="H16" s="292" t="s">
        <v>56</v>
      </c>
    </row>
    <row r="17" spans="1:8" ht="20.100000000000001" customHeight="1" x14ac:dyDescent="0.25">
      <c r="A17" s="290" t="s">
        <v>521</v>
      </c>
      <c r="B17" s="290" t="s">
        <v>268</v>
      </c>
      <c r="C17" s="291">
        <v>1911314.7</v>
      </c>
      <c r="D17" s="292" t="s">
        <v>56</v>
      </c>
      <c r="E17" s="291">
        <v>0</v>
      </c>
      <c r="F17" s="291">
        <v>430083.59</v>
      </c>
      <c r="G17" s="291">
        <v>1481231.11</v>
      </c>
      <c r="H17" s="292" t="s">
        <v>56</v>
      </c>
    </row>
    <row r="18" spans="1:8" ht="20.100000000000001" customHeight="1" x14ac:dyDescent="0.25">
      <c r="A18" s="290" t="s">
        <v>522</v>
      </c>
      <c r="B18" s="290" t="s">
        <v>269</v>
      </c>
      <c r="C18" s="291">
        <v>615788.14</v>
      </c>
      <c r="D18" s="292" t="s">
        <v>56</v>
      </c>
      <c r="E18" s="291">
        <v>832</v>
      </c>
      <c r="F18" s="291">
        <v>8034.8</v>
      </c>
      <c r="G18" s="291">
        <v>608585.34</v>
      </c>
      <c r="H18" s="292" t="s">
        <v>56</v>
      </c>
    </row>
    <row r="19" spans="1:8" ht="20.100000000000001" customHeight="1" x14ac:dyDescent="0.25">
      <c r="A19" s="290" t="s">
        <v>523</v>
      </c>
      <c r="B19" s="290" t="s">
        <v>354</v>
      </c>
      <c r="C19" s="291">
        <v>596385.77</v>
      </c>
      <c r="D19" s="292" t="s">
        <v>56</v>
      </c>
      <c r="E19" s="291">
        <v>149.49</v>
      </c>
      <c r="F19" s="291">
        <v>18376.77</v>
      </c>
      <c r="G19" s="291">
        <v>578158.49</v>
      </c>
      <c r="H19" s="292" t="s">
        <v>56</v>
      </c>
    </row>
    <row r="20" spans="1:8" ht="20.100000000000001" customHeight="1" x14ac:dyDescent="0.25">
      <c r="A20" s="290" t="s">
        <v>1775</v>
      </c>
      <c r="B20" s="290" t="s">
        <v>1776</v>
      </c>
      <c r="C20" s="291">
        <v>838473.6</v>
      </c>
      <c r="D20" s="292" t="s">
        <v>56</v>
      </c>
      <c r="E20" s="291">
        <v>137526.21</v>
      </c>
      <c r="F20" s="291">
        <v>0</v>
      </c>
      <c r="G20" s="291">
        <v>975999.81</v>
      </c>
      <c r="H20" s="292" t="s">
        <v>56</v>
      </c>
    </row>
    <row r="21" spans="1:8" ht="20.100000000000001" customHeight="1" x14ac:dyDescent="0.25">
      <c r="A21" s="293" t="s">
        <v>930</v>
      </c>
      <c r="B21" s="293" t="s">
        <v>229</v>
      </c>
      <c r="C21" s="294">
        <v>8315917.3200000003</v>
      </c>
      <c r="D21" s="295" t="s">
        <v>56</v>
      </c>
      <c r="E21" s="294">
        <v>39057.53</v>
      </c>
      <c r="F21" s="294">
        <v>0</v>
      </c>
      <c r="G21" s="294">
        <v>8354974.8499999996</v>
      </c>
      <c r="H21" s="295" t="s">
        <v>56</v>
      </c>
    </row>
    <row r="22" spans="1:8" ht="20.100000000000001" customHeight="1" x14ac:dyDescent="0.25">
      <c r="A22" s="290" t="s">
        <v>931</v>
      </c>
      <c r="B22" s="290" t="s">
        <v>932</v>
      </c>
      <c r="C22" s="291">
        <v>3109912</v>
      </c>
      <c r="D22" s="292" t="s">
        <v>56</v>
      </c>
      <c r="E22" s="291">
        <v>14606.38</v>
      </c>
      <c r="F22" s="291">
        <v>0</v>
      </c>
      <c r="G22" s="291">
        <v>3124518.38</v>
      </c>
      <c r="H22" s="292" t="s">
        <v>56</v>
      </c>
    </row>
    <row r="23" spans="1:8" ht="20.100000000000001" customHeight="1" x14ac:dyDescent="0.25">
      <c r="A23" s="290" t="s">
        <v>933</v>
      </c>
      <c r="B23" s="290" t="s">
        <v>934</v>
      </c>
      <c r="C23" s="291">
        <v>5206005.32</v>
      </c>
      <c r="D23" s="292" t="s">
        <v>56</v>
      </c>
      <c r="E23" s="291">
        <v>24451.15</v>
      </c>
      <c r="F23" s="291">
        <v>0</v>
      </c>
      <c r="G23" s="291">
        <v>5230456.47</v>
      </c>
      <c r="H23" s="292" t="s">
        <v>56</v>
      </c>
    </row>
    <row r="24" spans="1:8" ht="20.100000000000001" customHeight="1" x14ac:dyDescent="0.25">
      <c r="A24" s="293" t="s">
        <v>524</v>
      </c>
      <c r="B24" s="293" t="s">
        <v>186</v>
      </c>
      <c r="C24" s="294">
        <v>3301812.82</v>
      </c>
      <c r="D24" s="295" t="s">
        <v>56</v>
      </c>
      <c r="E24" s="294">
        <v>266858</v>
      </c>
      <c r="F24" s="294">
        <v>125273.51</v>
      </c>
      <c r="G24" s="294">
        <v>3443397.31</v>
      </c>
      <c r="H24" s="295" t="s">
        <v>56</v>
      </c>
    </row>
    <row r="25" spans="1:8" ht="20.100000000000001" customHeight="1" x14ac:dyDescent="0.25">
      <c r="A25" s="290" t="s">
        <v>935</v>
      </c>
      <c r="B25" s="290" t="s">
        <v>936</v>
      </c>
      <c r="C25" s="291">
        <v>2016.76</v>
      </c>
      <c r="D25" s="292" t="s">
        <v>56</v>
      </c>
      <c r="E25" s="291">
        <v>0</v>
      </c>
      <c r="F25" s="291">
        <v>0</v>
      </c>
      <c r="G25" s="291">
        <v>2016.76</v>
      </c>
      <c r="H25" s="292" t="s">
        <v>56</v>
      </c>
    </row>
    <row r="26" spans="1:8" ht="20.100000000000001" customHeight="1" x14ac:dyDescent="0.25">
      <c r="A26" s="290" t="s">
        <v>937</v>
      </c>
      <c r="B26" s="290" t="s">
        <v>938</v>
      </c>
      <c r="C26" s="291">
        <v>78572.39</v>
      </c>
      <c r="D26" s="292" t="s">
        <v>56</v>
      </c>
      <c r="E26" s="291">
        <v>0</v>
      </c>
      <c r="F26" s="291">
        <v>0</v>
      </c>
      <c r="G26" s="291">
        <v>78572.39</v>
      </c>
      <c r="H26" s="292" t="s">
        <v>56</v>
      </c>
    </row>
    <row r="27" spans="1:8" ht="20.100000000000001" customHeight="1" x14ac:dyDescent="0.25">
      <c r="A27" s="290" t="s">
        <v>525</v>
      </c>
      <c r="B27" s="290" t="s">
        <v>270</v>
      </c>
      <c r="C27" s="291">
        <v>9362.6299999999992</v>
      </c>
      <c r="D27" s="292" t="s">
        <v>56</v>
      </c>
      <c r="E27" s="291">
        <v>10700</v>
      </c>
      <c r="F27" s="291">
        <v>445.91</v>
      </c>
      <c r="G27" s="291">
        <v>19616.72</v>
      </c>
      <c r="H27" s="292" t="s">
        <v>56</v>
      </c>
    </row>
    <row r="28" spans="1:8" ht="20.100000000000001" customHeight="1" x14ac:dyDescent="0.25">
      <c r="A28" s="290" t="s">
        <v>939</v>
      </c>
      <c r="B28" s="290" t="s">
        <v>940</v>
      </c>
      <c r="C28" s="291">
        <v>9815.83</v>
      </c>
      <c r="D28" s="292" t="s">
        <v>56</v>
      </c>
      <c r="E28" s="291">
        <v>0</v>
      </c>
      <c r="F28" s="291">
        <v>0</v>
      </c>
      <c r="G28" s="291">
        <v>9815.83</v>
      </c>
      <c r="H28" s="292" t="s">
        <v>56</v>
      </c>
    </row>
    <row r="29" spans="1:8" ht="20.100000000000001" customHeight="1" x14ac:dyDescent="0.25">
      <c r="A29" s="290" t="s">
        <v>526</v>
      </c>
      <c r="B29" s="290" t="s">
        <v>271</v>
      </c>
      <c r="C29" s="296">
        <v>-0.08</v>
      </c>
      <c r="D29" s="292" t="s">
        <v>56</v>
      </c>
      <c r="E29" s="291">
        <v>0</v>
      </c>
      <c r="F29" s="291">
        <v>0</v>
      </c>
      <c r="G29" s="296">
        <v>-0.08</v>
      </c>
      <c r="H29" s="292" t="s">
        <v>56</v>
      </c>
    </row>
    <row r="30" spans="1:8" ht="20.100000000000001" customHeight="1" x14ac:dyDescent="0.25">
      <c r="A30" s="290" t="s">
        <v>527</v>
      </c>
      <c r="B30" s="290" t="s">
        <v>272</v>
      </c>
      <c r="C30" s="291">
        <v>41462.42</v>
      </c>
      <c r="D30" s="292" t="s">
        <v>56</v>
      </c>
      <c r="E30" s="291">
        <v>0</v>
      </c>
      <c r="F30" s="291">
        <v>1337.5</v>
      </c>
      <c r="G30" s="291">
        <v>40124.92</v>
      </c>
      <c r="H30" s="292" t="s">
        <v>56</v>
      </c>
    </row>
    <row r="31" spans="1:8" ht="20.100000000000001" customHeight="1" x14ac:dyDescent="0.25">
      <c r="A31" s="290" t="s">
        <v>528</v>
      </c>
      <c r="B31" s="290" t="s">
        <v>273</v>
      </c>
      <c r="C31" s="291">
        <v>1783.41</v>
      </c>
      <c r="D31" s="292" t="s">
        <v>56</v>
      </c>
      <c r="E31" s="291">
        <v>0</v>
      </c>
      <c r="F31" s="291">
        <v>0</v>
      </c>
      <c r="G31" s="291">
        <v>1783.41</v>
      </c>
      <c r="H31" s="292" t="s">
        <v>56</v>
      </c>
    </row>
    <row r="32" spans="1:8" ht="20.100000000000001" customHeight="1" x14ac:dyDescent="0.25">
      <c r="A32" s="290" t="s">
        <v>941</v>
      </c>
      <c r="B32" s="290" t="s">
        <v>942</v>
      </c>
      <c r="C32" s="291">
        <v>32650.05</v>
      </c>
      <c r="D32" s="292" t="s">
        <v>56</v>
      </c>
      <c r="E32" s="291">
        <v>0</v>
      </c>
      <c r="F32" s="291">
        <v>0</v>
      </c>
      <c r="G32" s="291">
        <v>32650.05</v>
      </c>
      <c r="H32" s="292" t="s">
        <v>56</v>
      </c>
    </row>
    <row r="33" spans="1:8" ht="20.100000000000001" customHeight="1" x14ac:dyDescent="0.25">
      <c r="A33" s="290" t="s">
        <v>529</v>
      </c>
      <c r="B33" s="290" t="s">
        <v>274</v>
      </c>
      <c r="C33" s="291">
        <v>34346.480000000003</v>
      </c>
      <c r="D33" s="292" t="s">
        <v>56</v>
      </c>
      <c r="E33" s="291">
        <v>0</v>
      </c>
      <c r="F33" s="291">
        <v>1915.39</v>
      </c>
      <c r="G33" s="291">
        <v>32431.09</v>
      </c>
      <c r="H33" s="292" t="s">
        <v>56</v>
      </c>
    </row>
    <row r="34" spans="1:8" ht="20.100000000000001" customHeight="1" x14ac:dyDescent="0.25">
      <c r="A34" s="290" t="s">
        <v>943</v>
      </c>
      <c r="B34" s="290" t="s">
        <v>944</v>
      </c>
      <c r="C34" s="291">
        <v>3686.66</v>
      </c>
      <c r="D34" s="292" t="s">
        <v>56</v>
      </c>
      <c r="E34" s="291">
        <v>0</v>
      </c>
      <c r="F34" s="291">
        <v>0</v>
      </c>
      <c r="G34" s="291">
        <v>3686.66</v>
      </c>
      <c r="H34" s="292" t="s">
        <v>56</v>
      </c>
    </row>
    <row r="35" spans="1:8" ht="20.100000000000001" customHeight="1" x14ac:dyDescent="0.25">
      <c r="A35" s="290" t="s">
        <v>945</v>
      </c>
      <c r="B35" s="290" t="s">
        <v>946</v>
      </c>
      <c r="C35" s="291">
        <v>42800</v>
      </c>
      <c r="D35" s="292" t="s">
        <v>56</v>
      </c>
      <c r="E35" s="291">
        <v>0</v>
      </c>
      <c r="F35" s="291">
        <v>0</v>
      </c>
      <c r="G35" s="291">
        <v>42800</v>
      </c>
      <c r="H35" s="292" t="s">
        <v>56</v>
      </c>
    </row>
    <row r="36" spans="1:8" ht="20.100000000000001" customHeight="1" x14ac:dyDescent="0.25">
      <c r="A36" s="290" t="s">
        <v>530</v>
      </c>
      <c r="B36" s="290" t="s">
        <v>275</v>
      </c>
      <c r="C36" s="291">
        <v>39078.49</v>
      </c>
      <c r="D36" s="292" t="s">
        <v>56</v>
      </c>
      <c r="E36" s="291">
        <v>0</v>
      </c>
      <c r="F36" s="291">
        <v>0</v>
      </c>
      <c r="G36" s="291">
        <v>39078.49</v>
      </c>
      <c r="H36" s="292" t="s">
        <v>56</v>
      </c>
    </row>
    <row r="37" spans="1:8" ht="20.100000000000001" customHeight="1" x14ac:dyDescent="0.25">
      <c r="A37" s="290" t="s">
        <v>531</v>
      </c>
      <c r="B37" s="290" t="s">
        <v>276</v>
      </c>
      <c r="C37" s="291">
        <v>17608.810000000001</v>
      </c>
      <c r="D37" s="292" t="s">
        <v>56</v>
      </c>
      <c r="E37" s="291">
        <v>0</v>
      </c>
      <c r="F37" s="291">
        <v>0</v>
      </c>
      <c r="G37" s="291">
        <v>17608.810000000001</v>
      </c>
      <c r="H37" s="292" t="s">
        <v>56</v>
      </c>
    </row>
    <row r="38" spans="1:8" ht="20.100000000000001" customHeight="1" x14ac:dyDescent="0.25">
      <c r="A38" s="290" t="s">
        <v>532</v>
      </c>
      <c r="B38" s="290" t="s">
        <v>277</v>
      </c>
      <c r="C38" s="291">
        <v>8842.41</v>
      </c>
      <c r="D38" s="292" t="s">
        <v>56</v>
      </c>
      <c r="E38" s="291">
        <v>0</v>
      </c>
      <c r="F38" s="291">
        <v>520.14</v>
      </c>
      <c r="G38" s="291">
        <v>8322.27</v>
      </c>
      <c r="H38" s="292" t="s">
        <v>56</v>
      </c>
    </row>
    <row r="39" spans="1:8" ht="20.100000000000001" customHeight="1" x14ac:dyDescent="0.25">
      <c r="A39" s="290" t="s">
        <v>947</v>
      </c>
      <c r="B39" s="290" t="s">
        <v>948</v>
      </c>
      <c r="C39" s="291">
        <v>2676.43</v>
      </c>
      <c r="D39" s="292" t="s">
        <v>56</v>
      </c>
      <c r="E39" s="291">
        <v>0</v>
      </c>
      <c r="F39" s="291">
        <v>0</v>
      </c>
      <c r="G39" s="291">
        <v>2676.43</v>
      </c>
      <c r="H39" s="292" t="s">
        <v>56</v>
      </c>
    </row>
    <row r="40" spans="1:8" ht="20.100000000000001" customHeight="1" x14ac:dyDescent="0.25">
      <c r="A40" s="290" t="s">
        <v>949</v>
      </c>
      <c r="B40" s="290" t="s">
        <v>950</v>
      </c>
      <c r="C40" s="291">
        <v>23333.16</v>
      </c>
      <c r="D40" s="292" t="s">
        <v>56</v>
      </c>
      <c r="E40" s="291">
        <v>0</v>
      </c>
      <c r="F40" s="291">
        <v>0</v>
      </c>
      <c r="G40" s="291">
        <v>23333.16</v>
      </c>
      <c r="H40" s="292" t="s">
        <v>56</v>
      </c>
    </row>
    <row r="41" spans="1:8" ht="20.100000000000001" customHeight="1" x14ac:dyDescent="0.25">
      <c r="A41" s="290" t="s">
        <v>533</v>
      </c>
      <c r="B41" s="290" t="s">
        <v>278</v>
      </c>
      <c r="C41" s="291">
        <v>6241.61</v>
      </c>
      <c r="D41" s="292" t="s">
        <v>56</v>
      </c>
      <c r="E41" s="291">
        <v>0</v>
      </c>
      <c r="F41" s="291">
        <v>891.67</v>
      </c>
      <c r="G41" s="291">
        <v>5349.94</v>
      </c>
      <c r="H41" s="292" t="s">
        <v>56</v>
      </c>
    </row>
    <row r="42" spans="1:8" ht="20.100000000000001" customHeight="1" x14ac:dyDescent="0.25">
      <c r="A42" s="290" t="s">
        <v>951</v>
      </c>
      <c r="B42" s="290" t="s">
        <v>952</v>
      </c>
      <c r="C42" s="291">
        <v>46844</v>
      </c>
      <c r="D42" s="292" t="s">
        <v>56</v>
      </c>
      <c r="E42" s="291">
        <v>0</v>
      </c>
      <c r="F42" s="291">
        <v>0</v>
      </c>
      <c r="G42" s="291">
        <v>46844</v>
      </c>
      <c r="H42" s="292" t="s">
        <v>56</v>
      </c>
    </row>
    <row r="43" spans="1:8" ht="20.100000000000001" customHeight="1" x14ac:dyDescent="0.25">
      <c r="A43" s="290" t="s">
        <v>953</v>
      </c>
      <c r="B43" s="290" t="s">
        <v>954</v>
      </c>
      <c r="C43" s="291">
        <v>17579.93</v>
      </c>
      <c r="D43" s="292" t="s">
        <v>56</v>
      </c>
      <c r="E43" s="291">
        <v>0</v>
      </c>
      <c r="F43" s="291">
        <v>0</v>
      </c>
      <c r="G43" s="291">
        <v>17579.93</v>
      </c>
      <c r="H43" s="292" t="s">
        <v>56</v>
      </c>
    </row>
    <row r="44" spans="1:8" ht="20.100000000000001" customHeight="1" x14ac:dyDescent="0.25">
      <c r="A44" s="290" t="s">
        <v>534</v>
      </c>
      <c r="B44" s="290" t="s">
        <v>279</v>
      </c>
      <c r="C44" s="296">
        <v>-2150.16</v>
      </c>
      <c r="D44" s="292" t="s">
        <v>56</v>
      </c>
      <c r="E44" s="291">
        <v>0</v>
      </c>
      <c r="F44" s="291">
        <v>668.75</v>
      </c>
      <c r="G44" s="296">
        <v>-2818.91</v>
      </c>
      <c r="H44" s="292" t="s">
        <v>56</v>
      </c>
    </row>
    <row r="45" spans="1:8" ht="20.100000000000001" customHeight="1" x14ac:dyDescent="0.25">
      <c r="A45" s="290" t="s">
        <v>955</v>
      </c>
      <c r="B45" s="290" t="s">
        <v>956</v>
      </c>
      <c r="C45" s="291">
        <v>891.66</v>
      </c>
      <c r="D45" s="292" t="s">
        <v>56</v>
      </c>
      <c r="E45" s="291">
        <v>0</v>
      </c>
      <c r="F45" s="291">
        <v>0</v>
      </c>
      <c r="G45" s="291">
        <v>891.66</v>
      </c>
      <c r="H45" s="292" t="s">
        <v>56</v>
      </c>
    </row>
    <row r="46" spans="1:8" ht="20.100000000000001" customHeight="1" x14ac:dyDescent="0.25">
      <c r="A46" s="290" t="s">
        <v>535</v>
      </c>
      <c r="B46" s="290" t="s">
        <v>280</v>
      </c>
      <c r="C46" s="291">
        <v>48620.83</v>
      </c>
      <c r="D46" s="292" t="s">
        <v>56</v>
      </c>
      <c r="E46" s="291">
        <v>42800</v>
      </c>
      <c r="F46" s="291">
        <v>668.75</v>
      </c>
      <c r="G46" s="291">
        <v>90752.08</v>
      </c>
      <c r="H46" s="292" t="s">
        <v>56</v>
      </c>
    </row>
    <row r="47" spans="1:8" ht="20.100000000000001" customHeight="1" x14ac:dyDescent="0.25">
      <c r="A47" s="290" t="s">
        <v>536</v>
      </c>
      <c r="B47" s="290" t="s">
        <v>281</v>
      </c>
      <c r="C47" s="291">
        <v>6477.11</v>
      </c>
      <c r="D47" s="292" t="s">
        <v>56</v>
      </c>
      <c r="E47" s="291">
        <v>0</v>
      </c>
      <c r="F47" s="291">
        <v>156.04</v>
      </c>
      <c r="G47" s="291">
        <v>6321.07</v>
      </c>
      <c r="H47" s="292" t="s">
        <v>56</v>
      </c>
    </row>
    <row r="48" spans="1:8" ht="20.100000000000001" customHeight="1" x14ac:dyDescent="0.25">
      <c r="A48" s="290" t="s">
        <v>957</v>
      </c>
      <c r="B48" s="290" t="s">
        <v>958</v>
      </c>
      <c r="C48" s="291">
        <v>5353.66</v>
      </c>
      <c r="D48" s="292" t="s">
        <v>56</v>
      </c>
      <c r="E48" s="291">
        <v>0</v>
      </c>
      <c r="F48" s="291">
        <v>0</v>
      </c>
      <c r="G48" s="291">
        <v>5353.66</v>
      </c>
      <c r="H48" s="292" t="s">
        <v>56</v>
      </c>
    </row>
    <row r="49" spans="1:8" ht="20.100000000000001" customHeight="1" x14ac:dyDescent="0.25">
      <c r="A49" s="290" t="s">
        <v>771</v>
      </c>
      <c r="B49" s="290" t="s">
        <v>282</v>
      </c>
      <c r="C49" s="291">
        <v>25145.02</v>
      </c>
      <c r="D49" s="292" t="s">
        <v>56</v>
      </c>
      <c r="E49" s="291">
        <v>0</v>
      </c>
      <c r="F49" s="291">
        <v>980.83</v>
      </c>
      <c r="G49" s="291">
        <v>24164.19</v>
      </c>
      <c r="H49" s="292" t="s">
        <v>56</v>
      </c>
    </row>
    <row r="50" spans="1:8" ht="20.100000000000001" customHeight="1" x14ac:dyDescent="0.25">
      <c r="A50" s="290" t="s">
        <v>959</v>
      </c>
      <c r="B50" s="290" t="s">
        <v>960</v>
      </c>
      <c r="C50" s="296">
        <v>-2318.34</v>
      </c>
      <c r="D50" s="292" t="s">
        <v>56</v>
      </c>
      <c r="E50" s="291">
        <v>0</v>
      </c>
      <c r="F50" s="291">
        <v>0</v>
      </c>
      <c r="G50" s="296">
        <v>-2318.34</v>
      </c>
      <c r="H50" s="292" t="s">
        <v>56</v>
      </c>
    </row>
    <row r="51" spans="1:8" ht="20.100000000000001" customHeight="1" x14ac:dyDescent="0.25">
      <c r="A51" s="290" t="s">
        <v>961</v>
      </c>
      <c r="B51" s="290" t="s">
        <v>962</v>
      </c>
      <c r="C51" s="291">
        <v>9907.93</v>
      </c>
      <c r="D51" s="292" t="s">
        <v>56</v>
      </c>
      <c r="E51" s="291">
        <v>0</v>
      </c>
      <c r="F51" s="291">
        <v>0</v>
      </c>
      <c r="G51" s="291">
        <v>9907.93</v>
      </c>
      <c r="H51" s="292" t="s">
        <v>56</v>
      </c>
    </row>
    <row r="52" spans="1:8" ht="20.100000000000001" customHeight="1" x14ac:dyDescent="0.25">
      <c r="A52" s="290" t="s">
        <v>797</v>
      </c>
      <c r="B52" s="290" t="s">
        <v>798</v>
      </c>
      <c r="C52" s="291">
        <v>5350</v>
      </c>
      <c r="D52" s="292" t="s">
        <v>56</v>
      </c>
      <c r="E52" s="291">
        <v>0</v>
      </c>
      <c r="F52" s="291">
        <v>267.5</v>
      </c>
      <c r="G52" s="291">
        <v>5082.5</v>
      </c>
      <c r="H52" s="292" t="s">
        <v>56</v>
      </c>
    </row>
    <row r="53" spans="1:8" ht="20.100000000000001" customHeight="1" x14ac:dyDescent="0.25">
      <c r="A53" s="290" t="s">
        <v>537</v>
      </c>
      <c r="B53" s="290" t="s">
        <v>283</v>
      </c>
      <c r="C53" s="291">
        <v>43296.89</v>
      </c>
      <c r="D53" s="292" t="s">
        <v>56</v>
      </c>
      <c r="E53" s="291">
        <v>0</v>
      </c>
      <c r="F53" s="291">
        <v>1783.33</v>
      </c>
      <c r="G53" s="291">
        <v>41513.56</v>
      </c>
      <c r="H53" s="292" t="s">
        <v>56</v>
      </c>
    </row>
    <row r="54" spans="1:8" ht="20.100000000000001" customHeight="1" x14ac:dyDescent="0.25">
      <c r="A54" s="290" t="s">
        <v>963</v>
      </c>
      <c r="B54" s="290" t="s">
        <v>964</v>
      </c>
      <c r="C54" s="291">
        <v>21399.96</v>
      </c>
      <c r="D54" s="292" t="s">
        <v>56</v>
      </c>
      <c r="E54" s="291">
        <v>0</v>
      </c>
      <c r="F54" s="291">
        <v>0</v>
      </c>
      <c r="G54" s="291">
        <v>21399.96</v>
      </c>
      <c r="H54" s="292" t="s">
        <v>56</v>
      </c>
    </row>
    <row r="55" spans="1:8" ht="20.100000000000001" customHeight="1" x14ac:dyDescent="0.25">
      <c r="A55" s="290" t="s">
        <v>538</v>
      </c>
      <c r="B55" s="290" t="s">
        <v>284</v>
      </c>
      <c r="C55" s="291">
        <v>53493.16</v>
      </c>
      <c r="D55" s="292" t="s">
        <v>56</v>
      </c>
      <c r="E55" s="291">
        <v>0</v>
      </c>
      <c r="F55" s="291">
        <v>490.42</v>
      </c>
      <c r="G55" s="291">
        <v>53002.74</v>
      </c>
      <c r="H55" s="292" t="s">
        <v>56</v>
      </c>
    </row>
    <row r="56" spans="1:8" ht="20.100000000000001" customHeight="1" x14ac:dyDescent="0.25">
      <c r="A56" s="290" t="s">
        <v>539</v>
      </c>
      <c r="B56" s="290" t="s">
        <v>285</v>
      </c>
      <c r="C56" s="291">
        <v>9773.74</v>
      </c>
      <c r="D56" s="292" t="s">
        <v>56</v>
      </c>
      <c r="E56" s="291">
        <v>0</v>
      </c>
      <c r="F56" s="291">
        <v>232.71</v>
      </c>
      <c r="G56" s="291">
        <v>9541.0300000000007</v>
      </c>
      <c r="H56" s="292" t="s">
        <v>56</v>
      </c>
    </row>
    <row r="57" spans="1:8" ht="20.100000000000001" customHeight="1" x14ac:dyDescent="0.25">
      <c r="A57" s="290" t="s">
        <v>870</v>
      </c>
      <c r="B57" s="290" t="s">
        <v>871</v>
      </c>
      <c r="C57" s="291">
        <v>0</v>
      </c>
      <c r="D57" s="292" t="s">
        <v>56</v>
      </c>
      <c r="E57" s="291">
        <v>42800</v>
      </c>
      <c r="F57" s="291">
        <v>0</v>
      </c>
      <c r="G57" s="291">
        <v>42800</v>
      </c>
      <c r="H57" s="292" t="s">
        <v>56</v>
      </c>
    </row>
    <row r="58" spans="1:8" ht="20.100000000000001" customHeight="1" x14ac:dyDescent="0.25">
      <c r="A58" s="290" t="s">
        <v>965</v>
      </c>
      <c r="B58" s="290" t="s">
        <v>966</v>
      </c>
      <c r="C58" s="291">
        <v>8916.66</v>
      </c>
      <c r="D58" s="292" t="s">
        <v>56</v>
      </c>
      <c r="E58" s="291">
        <v>0</v>
      </c>
      <c r="F58" s="291">
        <v>0</v>
      </c>
      <c r="G58" s="291">
        <v>8916.66</v>
      </c>
      <c r="H58" s="292" t="s">
        <v>56</v>
      </c>
    </row>
    <row r="59" spans="1:8" ht="20.100000000000001" customHeight="1" x14ac:dyDescent="0.25">
      <c r="A59" s="290" t="s">
        <v>540</v>
      </c>
      <c r="B59" s="290" t="s">
        <v>286</v>
      </c>
      <c r="C59" s="291">
        <v>5059.8900000000003</v>
      </c>
      <c r="D59" s="292" t="s">
        <v>56</v>
      </c>
      <c r="E59" s="291">
        <v>0</v>
      </c>
      <c r="F59" s="291">
        <v>0</v>
      </c>
      <c r="G59" s="291">
        <v>5059.8900000000003</v>
      </c>
      <c r="H59" s="292" t="s">
        <v>56</v>
      </c>
    </row>
    <row r="60" spans="1:8" ht="20.100000000000001" customHeight="1" x14ac:dyDescent="0.25">
      <c r="A60" s="290" t="s">
        <v>967</v>
      </c>
      <c r="B60" s="290" t="s">
        <v>968</v>
      </c>
      <c r="C60" s="291">
        <v>9970.66</v>
      </c>
      <c r="D60" s="292" t="s">
        <v>56</v>
      </c>
      <c r="E60" s="291">
        <v>0</v>
      </c>
      <c r="F60" s="291">
        <v>0</v>
      </c>
      <c r="G60" s="291">
        <v>9970.66</v>
      </c>
      <c r="H60" s="292" t="s">
        <v>56</v>
      </c>
    </row>
    <row r="61" spans="1:8" ht="20.100000000000001" customHeight="1" x14ac:dyDescent="0.25">
      <c r="A61" s="290" t="s">
        <v>541</v>
      </c>
      <c r="B61" s="290" t="s">
        <v>287</v>
      </c>
      <c r="C61" s="291">
        <v>24431.74</v>
      </c>
      <c r="D61" s="292" t="s">
        <v>56</v>
      </c>
      <c r="E61" s="291">
        <v>0</v>
      </c>
      <c r="F61" s="291">
        <v>0</v>
      </c>
      <c r="G61" s="291">
        <v>24431.74</v>
      </c>
      <c r="H61" s="292" t="s">
        <v>56</v>
      </c>
    </row>
    <row r="62" spans="1:8" ht="20.100000000000001" customHeight="1" x14ac:dyDescent="0.25">
      <c r="A62" s="290" t="s">
        <v>542</v>
      </c>
      <c r="B62" s="290" t="s">
        <v>288</v>
      </c>
      <c r="C62" s="291">
        <v>5266.35</v>
      </c>
      <c r="D62" s="292" t="s">
        <v>56</v>
      </c>
      <c r="E62" s="291">
        <v>0</v>
      </c>
      <c r="F62" s="291">
        <v>445.83</v>
      </c>
      <c r="G62" s="291">
        <v>4820.5200000000004</v>
      </c>
      <c r="H62" s="292" t="s">
        <v>56</v>
      </c>
    </row>
    <row r="63" spans="1:8" ht="20.100000000000001" customHeight="1" x14ac:dyDescent="0.25">
      <c r="A63" s="290" t="s">
        <v>969</v>
      </c>
      <c r="B63" s="290" t="s">
        <v>970</v>
      </c>
      <c r="C63" s="291">
        <v>10100</v>
      </c>
      <c r="D63" s="292" t="s">
        <v>56</v>
      </c>
      <c r="E63" s="291">
        <v>0</v>
      </c>
      <c r="F63" s="291">
        <v>0</v>
      </c>
      <c r="G63" s="291">
        <v>10100</v>
      </c>
      <c r="H63" s="292" t="s">
        <v>56</v>
      </c>
    </row>
    <row r="64" spans="1:8" ht="20.100000000000001" customHeight="1" x14ac:dyDescent="0.25">
      <c r="A64" s="290" t="s">
        <v>971</v>
      </c>
      <c r="B64" s="290" t="s">
        <v>972</v>
      </c>
      <c r="C64" s="291">
        <v>534.96</v>
      </c>
      <c r="D64" s="292" t="s">
        <v>56</v>
      </c>
      <c r="E64" s="291">
        <v>0</v>
      </c>
      <c r="F64" s="291">
        <v>0</v>
      </c>
      <c r="G64" s="291">
        <v>534.96</v>
      </c>
      <c r="H64" s="292" t="s">
        <v>56</v>
      </c>
    </row>
    <row r="65" spans="1:8" ht="20.100000000000001" customHeight="1" x14ac:dyDescent="0.25">
      <c r="A65" s="290" t="s">
        <v>973</v>
      </c>
      <c r="B65" s="290" t="s">
        <v>974</v>
      </c>
      <c r="C65" s="296">
        <v>-1248.33</v>
      </c>
      <c r="D65" s="292" t="s">
        <v>56</v>
      </c>
      <c r="E65" s="291">
        <v>0</v>
      </c>
      <c r="F65" s="291">
        <v>0</v>
      </c>
      <c r="G65" s="296">
        <v>-1248.33</v>
      </c>
      <c r="H65" s="292" t="s">
        <v>56</v>
      </c>
    </row>
    <row r="66" spans="1:8" ht="20.100000000000001" customHeight="1" x14ac:dyDescent="0.25">
      <c r="A66" s="290" t="s">
        <v>543</v>
      </c>
      <c r="B66" s="290" t="s">
        <v>289</v>
      </c>
      <c r="C66" s="291">
        <v>21649.31</v>
      </c>
      <c r="D66" s="292" t="s">
        <v>56</v>
      </c>
      <c r="E66" s="291">
        <v>0</v>
      </c>
      <c r="F66" s="291">
        <v>891.67</v>
      </c>
      <c r="G66" s="291">
        <v>20757.64</v>
      </c>
      <c r="H66" s="292" t="s">
        <v>56</v>
      </c>
    </row>
    <row r="67" spans="1:8" ht="20.100000000000001" customHeight="1" x14ac:dyDescent="0.25">
      <c r="A67" s="290" t="s">
        <v>772</v>
      </c>
      <c r="B67" s="290" t="s">
        <v>773</v>
      </c>
      <c r="C67" s="291">
        <v>16941.650000000001</v>
      </c>
      <c r="D67" s="292" t="s">
        <v>56</v>
      </c>
      <c r="E67" s="291">
        <v>0</v>
      </c>
      <c r="F67" s="291">
        <v>891.67</v>
      </c>
      <c r="G67" s="291">
        <v>16049.98</v>
      </c>
      <c r="H67" s="292" t="s">
        <v>56</v>
      </c>
    </row>
    <row r="68" spans="1:8" ht="20.100000000000001" customHeight="1" x14ac:dyDescent="0.25">
      <c r="A68" s="290" t="s">
        <v>975</v>
      </c>
      <c r="B68" s="290" t="s">
        <v>976</v>
      </c>
      <c r="C68" s="291">
        <v>4280</v>
      </c>
      <c r="D68" s="292" t="s">
        <v>56</v>
      </c>
      <c r="E68" s="291">
        <v>0</v>
      </c>
      <c r="F68" s="291">
        <v>0</v>
      </c>
      <c r="G68" s="291">
        <v>4280</v>
      </c>
      <c r="H68" s="292" t="s">
        <v>56</v>
      </c>
    </row>
    <row r="69" spans="1:8" ht="20.100000000000001" customHeight="1" x14ac:dyDescent="0.25">
      <c r="A69" s="290" t="s">
        <v>977</v>
      </c>
      <c r="B69" s="290" t="s">
        <v>978</v>
      </c>
      <c r="C69" s="291">
        <v>39233.339999999997</v>
      </c>
      <c r="D69" s="292" t="s">
        <v>56</v>
      </c>
      <c r="E69" s="291">
        <v>0</v>
      </c>
      <c r="F69" s="291">
        <v>0</v>
      </c>
      <c r="G69" s="291">
        <v>39233.339999999997</v>
      </c>
      <c r="H69" s="292" t="s">
        <v>56</v>
      </c>
    </row>
    <row r="70" spans="1:8" ht="20.100000000000001" customHeight="1" x14ac:dyDescent="0.25">
      <c r="A70" s="290" t="s">
        <v>979</v>
      </c>
      <c r="B70" s="290" t="s">
        <v>980</v>
      </c>
      <c r="C70" s="291">
        <v>16464</v>
      </c>
      <c r="D70" s="292" t="s">
        <v>56</v>
      </c>
      <c r="E70" s="291">
        <v>0</v>
      </c>
      <c r="F70" s="291">
        <v>0</v>
      </c>
      <c r="G70" s="291">
        <v>16464</v>
      </c>
      <c r="H70" s="292" t="s">
        <v>56</v>
      </c>
    </row>
    <row r="71" spans="1:8" ht="20.100000000000001" customHeight="1" x14ac:dyDescent="0.25">
      <c r="A71" s="290" t="s">
        <v>544</v>
      </c>
      <c r="B71" s="290" t="s">
        <v>290</v>
      </c>
      <c r="C71" s="296">
        <v>-0.08</v>
      </c>
      <c r="D71" s="292" t="s">
        <v>56</v>
      </c>
      <c r="E71" s="291">
        <v>0</v>
      </c>
      <c r="F71" s="291">
        <v>0</v>
      </c>
      <c r="G71" s="296">
        <v>-0.08</v>
      </c>
      <c r="H71" s="292" t="s">
        <v>56</v>
      </c>
    </row>
    <row r="72" spans="1:8" ht="20.100000000000001" customHeight="1" x14ac:dyDescent="0.25">
      <c r="A72" s="290" t="s">
        <v>981</v>
      </c>
      <c r="B72" s="290" t="s">
        <v>982</v>
      </c>
      <c r="C72" s="291">
        <v>12779.59</v>
      </c>
      <c r="D72" s="292" t="s">
        <v>56</v>
      </c>
      <c r="E72" s="291">
        <v>0</v>
      </c>
      <c r="F72" s="291">
        <v>0</v>
      </c>
      <c r="G72" s="291">
        <v>12779.59</v>
      </c>
      <c r="H72" s="292" t="s">
        <v>56</v>
      </c>
    </row>
    <row r="73" spans="1:8" ht="20.100000000000001" customHeight="1" x14ac:dyDescent="0.25">
      <c r="A73" s="290" t="s">
        <v>983</v>
      </c>
      <c r="B73" s="290" t="s">
        <v>984</v>
      </c>
      <c r="C73" s="296">
        <v>-891.75</v>
      </c>
      <c r="D73" s="292" t="s">
        <v>56</v>
      </c>
      <c r="E73" s="291">
        <v>0</v>
      </c>
      <c r="F73" s="291">
        <v>0</v>
      </c>
      <c r="G73" s="296">
        <v>-891.75</v>
      </c>
      <c r="H73" s="292" t="s">
        <v>56</v>
      </c>
    </row>
    <row r="74" spans="1:8" ht="20.100000000000001" customHeight="1" x14ac:dyDescent="0.25">
      <c r="A74" s="290" t="s">
        <v>985</v>
      </c>
      <c r="B74" s="290" t="s">
        <v>986</v>
      </c>
      <c r="C74" s="296">
        <v>-668.75</v>
      </c>
      <c r="D74" s="292" t="s">
        <v>56</v>
      </c>
      <c r="E74" s="291">
        <v>0</v>
      </c>
      <c r="F74" s="291">
        <v>0</v>
      </c>
      <c r="G74" s="296">
        <v>-668.75</v>
      </c>
      <c r="H74" s="292" t="s">
        <v>56</v>
      </c>
    </row>
    <row r="75" spans="1:8" ht="20.100000000000001" customHeight="1" x14ac:dyDescent="0.25">
      <c r="A75" s="290" t="s">
        <v>545</v>
      </c>
      <c r="B75" s="290" t="s">
        <v>291</v>
      </c>
      <c r="C75" s="291">
        <v>20062.560000000001</v>
      </c>
      <c r="D75" s="292" t="s">
        <v>56</v>
      </c>
      <c r="E75" s="291">
        <v>0</v>
      </c>
      <c r="F75" s="291">
        <v>2452.08</v>
      </c>
      <c r="G75" s="291">
        <v>17610.48</v>
      </c>
      <c r="H75" s="292" t="s">
        <v>56</v>
      </c>
    </row>
    <row r="76" spans="1:8" ht="20.100000000000001" customHeight="1" x14ac:dyDescent="0.25">
      <c r="A76" s="290" t="s">
        <v>546</v>
      </c>
      <c r="B76" s="290" t="s">
        <v>292</v>
      </c>
      <c r="C76" s="291">
        <v>16050.05</v>
      </c>
      <c r="D76" s="292" t="s">
        <v>56</v>
      </c>
      <c r="E76" s="291">
        <v>0</v>
      </c>
      <c r="F76" s="291">
        <v>1783.33</v>
      </c>
      <c r="G76" s="291">
        <v>14266.72</v>
      </c>
      <c r="H76" s="292" t="s">
        <v>56</v>
      </c>
    </row>
    <row r="77" spans="1:8" ht="20.100000000000001" customHeight="1" x14ac:dyDescent="0.25">
      <c r="A77" s="290" t="s">
        <v>987</v>
      </c>
      <c r="B77" s="290" t="s">
        <v>988</v>
      </c>
      <c r="C77" s="291">
        <v>39279.919999999998</v>
      </c>
      <c r="D77" s="292" t="s">
        <v>56</v>
      </c>
      <c r="E77" s="291">
        <v>0</v>
      </c>
      <c r="F77" s="291">
        <v>0</v>
      </c>
      <c r="G77" s="291">
        <v>39279.919999999998</v>
      </c>
      <c r="H77" s="292" t="s">
        <v>56</v>
      </c>
    </row>
    <row r="78" spans="1:8" ht="20.100000000000001" customHeight="1" x14ac:dyDescent="0.25">
      <c r="A78" s="290" t="s">
        <v>547</v>
      </c>
      <c r="B78" s="290" t="s">
        <v>293</v>
      </c>
      <c r="C78" s="291">
        <v>24966.65</v>
      </c>
      <c r="D78" s="292" t="s">
        <v>56</v>
      </c>
      <c r="E78" s="291">
        <v>0</v>
      </c>
      <c r="F78" s="291">
        <v>1783.33</v>
      </c>
      <c r="G78" s="291">
        <v>23183.32</v>
      </c>
      <c r="H78" s="292" t="s">
        <v>56</v>
      </c>
    </row>
    <row r="79" spans="1:8" ht="20.100000000000001" customHeight="1" x14ac:dyDescent="0.25">
      <c r="A79" s="290" t="s">
        <v>989</v>
      </c>
      <c r="B79" s="290" t="s">
        <v>990</v>
      </c>
      <c r="C79" s="291">
        <v>17919.919999999998</v>
      </c>
      <c r="D79" s="292" t="s">
        <v>56</v>
      </c>
      <c r="E79" s="291">
        <v>0</v>
      </c>
      <c r="F79" s="291">
        <v>0</v>
      </c>
      <c r="G79" s="291">
        <v>17919.919999999998</v>
      </c>
      <c r="H79" s="292" t="s">
        <v>56</v>
      </c>
    </row>
    <row r="80" spans="1:8" ht="20.100000000000001" customHeight="1" x14ac:dyDescent="0.25">
      <c r="A80" s="290" t="s">
        <v>548</v>
      </c>
      <c r="B80" s="290" t="s">
        <v>294</v>
      </c>
      <c r="C80" s="291">
        <v>18947.939999999999</v>
      </c>
      <c r="D80" s="292" t="s">
        <v>56</v>
      </c>
      <c r="E80" s="291">
        <v>0</v>
      </c>
      <c r="F80" s="291">
        <v>1114.58</v>
      </c>
      <c r="G80" s="291">
        <v>17833.36</v>
      </c>
      <c r="H80" s="292" t="s">
        <v>56</v>
      </c>
    </row>
    <row r="81" spans="1:8" ht="20.100000000000001" customHeight="1" x14ac:dyDescent="0.25">
      <c r="A81" s="290" t="s">
        <v>991</v>
      </c>
      <c r="B81" s="290" t="s">
        <v>992</v>
      </c>
      <c r="C81" s="291">
        <v>3437.34</v>
      </c>
      <c r="D81" s="292" t="s">
        <v>56</v>
      </c>
      <c r="E81" s="291">
        <v>0</v>
      </c>
      <c r="F81" s="291">
        <v>0</v>
      </c>
      <c r="G81" s="291">
        <v>3437.34</v>
      </c>
      <c r="H81" s="292" t="s">
        <v>56</v>
      </c>
    </row>
    <row r="82" spans="1:8" ht="20.100000000000001" customHeight="1" x14ac:dyDescent="0.25">
      <c r="A82" s="290" t="s">
        <v>993</v>
      </c>
      <c r="B82" s="290" t="s">
        <v>994</v>
      </c>
      <c r="C82" s="291">
        <v>7839.92</v>
      </c>
      <c r="D82" s="292" t="s">
        <v>56</v>
      </c>
      <c r="E82" s="291">
        <v>0</v>
      </c>
      <c r="F82" s="291">
        <v>0</v>
      </c>
      <c r="G82" s="291">
        <v>7839.92</v>
      </c>
      <c r="H82" s="292" t="s">
        <v>56</v>
      </c>
    </row>
    <row r="83" spans="1:8" ht="20.100000000000001" customHeight="1" x14ac:dyDescent="0.25">
      <c r="A83" s="290" t="s">
        <v>549</v>
      </c>
      <c r="B83" s="290" t="s">
        <v>295</v>
      </c>
      <c r="C83" s="291">
        <v>5350</v>
      </c>
      <c r="D83" s="292" t="s">
        <v>56</v>
      </c>
      <c r="E83" s="291">
        <v>0</v>
      </c>
      <c r="F83" s="291">
        <v>668.75</v>
      </c>
      <c r="G83" s="291">
        <v>4681.25</v>
      </c>
      <c r="H83" s="292" t="s">
        <v>56</v>
      </c>
    </row>
    <row r="84" spans="1:8" ht="20.100000000000001" customHeight="1" x14ac:dyDescent="0.25">
      <c r="A84" s="290" t="s">
        <v>550</v>
      </c>
      <c r="B84" s="290" t="s">
        <v>296</v>
      </c>
      <c r="C84" s="296">
        <v>-2000</v>
      </c>
      <c r="D84" s="292" t="s">
        <v>56</v>
      </c>
      <c r="E84" s="291">
        <v>963</v>
      </c>
      <c r="F84" s="291">
        <v>0</v>
      </c>
      <c r="G84" s="296">
        <v>-1037</v>
      </c>
      <c r="H84" s="292" t="s">
        <v>56</v>
      </c>
    </row>
    <row r="85" spans="1:8" ht="20.100000000000001" customHeight="1" x14ac:dyDescent="0.25">
      <c r="A85" s="290" t="s">
        <v>995</v>
      </c>
      <c r="B85" s="290" t="s">
        <v>996</v>
      </c>
      <c r="C85" s="291">
        <v>2537.5</v>
      </c>
      <c r="D85" s="292" t="s">
        <v>56</v>
      </c>
      <c r="E85" s="291">
        <v>0</v>
      </c>
      <c r="F85" s="291">
        <v>0</v>
      </c>
      <c r="G85" s="291">
        <v>2537.5</v>
      </c>
      <c r="H85" s="292" t="s">
        <v>56</v>
      </c>
    </row>
    <row r="86" spans="1:8" ht="20.100000000000001" customHeight="1" x14ac:dyDescent="0.25">
      <c r="A86" s="290" t="s">
        <v>997</v>
      </c>
      <c r="B86" s="290" t="s">
        <v>998</v>
      </c>
      <c r="C86" s="291">
        <v>11200</v>
      </c>
      <c r="D86" s="292" t="s">
        <v>56</v>
      </c>
      <c r="E86" s="291">
        <v>0</v>
      </c>
      <c r="F86" s="291">
        <v>0</v>
      </c>
      <c r="G86" s="291">
        <v>11200</v>
      </c>
      <c r="H86" s="292" t="s">
        <v>56</v>
      </c>
    </row>
    <row r="87" spans="1:8" ht="20.100000000000001" customHeight="1" x14ac:dyDescent="0.25">
      <c r="A87" s="290" t="s">
        <v>551</v>
      </c>
      <c r="B87" s="290" t="s">
        <v>297</v>
      </c>
      <c r="C87" s="291">
        <v>38565.81</v>
      </c>
      <c r="D87" s="292" t="s">
        <v>56</v>
      </c>
      <c r="E87" s="291">
        <v>0</v>
      </c>
      <c r="F87" s="291">
        <v>1337.5</v>
      </c>
      <c r="G87" s="291">
        <v>37228.31</v>
      </c>
      <c r="H87" s="292" t="s">
        <v>56</v>
      </c>
    </row>
    <row r="88" spans="1:8" ht="20.100000000000001" customHeight="1" x14ac:dyDescent="0.25">
      <c r="A88" s="290" t="s">
        <v>552</v>
      </c>
      <c r="B88" s="290" t="s">
        <v>298</v>
      </c>
      <c r="C88" s="291">
        <v>1380.42</v>
      </c>
      <c r="D88" s="292" t="s">
        <v>56</v>
      </c>
      <c r="E88" s="291">
        <v>0</v>
      </c>
      <c r="F88" s="291">
        <v>0</v>
      </c>
      <c r="G88" s="291">
        <v>1380.42</v>
      </c>
      <c r="H88" s="292" t="s">
        <v>56</v>
      </c>
    </row>
    <row r="89" spans="1:8" ht="20.100000000000001" customHeight="1" x14ac:dyDescent="0.25">
      <c r="A89" s="290" t="s">
        <v>999</v>
      </c>
      <c r="B89" s="290" t="s">
        <v>1000</v>
      </c>
      <c r="C89" s="291">
        <v>2230.67</v>
      </c>
      <c r="D89" s="292" t="s">
        <v>56</v>
      </c>
      <c r="E89" s="291">
        <v>0</v>
      </c>
      <c r="F89" s="291">
        <v>0</v>
      </c>
      <c r="G89" s="291">
        <v>2230.67</v>
      </c>
      <c r="H89" s="292" t="s">
        <v>56</v>
      </c>
    </row>
    <row r="90" spans="1:8" ht="20.100000000000001" customHeight="1" x14ac:dyDescent="0.25">
      <c r="A90" s="290" t="s">
        <v>553</v>
      </c>
      <c r="B90" s="290" t="s">
        <v>299</v>
      </c>
      <c r="C90" s="291">
        <v>18011.740000000002</v>
      </c>
      <c r="D90" s="292" t="s">
        <v>56</v>
      </c>
      <c r="E90" s="291">
        <v>0</v>
      </c>
      <c r="F90" s="291">
        <v>891.66</v>
      </c>
      <c r="G90" s="291">
        <v>17120.080000000002</v>
      </c>
      <c r="H90" s="292" t="s">
        <v>56</v>
      </c>
    </row>
    <row r="91" spans="1:8" ht="20.100000000000001" customHeight="1" x14ac:dyDescent="0.25">
      <c r="A91" s="290" t="s">
        <v>1001</v>
      </c>
      <c r="B91" s="290" t="s">
        <v>1002</v>
      </c>
      <c r="C91" s="291">
        <v>44405</v>
      </c>
      <c r="D91" s="292" t="s">
        <v>56</v>
      </c>
      <c r="E91" s="291">
        <v>0</v>
      </c>
      <c r="F91" s="291">
        <v>0</v>
      </c>
      <c r="G91" s="291">
        <v>44405</v>
      </c>
      <c r="H91" s="292" t="s">
        <v>56</v>
      </c>
    </row>
    <row r="92" spans="1:8" ht="20.100000000000001" customHeight="1" x14ac:dyDescent="0.25">
      <c r="A92" s="290" t="s">
        <v>554</v>
      </c>
      <c r="B92" s="290" t="s">
        <v>300</v>
      </c>
      <c r="C92" s="291">
        <v>14266.72</v>
      </c>
      <c r="D92" s="292" t="s">
        <v>56</v>
      </c>
      <c r="E92" s="291">
        <v>26750</v>
      </c>
      <c r="F92" s="291">
        <v>1783.33</v>
      </c>
      <c r="G92" s="291">
        <v>39233.39</v>
      </c>
      <c r="H92" s="292" t="s">
        <v>56</v>
      </c>
    </row>
    <row r="93" spans="1:8" ht="20.100000000000001" customHeight="1" x14ac:dyDescent="0.25">
      <c r="A93" s="290" t="s">
        <v>1003</v>
      </c>
      <c r="B93" s="290" t="s">
        <v>1004</v>
      </c>
      <c r="C93" s="291">
        <v>27916.67</v>
      </c>
      <c r="D93" s="292" t="s">
        <v>56</v>
      </c>
      <c r="E93" s="291">
        <v>0</v>
      </c>
      <c r="F93" s="291">
        <v>0</v>
      </c>
      <c r="G93" s="291">
        <v>27916.67</v>
      </c>
      <c r="H93" s="292" t="s">
        <v>56</v>
      </c>
    </row>
    <row r="94" spans="1:8" ht="20.100000000000001" customHeight="1" x14ac:dyDescent="0.25">
      <c r="A94" s="290" t="s">
        <v>1005</v>
      </c>
      <c r="B94" s="290" t="s">
        <v>1006</v>
      </c>
      <c r="C94" s="291">
        <v>24200</v>
      </c>
      <c r="D94" s="292" t="s">
        <v>56</v>
      </c>
      <c r="E94" s="291">
        <v>0</v>
      </c>
      <c r="F94" s="291">
        <v>0</v>
      </c>
      <c r="G94" s="291">
        <v>24200</v>
      </c>
      <c r="H94" s="292" t="s">
        <v>56</v>
      </c>
    </row>
    <row r="95" spans="1:8" ht="20.100000000000001" customHeight="1" x14ac:dyDescent="0.25">
      <c r="A95" s="290" t="s">
        <v>1007</v>
      </c>
      <c r="B95" s="290" t="s">
        <v>1008</v>
      </c>
      <c r="C95" s="291">
        <v>5171.59</v>
      </c>
      <c r="D95" s="292" t="s">
        <v>56</v>
      </c>
      <c r="E95" s="291">
        <v>0</v>
      </c>
      <c r="F95" s="291">
        <v>0</v>
      </c>
      <c r="G95" s="291">
        <v>5171.59</v>
      </c>
      <c r="H95" s="292" t="s">
        <v>56</v>
      </c>
    </row>
    <row r="96" spans="1:8" ht="20.100000000000001" customHeight="1" x14ac:dyDescent="0.25">
      <c r="A96" s="290" t="s">
        <v>1009</v>
      </c>
      <c r="B96" s="290" t="s">
        <v>1010</v>
      </c>
      <c r="C96" s="291">
        <v>42800</v>
      </c>
      <c r="D96" s="292" t="s">
        <v>56</v>
      </c>
      <c r="E96" s="291">
        <v>0</v>
      </c>
      <c r="F96" s="291">
        <v>0</v>
      </c>
      <c r="G96" s="291">
        <v>42800</v>
      </c>
      <c r="H96" s="292" t="s">
        <v>56</v>
      </c>
    </row>
    <row r="97" spans="1:8" ht="20.100000000000001" customHeight="1" x14ac:dyDescent="0.25">
      <c r="A97" s="290" t="s">
        <v>555</v>
      </c>
      <c r="B97" s="290" t="s">
        <v>301</v>
      </c>
      <c r="C97" s="291">
        <v>12037.56</v>
      </c>
      <c r="D97" s="292" t="s">
        <v>56</v>
      </c>
      <c r="E97" s="291">
        <v>26750</v>
      </c>
      <c r="F97" s="291">
        <v>1783.33</v>
      </c>
      <c r="G97" s="291">
        <v>37004.230000000003</v>
      </c>
      <c r="H97" s="292" t="s">
        <v>56</v>
      </c>
    </row>
    <row r="98" spans="1:8" ht="20.100000000000001" customHeight="1" x14ac:dyDescent="0.25">
      <c r="A98" s="290" t="s">
        <v>1011</v>
      </c>
      <c r="B98" s="290" t="s">
        <v>1012</v>
      </c>
      <c r="C98" s="291">
        <v>11200</v>
      </c>
      <c r="D98" s="292" t="s">
        <v>56</v>
      </c>
      <c r="E98" s="291">
        <v>0</v>
      </c>
      <c r="F98" s="291">
        <v>0</v>
      </c>
      <c r="G98" s="291">
        <v>11200</v>
      </c>
      <c r="H98" s="292" t="s">
        <v>56</v>
      </c>
    </row>
    <row r="99" spans="1:8" ht="20.100000000000001" customHeight="1" x14ac:dyDescent="0.25">
      <c r="A99" s="290" t="s">
        <v>556</v>
      </c>
      <c r="B99" s="290" t="s">
        <v>302</v>
      </c>
      <c r="C99" s="291">
        <v>8892.33</v>
      </c>
      <c r="D99" s="292" t="s">
        <v>56</v>
      </c>
      <c r="E99" s="291">
        <v>0</v>
      </c>
      <c r="F99" s="291">
        <v>1762.5</v>
      </c>
      <c r="G99" s="291">
        <v>7129.83</v>
      </c>
      <c r="H99" s="292" t="s">
        <v>56</v>
      </c>
    </row>
    <row r="100" spans="1:8" ht="20.100000000000001" customHeight="1" x14ac:dyDescent="0.25">
      <c r="A100" s="290" t="s">
        <v>558</v>
      </c>
      <c r="B100" s="290" t="s">
        <v>322</v>
      </c>
      <c r="C100" s="291">
        <v>27501.919999999998</v>
      </c>
      <c r="D100" s="292" t="s">
        <v>56</v>
      </c>
      <c r="E100" s="291">
        <v>0</v>
      </c>
      <c r="F100" s="291">
        <v>1337.5</v>
      </c>
      <c r="G100" s="291">
        <v>26164.42</v>
      </c>
      <c r="H100" s="292" t="s">
        <v>56</v>
      </c>
    </row>
    <row r="101" spans="1:8" ht="20.100000000000001" customHeight="1" x14ac:dyDescent="0.25">
      <c r="A101" s="290" t="s">
        <v>559</v>
      </c>
      <c r="B101" s="290" t="s">
        <v>304</v>
      </c>
      <c r="C101" s="291">
        <v>3940.27</v>
      </c>
      <c r="D101" s="292" t="s">
        <v>56</v>
      </c>
      <c r="E101" s="291">
        <v>0</v>
      </c>
      <c r="F101" s="291">
        <v>1337.5</v>
      </c>
      <c r="G101" s="291">
        <v>2602.77</v>
      </c>
      <c r="H101" s="292" t="s">
        <v>56</v>
      </c>
    </row>
    <row r="102" spans="1:8" ht="20.100000000000001" customHeight="1" x14ac:dyDescent="0.25">
      <c r="A102" s="290" t="s">
        <v>560</v>
      </c>
      <c r="B102" s="290" t="s">
        <v>305</v>
      </c>
      <c r="C102" s="291">
        <v>12037.5</v>
      </c>
      <c r="D102" s="292" t="s">
        <v>56</v>
      </c>
      <c r="E102" s="291">
        <v>0</v>
      </c>
      <c r="F102" s="291">
        <v>668.75</v>
      </c>
      <c r="G102" s="291">
        <v>11368.75</v>
      </c>
      <c r="H102" s="292" t="s">
        <v>56</v>
      </c>
    </row>
    <row r="103" spans="1:8" ht="20.100000000000001" customHeight="1" x14ac:dyDescent="0.25">
      <c r="A103" s="290" t="s">
        <v>1013</v>
      </c>
      <c r="B103" s="290" t="s">
        <v>1014</v>
      </c>
      <c r="C103" s="291">
        <v>8916.68</v>
      </c>
      <c r="D103" s="292" t="s">
        <v>56</v>
      </c>
      <c r="E103" s="291">
        <v>0</v>
      </c>
      <c r="F103" s="291">
        <v>0</v>
      </c>
      <c r="G103" s="291">
        <v>8916.68</v>
      </c>
      <c r="H103" s="292" t="s">
        <v>56</v>
      </c>
    </row>
    <row r="104" spans="1:8" ht="20.100000000000001" customHeight="1" x14ac:dyDescent="0.25">
      <c r="A104" s="290" t="s">
        <v>1015</v>
      </c>
      <c r="B104" s="290" t="s">
        <v>1016</v>
      </c>
      <c r="C104" s="291">
        <v>28000</v>
      </c>
      <c r="D104" s="292" t="s">
        <v>56</v>
      </c>
      <c r="E104" s="291">
        <v>0</v>
      </c>
      <c r="F104" s="291">
        <v>0</v>
      </c>
      <c r="G104" s="291">
        <v>28000</v>
      </c>
      <c r="H104" s="292" t="s">
        <v>56</v>
      </c>
    </row>
    <row r="105" spans="1:8" ht="20.100000000000001" customHeight="1" x14ac:dyDescent="0.25">
      <c r="A105" s="290" t="s">
        <v>1017</v>
      </c>
      <c r="B105" s="290" t="s">
        <v>1018</v>
      </c>
      <c r="C105" s="291">
        <v>32100</v>
      </c>
      <c r="D105" s="292" t="s">
        <v>56</v>
      </c>
      <c r="E105" s="291">
        <v>0</v>
      </c>
      <c r="F105" s="291">
        <v>0</v>
      </c>
      <c r="G105" s="291">
        <v>32100</v>
      </c>
      <c r="H105" s="292" t="s">
        <v>56</v>
      </c>
    </row>
    <row r="106" spans="1:8" ht="20.100000000000001" customHeight="1" x14ac:dyDescent="0.25">
      <c r="A106" s="290" t="s">
        <v>1019</v>
      </c>
      <c r="B106" s="290" t="s">
        <v>1020</v>
      </c>
      <c r="C106" s="291">
        <v>50960</v>
      </c>
      <c r="D106" s="292" t="s">
        <v>56</v>
      </c>
      <c r="E106" s="291">
        <v>0</v>
      </c>
      <c r="F106" s="291">
        <v>0</v>
      </c>
      <c r="G106" s="291">
        <v>50960</v>
      </c>
      <c r="H106" s="292" t="s">
        <v>56</v>
      </c>
    </row>
    <row r="107" spans="1:8" ht="20.100000000000001" customHeight="1" x14ac:dyDescent="0.25">
      <c r="A107" s="290" t="s">
        <v>1021</v>
      </c>
      <c r="B107" s="290" t="s">
        <v>1022</v>
      </c>
      <c r="C107" s="291">
        <v>2407.5</v>
      </c>
      <c r="D107" s="292" t="s">
        <v>56</v>
      </c>
      <c r="E107" s="291">
        <v>0</v>
      </c>
      <c r="F107" s="291">
        <v>0</v>
      </c>
      <c r="G107" s="291">
        <v>2407.5</v>
      </c>
      <c r="H107" s="292" t="s">
        <v>56</v>
      </c>
    </row>
    <row r="108" spans="1:8" ht="20.100000000000001" customHeight="1" x14ac:dyDescent="0.25">
      <c r="A108" s="290" t="s">
        <v>1023</v>
      </c>
      <c r="B108" s="290" t="s">
        <v>1024</v>
      </c>
      <c r="C108" s="291">
        <v>7840</v>
      </c>
      <c r="D108" s="292" t="s">
        <v>56</v>
      </c>
      <c r="E108" s="291">
        <v>0</v>
      </c>
      <c r="F108" s="291">
        <v>0</v>
      </c>
      <c r="G108" s="291">
        <v>7840</v>
      </c>
      <c r="H108" s="292" t="s">
        <v>56</v>
      </c>
    </row>
    <row r="109" spans="1:8" ht="20.100000000000001" customHeight="1" x14ac:dyDescent="0.25">
      <c r="A109" s="290" t="s">
        <v>1025</v>
      </c>
      <c r="B109" s="290" t="s">
        <v>1026</v>
      </c>
      <c r="C109" s="291">
        <v>22400</v>
      </c>
      <c r="D109" s="292" t="s">
        <v>56</v>
      </c>
      <c r="E109" s="291">
        <v>0</v>
      </c>
      <c r="F109" s="291">
        <v>0</v>
      </c>
      <c r="G109" s="291">
        <v>22400</v>
      </c>
      <c r="H109" s="292" t="s">
        <v>56</v>
      </c>
    </row>
    <row r="110" spans="1:8" ht="20.100000000000001" customHeight="1" x14ac:dyDescent="0.25">
      <c r="A110" s="290" t="s">
        <v>1027</v>
      </c>
      <c r="B110" s="290" t="s">
        <v>1028</v>
      </c>
      <c r="C110" s="291">
        <v>33600</v>
      </c>
      <c r="D110" s="292" t="s">
        <v>56</v>
      </c>
      <c r="E110" s="291">
        <v>0</v>
      </c>
      <c r="F110" s="291">
        <v>0</v>
      </c>
      <c r="G110" s="291">
        <v>33600</v>
      </c>
      <c r="H110" s="292" t="s">
        <v>56</v>
      </c>
    </row>
    <row r="111" spans="1:8" ht="20.100000000000001" customHeight="1" x14ac:dyDescent="0.25">
      <c r="A111" s="290" t="s">
        <v>1029</v>
      </c>
      <c r="B111" s="290" t="s">
        <v>1030</v>
      </c>
      <c r="C111" s="291">
        <v>4200.0200000000004</v>
      </c>
      <c r="D111" s="292" t="s">
        <v>56</v>
      </c>
      <c r="E111" s="291">
        <v>0</v>
      </c>
      <c r="F111" s="291">
        <v>0</v>
      </c>
      <c r="G111" s="291">
        <v>4200.0200000000004</v>
      </c>
      <c r="H111" s="292" t="s">
        <v>56</v>
      </c>
    </row>
    <row r="112" spans="1:8" ht="20.100000000000001" customHeight="1" x14ac:dyDescent="0.25">
      <c r="A112" s="290" t="s">
        <v>561</v>
      </c>
      <c r="B112" s="290" t="s">
        <v>306</v>
      </c>
      <c r="C112" s="291">
        <v>8171.11</v>
      </c>
      <c r="D112" s="292" t="s">
        <v>56</v>
      </c>
      <c r="E112" s="291">
        <v>0</v>
      </c>
      <c r="F112" s="291">
        <v>1560.42</v>
      </c>
      <c r="G112" s="291">
        <v>6610.69</v>
      </c>
      <c r="H112" s="292" t="s">
        <v>56</v>
      </c>
    </row>
    <row r="113" spans="1:8" ht="20.100000000000001" customHeight="1" x14ac:dyDescent="0.25">
      <c r="A113" s="290" t="s">
        <v>1031</v>
      </c>
      <c r="B113" s="290" t="s">
        <v>934</v>
      </c>
      <c r="C113" s="291">
        <v>60000</v>
      </c>
      <c r="D113" s="292" t="s">
        <v>56</v>
      </c>
      <c r="E113" s="291">
        <v>0</v>
      </c>
      <c r="F113" s="291">
        <v>0</v>
      </c>
      <c r="G113" s="291">
        <v>60000</v>
      </c>
      <c r="H113" s="292" t="s">
        <v>56</v>
      </c>
    </row>
    <row r="114" spans="1:8" ht="20.100000000000001" customHeight="1" x14ac:dyDescent="0.25">
      <c r="A114" s="290" t="s">
        <v>1032</v>
      </c>
      <c r="B114" s="290" t="s">
        <v>1033</v>
      </c>
      <c r="C114" s="291">
        <v>5858.33</v>
      </c>
      <c r="D114" s="292" t="s">
        <v>56</v>
      </c>
      <c r="E114" s="291">
        <v>0</v>
      </c>
      <c r="F114" s="291">
        <v>0</v>
      </c>
      <c r="G114" s="291">
        <v>5858.33</v>
      </c>
      <c r="H114" s="292" t="s">
        <v>56</v>
      </c>
    </row>
    <row r="115" spans="1:8" ht="20.100000000000001" customHeight="1" x14ac:dyDescent="0.25">
      <c r="A115" s="290" t="s">
        <v>1034</v>
      </c>
      <c r="B115" s="290" t="s">
        <v>1035</v>
      </c>
      <c r="C115" s="291">
        <v>34500</v>
      </c>
      <c r="D115" s="292" t="s">
        <v>56</v>
      </c>
      <c r="E115" s="291">
        <v>0</v>
      </c>
      <c r="F115" s="291">
        <v>0</v>
      </c>
      <c r="G115" s="291">
        <v>34500</v>
      </c>
      <c r="H115" s="292" t="s">
        <v>56</v>
      </c>
    </row>
    <row r="116" spans="1:8" ht="20.100000000000001" customHeight="1" x14ac:dyDescent="0.25">
      <c r="A116" s="290" t="s">
        <v>1036</v>
      </c>
      <c r="B116" s="290" t="s">
        <v>1037</v>
      </c>
      <c r="C116" s="291">
        <v>6250</v>
      </c>
      <c r="D116" s="292" t="s">
        <v>56</v>
      </c>
      <c r="E116" s="291">
        <v>0</v>
      </c>
      <c r="F116" s="291">
        <v>0</v>
      </c>
      <c r="G116" s="291">
        <v>6250</v>
      </c>
      <c r="H116" s="292" t="s">
        <v>56</v>
      </c>
    </row>
    <row r="117" spans="1:8" ht="20.100000000000001" customHeight="1" x14ac:dyDescent="0.25">
      <c r="A117" s="290" t="s">
        <v>1038</v>
      </c>
      <c r="B117" s="290" t="s">
        <v>1039</v>
      </c>
      <c r="C117" s="291">
        <v>8119.99</v>
      </c>
      <c r="D117" s="292" t="s">
        <v>56</v>
      </c>
      <c r="E117" s="291">
        <v>0</v>
      </c>
      <c r="F117" s="291">
        <v>0</v>
      </c>
      <c r="G117" s="291">
        <v>8119.99</v>
      </c>
      <c r="H117" s="292" t="s">
        <v>56</v>
      </c>
    </row>
    <row r="118" spans="1:8" ht="20.100000000000001" customHeight="1" x14ac:dyDescent="0.25">
      <c r="A118" s="290" t="s">
        <v>562</v>
      </c>
      <c r="B118" s="290" t="s">
        <v>307</v>
      </c>
      <c r="C118" s="291">
        <v>17387.46</v>
      </c>
      <c r="D118" s="292" t="s">
        <v>56</v>
      </c>
      <c r="E118" s="291">
        <v>0</v>
      </c>
      <c r="F118" s="291">
        <v>1114.58</v>
      </c>
      <c r="G118" s="291">
        <v>16272.88</v>
      </c>
      <c r="H118" s="292" t="s">
        <v>56</v>
      </c>
    </row>
    <row r="119" spans="1:8" ht="20.100000000000001" customHeight="1" x14ac:dyDescent="0.25">
      <c r="A119" s="290" t="s">
        <v>1040</v>
      </c>
      <c r="B119" s="290" t="s">
        <v>1041</v>
      </c>
      <c r="C119" s="291">
        <v>26750</v>
      </c>
      <c r="D119" s="292" t="s">
        <v>56</v>
      </c>
      <c r="E119" s="291">
        <v>0</v>
      </c>
      <c r="F119" s="291">
        <v>0</v>
      </c>
      <c r="G119" s="291">
        <v>26750</v>
      </c>
      <c r="H119" s="292" t="s">
        <v>56</v>
      </c>
    </row>
    <row r="120" spans="1:8" ht="20.100000000000001" customHeight="1" x14ac:dyDescent="0.25">
      <c r="A120" s="290" t="s">
        <v>872</v>
      </c>
      <c r="B120" s="290" t="s">
        <v>873</v>
      </c>
      <c r="C120" s="291">
        <v>0</v>
      </c>
      <c r="D120" s="292" t="s">
        <v>56</v>
      </c>
      <c r="E120" s="291">
        <v>5350</v>
      </c>
      <c r="F120" s="291">
        <v>0</v>
      </c>
      <c r="G120" s="291">
        <v>5350</v>
      </c>
      <c r="H120" s="292" t="s">
        <v>56</v>
      </c>
    </row>
    <row r="121" spans="1:8" ht="20.100000000000001" customHeight="1" x14ac:dyDescent="0.25">
      <c r="A121" s="290" t="s">
        <v>563</v>
      </c>
      <c r="B121" s="290" t="s">
        <v>308</v>
      </c>
      <c r="C121" s="291">
        <v>3520.57</v>
      </c>
      <c r="D121" s="292" t="s">
        <v>56</v>
      </c>
      <c r="E121" s="291">
        <v>0</v>
      </c>
      <c r="F121" s="291">
        <v>417.65</v>
      </c>
      <c r="G121" s="291">
        <v>3102.92</v>
      </c>
      <c r="H121" s="292" t="s">
        <v>56</v>
      </c>
    </row>
    <row r="122" spans="1:8" ht="20.100000000000001" customHeight="1" x14ac:dyDescent="0.25">
      <c r="A122" s="290" t="s">
        <v>1042</v>
      </c>
      <c r="B122" s="290" t="s">
        <v>1043</v>
      </c>
      <c r="C122" s="291">
        <v>1400</v>
      </c>
      <c r="D122" s="292" t="s">
        <v>56</v>
      </c>
      <c r="E122" s="291">
        <v>0</v>
      </c>
      <c r="F122" s="291">
        <v>0</v>
      </c>
      <c r="G122" s="291">
        <v>1400</v>
      </c>
      <c r="H122" s="292" t="s">
        <v>56</v>
      </c>
    </row>
    <row r="123" spans="1:8" ht="20.100000000000001" customHeight="1" x14ac:dyDescent="0.25">
      <c r="A123" s="290" t="s">
        <v>1044</v>
      </c>
      <c r="B123" s="290" t="s">
        <v>1045</v>
      </c>
      <c r="C123" s="291">
        <v>1169.4000000000001</v>
      </c>
      <c r="D123" s="292" t="s">
        <v>56</v>
      </c>
      <c r="E123" s="291">
        <v>0</v>
      </c>
      <c r="F123" s="291">
        <v>0</v>
      </c>
      <c r="G123" s="291">
        <v>1169.4000000000001</v>
      </c>
      <c r="H123" s="292" t="s">
        <v>56</v>
      </c>
    </row>
    <row r="124" spans="1:8" ht="20.100000000000001" customHeight="1" x14ac:dyDescent="0.25">
      <c r="A124" s="290" t="s">
        <v>564</v>
      </c>
      <c r="B124" s="290" t="s">
        <v>309</v>
      </c>
      <c r="C124" s="291">
        <v>21732.16</v>
      </c>
      <c r="D124" s="292" t="s">
        <v>56</v>
      </c>
      <c r="E124" s="291">
        <v>0</v>
      </c>
      <c r="F124" s="291">
        <v>0</v>
      </c>
      <c r="G124" s="291">
        <v>21732.16</v>
      </c>
      <c r="H124" s="292" t="s">
        <v>56</v>
      </c>
    </row>
    <row r="125" spans="1:8" ht="20.100000000000001" customHeight="1" x14ac:dyDescent="0.25">
      <c r="A125" s="290" t="s">
        <v>565</v>
      </c>
      <c r="B125" s="290" t="s">
        <v>310</v>
      </c>
      <c r="C125" s="291">
        <v>98061.06</v>
      </c>
      <c r="D125" s="292" t="s">
        <v>56</v>
      </c>
      <c r="E125" s="291">
        <v>0</v>
      </c>
      <c r="F125" s="291">
        <v>958.54</v>
      </c>
      <c r="G125" s="291">
        <v>97102.52</v>
      </c>
      <c r="H125" s="292" t="s">
        <v>56</v>
      </c>
    </row>
    <row r="126" spans="1:8" ht="20.100000000000001" customHeight="1" x14ac:dyDescent="0.25">
      <c r="A126" s="290" t="s">
        <v>566</v>
      </c>
      <c r="B126" s="290" t="s">
        <v>311</v>
      </c>
      <c r="C126" s="291">
        <v>36894.65</v>
      </c>
      <c r="D126" s="292" t="s">
        <v>56</v>
      </c>
      <c r="E126" s="291">
        <v>0</v>
      </c>
      <c r="F126" s="291">
        <v>94.7</v>
      </c>
      <c r="G126" s="291">
        <v>36799.949999999997</v>
      </c>
      <c r="H126" s="292" t="s">
        <v>56</v>
      </c>
    </row>
    <row r="127" spans="1:8" ht="20.100000000000001" customHeight="1" x14ac:dyDescent="0.25">
      <c r="A127" s="290" t="s">
        <v>567</v>
      </c>
      <c r="B127" s="290" t="s">
        <v>312</v>
      </c>
      <c r="C127" s="291">
        <v>12483.39</v>
      </c>
      <c r="D127" s="292" t="s">
        <v>56</v>
      </c>
      <c r="E127" s="291">
        <v>0</v>
      </c>
      <c r="F127" s="291">
        <v>1783.33</v>
      </c>
      <c r="G127" s="291">
        <v>10700.06</v>
      </c>
      <c r="H127" s="292" t="s">
        <v>56</v>
      </c>
    </row>
    <row r="128" spans="1:8" ht="20.100000000000001" customHeight="1" x14ac:dyDescent="0.25">
      <c r="A128" s="290" t="s">
        <v>1046</v>
      </c>
      <c r="B128" s="290" t="s">
        <v>1047</v>
      </c>
      <c r="C128" s="291">
        <v>53745.13</v>
      </c>
      <c r="D128" s="292" t="s">
        <v>56</v>
      </c>
      <c r="E128" s="291">
        <v>0</v>
      </c>
      <c r="F128" s="291">
        <v>0</v>
      </c>
      <c r="G128" s="291">
        <v>53745.13</v>
      </c>
      <c r="H128" s="292" t="s">
        <v>56</v>
      </c>
    </row>
    <row r="129" spans="1:8" ht="20.100000000000001" customHeight="1" x14ac:dyDescent="0.25">
      <c r="A129" s="290" t="s">
        <v>568</v>
      </c>
      <c r="B129" s="290" t="s">
        <v>313</v>
      </c>
      <c r="C129" s="291">
        <v>14266.8</v>
      </c>
      <c r="D129" s="292" t="s">
        <v>56</v>
      </c>
      <c r="E129" s="291">
        <v>0</v>
      </c>
      <c r="F129" s="291">
        <v>3566.66</v>
      </c>
      <c r="G129" s="291">
        <v>10700.14</v>
      </c>
      <c r="H129" s="292" t="s">
        <v>56</v>
      </c>
    </row>
    <row r="130" spans="1:8" ht="20.100000000000001" customHeight="1" x14ac:dyDescent="0.25">
      <c r="A130" s="290" t="s">
        <v>1048</v>
      </c>
      <c r="B130" s="290" t="s">
        <v>1049</v>
      </c>
      <c r="C130" s="291">
        <v>713.33</v>
      </c>
      <c r="D130" s="292" t="s">
        <v>56</v>
      </c>
      <c r="E130" s="291">
        <v>0</v>
      </c>
      <c r="F130" s="291">
        <v>0</v>
      </c>
      <c r="G130" s="291">
        <v>713.33</v>
      </c>
      <c r="H130" s="292" t="s">
        <v>56</v>
      </c>
    </row>
    <row r="131" spans="1:8" ht="20.100000000000001" customHeight="1" x14ac:dyDescent="0.25">
      <c r="A131" s="290" t="s">
        <v>1050</v>
      </c>
      <c r="B131" s="290" t="s">
        <v>1051</v>
      </c>
      <c r="C131" s="291">
        <v>2273.75</v>
      </c>
      <c r="D131" s="292" t="s">
        <v>56</v>
      </c>
      <c r="E131" s="291">
        <v>0</v>
      </c>
      <c r="F131" s="291">
        <v>0</v>
      </c>
      <c r="G131" s="291">
        <v>2273.75</v>
      </c>
      <c r="H131" s="292" t="s">
        <v>56</v>
      </c>
    </row>
    <row r="132" spans="1:8" ht="20.100000000000001" customHeight="1" x14ac:dyDescent="0.25">
      <c r="A132" s="290" t="s">
        <v>1052</v>
      </c>
      <c r="B132" s="290" t="s">
        <v>314</v>
      </c>
      <c r="C132" s="291">
        <v>85600</v>
      </c>
      <c r="D132" s="292" t="s">
        <v>56</v>
      </c>
      <c r="E132" s="291">
        <v>0</v>
      </c>
      <c r="F132" s="291">
        <v>0</v>
      </c>
      <c r="G132" s="291">
        <v>85600</v>
      </c>
      <c r="H132" s="292" t="s">
        <v>56</v>
      </c>
    </row>
    <row r="133" spans="1:8" ht="20.100000000000001" customHeight="1" x14ac:dyDescent="0.25">
      <c r="A133" s="290" t="s">
        <v>1053</v>
      </c>
      <c r="B133" s="290" t="s">
        <v>1054</v>
      </c>
      <c r="C133" s="291">
        <v>1413.75</v>
      </c>
      <c r="D133" s="292" t="s">
        <v>56</v>
      </c>
      <c r="E133" s="291">
        <v>0</v>
      </c>
      <c r="F133" s="291">
        <v>0</v>
      </c>
      <c r="G133" s="291">
        <v>1413.75</v>
      </c>
      <c r="H133" s="292" t="s">
        <v>56</v>
      </c>
    </row>
    <row r="134" spans="1:8" ht="20.100000000000001" customHeight="1" x14ac:dyDescent="0.25">
      <c r="A134" s="290" t="s">
        <v>1055</v>
      </c>
      <c r="B134" s="290" t="s">
        <v>1056</v>
      </c>
      <c r="C134" s="291">
        <v>42800</v>
      </c>
      <c r="D134" s="292" t="s">
        <v>56</v>
      </c>
      <c r="E134" s="291">
        <v>0</v>
      </c>
      <c r="F134" s="291">
        <v>0</v>
      </c>
      <c r="G134" s="291">
        <v>42800</v>
      </c>
      <c r="H134" s="292" t="s">
        <v>56</v>
      </c>
    </row>
    <row r="135" spans="1:8" ht="20.100000000000001" customHeight="1" x14ac:dyDescent="0.25">
      <c r="A135" s="290" t="s">
        <v>569</v>
      </c>
      <c r="B135" s="290" t="s">
        <v>315</v>
      </c>
      <c r="C135" s="291">
        <v>22102.74</v>
      </c>
      <c r="D135" s="292" t="s">
        <v>56</v>
      </c>
      <c r="E135" s="291">
        <v>0</v>
      </c>
      <c r="F135" s="291">
        <v>2399.1799999999998</v>
      </c>
      <c r="G135" s="291">
        <v>19703.560000000001</v>
      </c>
      <c r="H135" s="292" t="s">
        <v>56</v>
      </c>
    </row>
    <row r="136" spans="1:8" ht="20.100000000000001" customHeight="1" x14ac:dyDescent="0.25">
      <c r="A136" s="290" t="s">
        <v>1057</v>
      </c>
      <c r="B136" s="290" t="s">
        <v>1058</v>
      </c>
      <c r="C136" s="291">
        <v>668.75</v>
      </c>
      <c r="D136" s="292" t="s">
        <v>56</v>
      </c>
      <c r="E136" s="291">
        <v>0</v>
      </c>
      <c r="F136" s="291">
        <v>0</v>
      </c>
      <c r="G136" s="291">
        <v>668.75</v>
      </c>
      <c r="H136" s="292" t="s">
        <v>56</v>
      </c>
    </row>
    <row r="137" spans="1:8" ht="20.100000000000001" customHeight="1" x14ac:dyDescent="0.25">
      <c r="A137" s="290" t="s">
        <v>570</v>
      </c>
      <c r="B137" s="290" t="s">
        <v>316</v>
      </c>
      <c r="C137" s="291">
        <v>0</v>
      </c>
      <c r="D137" s="292" t="s">
        <v>56</v>
      </c>
      <c r="E137" s="291">
        <v>32100</v>
      </c>
      <c r="F137" s="291">
        <v>0</v>
      </c>
      <c r="G137" s="291">
        <v>32100</v>
      </c>
      <c r="H137" s="292" t="s">
        <v>56</v>
      </c>
    </row>
    <row r="138" spans="1:8" ht="20.100000000000001" customHeight="1" x14ac:dyDescent="0.25">
      <c r="A138" s="290" t="s">
        <v>571</v>
      </c>
      <c r="B138" s="290" t="s">
        <v>317</v>
      </c>
      <c r="C138" s="291">
        <v>46075</v>
      </c>
      <c r="D138" s="292" t="s">
        <v>56</v>
      </c>
      <c r="E138" s="291">
        <v>0</v>
      </c>
      <c r="F138" s="291">
        <v>1287.5</v>
      </c>
      <c r="G138" s="291">
        <v>44787.5</v>
      </c>
      <c r="H138" s="292" t="s">
        <v>56</v>
      </c>
    </row>
    <row r="139" spans="1:8" ht="20.100000000000001" customHeight="1" x14ac:dyDescent="0.25">
      <c r="A139" s="290" t="s">
        <v>572</v>
      </c>
      <c r="B139" s="290" t="s">
        <v>318</v>
      </c>
      <c r="C139" s="291">
        <v>10480.379999999999</v>
      </c>
      <c r="D139" s="292" t="s">
        <v>56</v>
      </c>
      <c r="E139" s="291">
        <v>0</v>
      </c>
      <c r="F139" s="291">
        <v>315.95999999999998</v>
      </c>
      <c r="G139" s="291">
        <v>10164.42</v>
      </c>
      <c r="H139" s="292" t="s">
        <v>56</v>
      </c>
    </row>
    <row r="140" spans="1:8" ht="20.100000000000001" customHeight="1" x14ac:dyDescent="0.25">
      <c r="A140" s="290" t="s">
        <v>573</v>
      </c>
      <c r="B140" s="290" t="s">
        <v>319</v>
      </c>
      <c r="C140" s="291">
        <v>23561.77</v>
      </c>
      <c r="D140" s="292" t="s">
        <v>56</v>
      </c>
      <c r="E140" s="291">
        <v>0</v>
      </c>
      <c r="F140" s="291">
        <v>104.53</v>
      </c>
      <c r="G140" s="291">
        <v>23457.24</v>
      </c>
      <c r="H140" s="292" t="s">
        <v>56</v>
      </c>
    </row>
    <row r="141" spans="1:8" ht="20.100000000000001" customHeight="1" x14ac:dyDescent="0.25">
      <c r="A141" s="290" t="s">
        <v>1059</v>
      </c>
      <c r="B141" s="290" t="s">
        <v>1060</v>
      </c>
      <c r="C141" s="291">
        <v>891.59</v>
      </c>
      <c r="D141" s="292" t="s">
        <v>56</v>
      </c>
      <c r="E141" s="291">
        <v>0</v>
      </c>
      <c r="F141" s="291">
        <v>0</v>
      </c>
      <c r="G141" s="291">
        <v>891.59</v>
      </c>
      <c r="H141" s="292" t="s">
        <v>56</v>
      </c>
    </row>
    <row r="142" spans="1:8" ht="20.100000000000001" customHeight="1" x14ac:dyDescent="0.25">
      <c r="A142" s="290" t="s">
        <v>1061</v>
      </c>
      <c r="B142" s="290" t="s">
        <v>1062</v>
      </c>
      <c r="C142" s="291">
        <v>810.91</v>
      </c>
      <c r="D142" s="292" t="s">
        <v>56</v>
      </c>
      <c r="E142" s="291">
        <v>0</v>
      </c>
      <c r="F142" s="291">
        <v>0</v>
      </c>
      <c r="G142" s="291">
        <v>810.91</v>
      </c>
      <c r="H142" s="292" t="s">
        <v>56</v>
      </c>
    </row>
    <row r="143" spans="1:8" ht="20.100000000000001" customHeight="1" x14ac:dyDescent="0.25">
      <c r="A143" s="290" t="s">
        <v>1063</v>
      </c>
      <c r="B143" s="290" t="s">
        <v>1064</v>
      </c>
      <c r="C143" s="296">
        <v>-1783.33</v>
      </c>
      <c r="D143" s="292" t="s">
        <v>56</v>
      </c>
      <c r="E143" s="291">
        <v>0</v>
      </c>
      <c r="F143" s="291">
        <v>0</v>
      </c>
      <c r="G143" s="296">
        <v>-1783.33</v>
      </c>
      <c r="H143" s="292" t="s">
        <v>56</v>
      </c>
    </row>
    <row r="144" spans="1:8" ht="20.100000000000001" customHeight="1" x14ac:dyDescent="0.25">
      <c r="A144" s="290" t="s">
        <v>1065</v>
      </c>
      <c r="B144" s="290" t="s">
        <v>1066</v>
      </c>
      <c r="C144" s="291">
        <v>11900</v>
      </c>
      <c r="D144" s="292" t="s">
        <v>56</v>
      </c>
      <c r="E144" s="291">
        <v>0</v>
      </c>
      <c r="F144" s="291">
        <v>0</v>
      </c>
      <c r="G144" s="291">
        <v>11900</v>
      </c>
      <c r="H144" s="292" t="s">
        <v>56</v>
      </c>
    </row>
    <row r="145" spans="1:8" ht="20.100000000000001" customHeight="1" x14ac:dyDescent="0.25">
      <c r="A145" s="290" t="s">
        <v>574</v>
      </c>
      <c r="B145" s="290" t="s">
        <v>320</v>
      </c>
      <c r="C145" s="291">
        <v>25412.5</v>
      </c>
      <c r="D145" s="292" t="s">
        <v>56</v>
      </c>
      <c r="E145" s="291">
        <v>0</v>
      </c>
      <c r="F145" s="291">
        <v>1337.5</v>
      </c>
      <c r="G145" s="291">
        <v>24075</v>
      </c>
      <c r="H145" s="292" t="s">
        <v>56</v>
      </c>
    </row>
    <row r="146" spans="1:8" ht="20.100000000000001" customHeight="1" x14ac:dyDescent="0.25">
      <c r="A146" s="290" t="s">
        <v>774</v>
      </c>
      <c r="B146" s="290" t="s">
        <v>775</v>
      </c>
      <c r="C146" s="296">
        <v>-12483.31</v>
      </c>
      <c r="D146" s="292" t="s">
        <v>56</v>
      </c>
      <c r="E146" s="291">
        <v>0</v>
      </c>
      <c r="F146" s="291">
        <v>1783.33</v>
      </c>
      <c r="G146" s="296">
        <v>-14266.64</v>
      </c>
      <c r="H146" s="292" t="s">
        <v>56</v>
      </c>
    </row>
    <row r="147" spans="1:8" ht="20.100000000000001" customHeight="1" x14ac:dyDescent="0.25">
      <c r="A147" s="290" t="s">
        <v>575</v>
      </c>
      <c r="B147" s="290" t="s">
        <v>321</v>
      </c>
      <c r="C147" s="291">
        <v>37449.919999999998</v>
      </c>
      <c r="D147" s="292" t="s">
        <v>56</v>
      </c>
      <c r="E147" s="291">
        <v>0</v>
      </c>
      <c r="F147" s="291">
        <v>2675</v>
      </c>
      <c r="G147" s="291">
        <v>34774.92</v>
      </c>
      <c r="H147" s="292" t="s">
        <v>56</v>
      </c>
    </row>
    <row r="148" spans="1:8" ht="20.100000000000001" customHeight="1" x14ac:dyDescent="0.25">
      <c r="A148" s="290" t="s">
        <v>576</v>
      </c>
      <c r="B148" s="290" t="s">
        <v>323</v>
      </c>
      <c r="C148" s="291">
        <v>14266.65</v>
      </c>
      <c r="D148" s="292" t="s">
        <v>56</v>
      </c>
      <c r="E148" s="291">
        <v>0</v>
      </c>
      <c r="F148" s="291">
        <v>1783.33</v>
      </c>
      <c r="G148" s="291">
        <v>12483.32</v>
      </c>
      <c r="H148" s="292" t="s">
        <v>56</v>
      </c>
    </row>
    <row r="149" spans="1:8" ht="20.100000000000001" customHeight="1" x14ac:dyDescent="0.25">
      <c r="A149" s="290" t="s">
        <v>1067</v>
      </c>
      <c r="B149" s="290" t="s">
        <v>1068</v>
      </c>
      <c r="C149" s="291">
        <v>891.66</v>
      </c>
      <c r="D149" s="292" t="s">
        <v>56</v>
      </c>
      <c r="E149" s="291">
        <v>0</v>
      </c>
      <c r="F149" s="291">
        <v>0</v>
      </c>
      <c r="G149" s="291">
        <v>891.66</v>
      </c>
      <c r="H149" s="292" t="s">
        <v>56</v>
      </c>
    </row>
    <row r="150" spans="1:8" ht="20.100000000000001" customHeight="1" x14ac:dyDescent="0.25">
      <c r="A150" s="290" t="s">
        <v>1069</v>
      </c>
      <c r="B150" s="290" t="s">
        <v>1070</v>
      </c>
      <c r="C150" s="291">
        <v>2997.84</v>
      </c>
      <c r="D150" s="292" t="s">
        <v>56</v>
      </c>
      <c r="E150" s="291">
        <v>0</v>
      </c>
      <c r="F150" s="291">
        <v>0</v>
      </c>
      <c r="G150" s="291">
        <v>2997.84</v>
      </c>
      <c r="H150" s="292" t="s">
        <v>56</v>
      </c>
    </row>
    <row r="151" spans="1:8" ht="20.100000000000001" customHeight="1" x14ac:dyDescent="0.25">
      <c r="A151" s="290" t="s">
        <v>577</v>
      </c>
      <c r="B151" s="290" t="s">
        <v>324</v>
      </c>
      <c r="C151" s="291">
        <v>13374.97</v>
      </c>
      <c r="D151" s="292" t="s">
        <v>56</v>
      </c>
      <c r="E151" s="291">
        <v>0</v>
      </c>
      <c r="F151" s="291">
        <v>891.67</v>
      </c>
      <c r="G151" s="291">
        <v>12483.3</v>
      </c>
      <c r="H151" s="292" t="s">
        <v>56</v>
      </c>
    </row>
    <row r="152" spans="1:8" ht="20.100000000000001" customHeight="1" x14ac:dyDescent="0.25">
      <c r="A152" s="290" t="s">
        <v>578</v>
      </c>
      <c r="B152" s="290" t="s">
        <v>325</v>
      </c>
      <c r="C152" s="291">
        <v>13678.35</v>
      </c>
      <c r="D152" s="292" t="s">
        <v>56</v>
      </c>
      <c r="E152" s="291">
        <v>0</v>
      </c>
      <c r="F152" s="291">
        <v>970.95</v>
      </c>
      <c r="G152" s="291">
        <v>12707.4</v>
      </c>
      <c r="H152" s="292" t="s">
        <v>56</v>
      </c>
    </row>
    <row r="153" spans="1:8" ht="20.100000000000001" customHeight="1" x14ac:dyDescent="0.25">
      <c r="A153" s="290" t="s">
        <v>1071</v>
      </c>
      <c r="B153" s="290" t="s">
        <v>1072</v>
      </c>
      <c r="C153" s="291">
        <v>70050</v>
      </c>
      <c r="D153" s="292" t="s">
        <v>56</v>
      </c>
      <c r="E153" s="291">
        <v>0</v>
      </c>
      <c r="F153" s="291">
        <v>0</v>
      </c>
      <c r="G153" s="291">
        <v>70050</v>
      </c>
      <c r="H153" s="292" t="s">
        <v>56</v>
      </c>
    </row>
    <row r="154" spans="1:8" ht="20.100000000000001" customHeight="1" x14ac:dyDescent="0.25">
      <c r="A154" s="290" t="s">
        <v>579</v>
      </c>
      <c r="B154" s="290" t="s">
        <v>326</v>
      </c>
      <c r="C154" s="296">
        <v>-7133.27</v>
      </c>
      <c r="D154" s="292" t="s">
        <v>56</v>
      </c>
      <c r="E154" s="291">
        <v>0</v>
      </c>
      <c r="F154" s="291">
        <v>891.67</v>
      </c>
      <c r="G154" s="296">
        <v>-8024.94</v>
      </c>
      <c r="H154" s="292" t="s">
        <v>56</v>
      </c>
    </row>
    <row r="155" spans="1:8" ht="20.100000000000001" customHeight="1" x14ac:dyDescent="0.25">
      <c r="A155" s="290" t="s">
        <v>1073</v>
      </c>
      <c r="B155" s="290" t="s">
        <v>1074</v>
      </c>
      <c r="C155" s="291">
        <v>5349.99</v>
      </c>
      <c r="D155" s="292" t="s">
        <v>56</v>
      </c>
      <c r="E155" s="291">
        <v>0</v>
      </c>
      <c r="F155" s="291">
        <v>0</v>
      </c>
      <c r="G155" s="291">
        <v>5349.99</v>
      </c>
      <c r="H155" s="292" t="s">
        <v>56</v>
      </c>
    </row>
    <row r="156" spans="1:8" ht="20.100000000000001" customHeight="1" x14ac:dyDescent="0.25">
      <c r="A156" s="290" t="s">
        <v>580</v>
      </c>
      <c r="B156" s="290" t="s">
        <v>327</v>
      </c>
      <c r="C156" s="291">
        <v>1783.41</v>
      </c>
      <c r="D156" s="292" t="s">
        <v>56</v>
      </c>
      <c r="E156" s="291">
        <v>0</v>
      </c>
      <c r="F156" s="291">
        <v>0</v>
      </c>
      <c r="G156" s="291">
        <v>1783.41</v>
      </c>
      <c r="H156" s="292" t="s">
        <v>56</v>
      </c>
    </row>
    <row r="157" spans="1:8" ht="20.100000000000001" customHeight="1" x14ac:dyDescent="0.25">
      <c r="A157" s="290" t="s">
        <v>1075</v>
      </c>
      <c r="B157" s="290" t="s">
        <v>1076</v>
      </c>
      <c r="C157" s="291">
        <v>356.59</v>
      </c>
      <c r="D157" s="292" t="s">
        <v>56</v>
      </c>
      <c r="E157" s="291">
        <v>0</v>
      </c>
      <c r="F157" s="291">
        <v>0</v>
      </c>
      <c r="G157" s="291">
        <v>356.59</v>
      </c>
      <c r="H157" s="292" t="s">
        <v>56</v>
      </c>
    </row>
    <row r="158" spans="1:8" ht="20.100000000000001" customHeight="1" x14ac:dyDescent="0.25">
      <c r="A158" s="290" t="s">
        <v>1077</v>
      </c>
      <c r="B158" s="290" t="s">
        <v>1078</v>
      </c>
      <c r="C158" s="291">
        <v>1070</v>
      </c>
      <c r="D158" s="292" t="s">
        <v>56</v>
      </c>
      <c r="E158" s="291">
        <v>0</v>
      </c>
      <c r="F158" s="291">
        <v>0</v>
      </c>
      <c r="G158" s="291">
        <v>1070</v>
      </c>
      <c r="H158" s="292" t="s">
        <v>56</v>
      </c>
    </row>
    <row r="159" spans="1:8" ht="20.100000000000001" customHeight="1" x14ac:dyDescent="0.25">
      <c r="A159" s="290" t="s">
        <v>1079</v>
      </c>
      <c r="B159" s="290" t="s">
        <v>1080</v>
      </c>
      <c r="C159" s="291">
        <v>32100</v>
      </c>
      <c r="D159" s="292" t="s">
        <v>56</v>
      </c>
      <c r="E159" s="291">
        <v>0</v>
      </c>
      <c r="F159" s="291">
        <v>0</v>
      </c>
      <c r="G159" s="291">
        <v>32100</v>
      </c>
      <c r="H159" s="292" t="s">
        <v>56</v>
      </c>
    </row>
    <row r="160" spans="1:8" ht="20.100000000000001" customHeight="1" x14ac:dyDescent="0.25">
      <c r="A160" s="290" t="s">
        <v>581</v>
      </c>
      <c r="B160" s="290" t="s">
        <v>328</v>
      </c>
      <c r="C160" s="291">
        <v>7579.27</v>
      </c>
      <c r="D160" s="292" t="s">
        <v>56</v>
      </c>
      <c r="E160" s="291">
        <v>32100</v>
      </c>
      <c r="F160" s="291">
        <v>445.91</v>
      </c>
      <c r="G160" s="291">
        <v>39233.360000000001</v>
      </c>
      <c r="H160" s="292" t="s">
        <v>56</v>
      </c>
    </row>
    <row r="161" spans="1:8" ht="20.100000000000001" customHeight="1" x14ac:dyDescent="0.25">
      <c r="A161" s="290" t="s">
        <v>1081</v>
      </c>
      <c r="B161" s="290" t="s">
        <v>1082</v>
      </c>
      <c r="C161" s="291">
        <v>32100</v>
      </c>
      <c r="D161" s="292" t="s">
        <v>56</v>
      </c>
      <c r="E161" s="291">
        <v>0</v>
      </c>
      <c r="F161" s="291">
        <v>0</v>
      </c>
      <c r="G161" s="291">
        <v>32100</v>
      </c>
      <c r="H161" s="292" t="s">
        <v>56</v>
      </c>
    </row>
    <row r="162" spans="1:8" ht="20.100000000000001" customHeight="1" x14ac:dyDescent="0.25">
      <c r="A162" s="290" t="s">
        <v>582</v>
      </c>
      <c r="B162" s="290" t="s">
        <v>329</v>
      </c>
      <c r="C162" s="291">
        <v>891.74</v>
      </c>
      <c r="D162" s="292" t="s">
        <v>56</v>
      </c>
      <c r="E162" s="291">
        <v>0</v>
      </c>
      <c r="F162" s="291">
        <v>0.08</v>
      </c>
      <c r="G162" s="291">
        <v>891.66</v>
      </c>
      <c r="H162" s="292" t="s">
        <v>56</v>
      </c>
    </row>
    <row r="163" spans="1:8" ht="20.100000000000001" customHeight="1" x14ac:dyDescent="0.25">
      <c r="A163" s="290" t="s">
        <v>1083</v>
      </c>
      <c r="B163" s="290" t="s">
        <v>1084</v>
      </c>
      <c r="C163" s="291">
        <v>26750</v>
      </c>
      <c r="D163" s="292" t="s">
        <v>56</v>
      </c>
      <c r="E163" s="291">
        <v>0</v>
      </c>
      <c r="F163" s="291">
        <v>0</v>
      </c>
      <c r="G163" s="291">
        <v>26750</v>
      </c>
      <c r="H163" s="292" t="s">
        <v>56</v>
      </c>
    </row>
    <row r="164" spans="1:8" ht="20.100000000000001" customHeight="1" x14ac:dyDescent="0.25">
      <c r="A164" s="290" t="s">
        <v>1085</v>
      </c>
      <c r="B164" s="290" t="s">
        <v>1086</v>
      </c>
      <c r="C164" s="291">
        <v>26903.63</v>
      </c>
      <c r="D164" s="292" t="s">
        <v>56</v>
      </c>
      <c r="E164" s="291">
        <v>0</v>
      </c>
      <c r="F164" s="291">
        <v>0</v>
      </c>
      <c r="G164" s="291">
        <v>26903.63</v>
      </c>
      <c r="H164" s="292" t="s">
        <v>56</v>
      </c>
    </row>
    <row r="165" spans="1:8" ht="20.100000000000001" customHeight="1" x14ac:dyDescent="0.25">
      <c r="A165" s="290" t="s">
        <v>1087</v>
      </c>
      <c r="B165" s="290" t="s">
        <v>1088</v>
      </c>
      <c r="C165" s="291">
        <v>35310</v>
      </c>
      <c r="D165" s="292" t="s">
        <v>56</v>
      </c>
      <c r="E165" s="291">
        <v>0</v>
      </c>
      <c r="F165" s="291">
        <v>0</v>
      </c>
      <c r="G165" s="291">
        <v>35310</v>
      </c>
      <c r="H165" s="292" t="s">
        <v>56</v>
      </c>
    </row>
    <row r="166" spans="1:8" ht="20.100000000000001" customHeight="1" x14ac:dyDescent="0.25">
      <c r="A166" s="290" t="s">
        <v>584</v>
      </c>
      <c r="B166" s="290" t="s">
        <v>331</v>
      </c>
      <c r="C166" s="291">
        <v>8916.73</v>
      </c>
      <c r="D166" s="292" t="s">
        <v>56</v>
      </c>
      <c r="E166" s="291">
        <v>0</v>
      </c>
      <c r="F166" s="291">
        <v>1783.33</v>
      </c>
      <c r="G166" s="291">
        <v>7133.4</v>
      </c>
      <c r="H166" s="292" t="s">
        <v>56</v>
      </c>
    </row>
    <row r="167" spans="1:8" ht="20.100000000000001" customHeight="1" x14ac:dyDescent="0.25">
      <c r="A167" s="290" t="s">
        <v>1089</v>
      </c>
      <c r="B167" s="290" t="s">
        <v>1090</v>
      </c>
      <c r="C167" s="291">
        <v>12840</v>
      </c>
      <c r="D167" s="292" t="s">
        <v>56</v>
      </c>
      <c r="E167" s="291">
        <v>0</v>
      </c>
      <c r="F167" s="291">
        <v>0</v>
      </c>
      <c r="G167" s="291">
        <v>12840</v>
      </c>
      <c r="H167" s="292" t="s">
        <v>56</v>
      </c>
    </row>
    <row r="168" spans="1:8" ht="20.100000000000001" customHeight="1" x14ac:dyDescent="0.25">
      <c r="A168" s="290" t="s">
        <v>1091</v>
      </c>
      <c r="B168" s="290" t="s">
        <v>1092</v>
      </c>
      <c r="C168" s="291">
        <v>21400</v>
      </c>
      <c r="D168" s="292" t="s">
        <v>56</v>
      </c>
      <c r="E168" s="291">
        <v>0</v>
      </c>
      <c r="F168" s="291">
        <v>0</v>
      </c>
      <c r="G168" s="291">
        <v>21400</v>
      </c>
      <c r="H168" s="292" t="s">
        <v>56</v>
      </c>
    </row>
    <row r="169" spans="1:8" ht="20.100000000000001" customHeight="1" x14ac:dyDescent="0.25">
      <c r="A169" s="290" t="s">
        <v>1093</v>
      </c>
      <c r="B169" s="290" t="s">
        <v>1094</v>
      </c>
      <c r="C169" s="296">
        <v>-1782.97</v>
      </c>
      <c r="D169" s="292" t="s">
        <v>56</v>
      </c>
      <c r="E169" s="291">
        <v>0</v>
      </c>
      <c r="F169" s="291">
        <v>0</v>
      </c>
      <c r="G169" s="296">
        <v>-1782.97</v>
      </c>
      <c r="H169" s="292" t="s">
        <v>56</v>
      </c>
    </row>
    <row r="170" spans="1:8" ht="20.100000000000001" customHeight="1" x14ac:dyDescent="0.25">
      <c r="A170" s="290" t="s">
        <v>1095</v>
      </c>
      <c r="B170" s="290" t="s">
        <v>1096</v>
      </c>
      <c r="C170" s="291">
        <v>1050</v>
      </c>
      <c r="D170" s="292" t="s">
        <v>56</v>
      </c>
      <c r="E170" s="291">
        <v>0</v>
      </c>
      <c r="F170" s="291">
        <v>0</v>
      </c>
      <c r="G170" s="291">
        <v>1050</v>
      </c>
      <c r="H170" s="292" t="s">
        <v>56</v>
      </c>
    </row>
    <row r="171" spans="1:8" ht="20.100000000000001" customHeight="1" x14ac:dyDescent="0.25">
      <c r="A171" s="290" t="s">
        <v>1097</v>
      </c>
      <c r="B171" s="290" t="s">
        <v>1098</v>
      </c>
      <c r="C171" s="291">
        <v>32100</v>
      </c>
      <c r="D171" s="292" t="s">
        <v>56</v>
      </c>
      <c r="E171" s="291">
        <v>0</v>
      </c>
      <c r="F171" s="291">
        <v>0</v>
      </c>
      <c r="G171" s="291">
        <v>32100</v>
      </c>
      <c r="H171" s="292" t="s">
        <v>56</v>
      </c>
    </row>
    <row r="172" spans="1:8" ht="20.100000000000001" customHeight="1" x14ac:dyDescent="0.25">
      <c r="A172" s="290" t="s">
        <v>1099</v>
      </c>
      <c r="B172" s="290" t="s">
        <v>1100</v>
      </c>
      <c r="C172" s="291">
        <v>11636.25</v>
      </c>
      <c r="D172" s="292" t="s">
        <v>56</v>
      </c>
      <c r="E172" s="291">
        <v>0</v>
      </c>
      <c r="F172" s="291">
        <v>0</v>
      </c>
      <c r="G172" s="291">
        <v>11636.25</v>
      </c>
      <c r="H172" s="292" t="s">
        <v>56</v>
      </c>
    </row>
    <row r="173" spans="1:8" ht="20.100000000000001" customHeight="1" x14ac:dyDescent="0.25">
      <c r="A173" s="290" t="s">
        <v>1101</v>
      </c>
      <c r="B173" s="290" t="s">
        <v>1102</v>
      </c>
      <c r="C173" s="291">
        <v>42800</v>
      </c>
      <c r="D173" s="292" t="s">
        <v>56</v>
      </c>
      <c r="E173" s="291">
        <v>0</v>
      </c>
      <c r="F173" s="291">
        <v>0</v>
      </c>
      <c r="G173" s="291">
        <v>42800</v>
      </c>
      <c r="H173" s="292" t="s">
        <v>56</v>
      </c>
    </row>
    <row r="174" spans="1:8" ht="20.100000000000001" customHeight="1" x14ac:dyDescent="0.25">
      <c r="A174" s="290" t="s">
        <v>1103</v>
      </c>
      <c r="B174" s="290" t="s">
        <v>1104</v>
      </c>
      <c r="C174" s="296">
        <v>-0.08</v>
      </c>
      <c r="D174" s="292" t="s">
        <v>56</v>
      </c>
      <c r="E174" s="291">
        <v>0</v>
      </c>
      <c r="F174" s="291">
        <v>0</v>
      </c>
      <c r="G174" s="296">
        <v>-0.08</v>
      </c>
      <c r="H174" s="292" t="s">
        <v>56</v>
      </c>
    </row>
    <row r="175" spans="1:8" ht="20.100000000000001" customHeight="1" x14ac:dyDescent="0.25">
      <c r="A175" s="290" t="s">
        <v>1105</v>
      </c>
      <c r="B175" s="290" t="s">
        <v>1106</v>
      </c>
      <c r="C175" s="291">
        <v>4000</v>
      </c>
      <c r="D175" s="292" t="s">
        <v>56</v>
      </c>
      <c r="E175" s="291">
        <v>0</v>
      </c>
      <c r="F175" s="291">
        <v>0</v>
      </c>
      <c r="G175" s="291">
        <v>4000</v>
      </c>
      <c r="H175" s="292" t="s">
        <v>56</v>
      </c>
    </row>
    <row r="176" spans="1:8" ht="20.100000000000001" customHeight="1" x14ac:dyDescent="0.25">
      <c r="A176" s="290" t="s">
        <v>1107</v>
      </c>
      <c r="B176" s="290" t="s">
        <v>968</v>
      </c>
      <c r="C176" s="296">
        <v>-3333.32</v>
      </c>
      <c r="D176" s="292" t="s">
        <v>56</v>
      </c>
      <c r="E176" s="291">
        <v>0</v>
      </c>
      <c r="F176" s="291">
        <v>0</v>
      </c>
      <c r="G176" s="296">
        <v>-3333.32</v>
      </c>
      <c r="H176" s="292" t="s">
        <v>56</v>
      </c>
    </row>
    <row r="177" spans="1:8" ht="20.100000000000001" customHeight="1" x14ac:dyDescent="0.25">
      <c r="A177" s="290" t="s">
        <v>1108</v>
      </c>
      <c r="B177" s="290" t="s">
        <v>1109</v>
      </c>
      <c r="C177" s="296">
        <v>-0.08</v>
      </c>
      <c r="D177" s="292" t="s">
        <v>56</v>
      </c>
      <c r="E177" s="291">
        <v>0</v>
      </c>
      <c r="F177" s="291">
        <v>0</v>
      </c>
      <c r="G177" s="296">
        <v>-0.08</v>
      </c>
      <c r="H177" s="292" t="s">
        <v>56</v>
      </c>
    </row>
    <row r="178" spans="1:8" ht="20.100000000000001" customHeight="1" x14ac:dyDescent="0.25">
      <c r="A178" s="290" t="s">
        <v>1110</v>
      </c>
      <c r="B178" s="290" t="s">
        <v>1111</v>
      </c>
      <c r="C178" s="291">
        <v>35666.68</v>
      </c>
      <c r="D178" s="292" t="s">
        <v>56</v>
      </c>
      <c r="E178" s="291">
        <v>0</v>
      </c>
      <c r="F178" s="291">
        <v>0</v>
      </c>
      <c r="G178" s="291">
        <v>35666.68</v>
      </c>
      <c r="H178" s="292" t="s">
        <v>56</v>
      </c>
    </row>
    <row r="179" spans="1:8" ht="20.100000000000001" customHeight="1" x14ac:dyDescent="0.25">
      <c r="A179" s="290" t="s">
        <v>1112</v>
      </c>
      <c r="B179" s="290" t="s">
        <v>1113</v>
      </c>
      <c r="C179" s="296">
        <v>-16.57</v>
      </c>
      <c r="D179" s="292" t="s">
        <v>56</v>
      </c>
      <c r="E179" s="291">
        <v>0</v>
      </c>
      <c r="F179" s="291">
        <v>0</v>
      </c>
      <c r="G179" s="296">
        <v>-16.57</v>
      </c>
      <c r="H179" s="292" t="s">
        <v>56</v>
      </c>
    </row>
    <row r="180" spans="1:8" ht="20.100000000000001" customHeight="1" x14ac:dyDescent="0.25">
      <c r="A180" s="290" t="s">
        <v>1114</v>
      </c>
      <c r="B180" s="290" t="s">
        <v>1115</v>
      </c>
      <c r="C180" s="296">
        <v>-445.75</v>
      </c>
      <c r="D180" s="292" t="s">
        <v>56</v>
      </c>
      <c r="E180" s="291">
        <v>0</v>
      </c>
      <c r="F180" s="291">
        <v>0</v>
      </c>
      <c r="G180" s="296">
        <v>-445.75</v>
      </c>
      <c r="H180" s="292" t="s">
        <v>56</v>
      </c>
    </row>
    <row r="181" spans="1:8" ht="20.100000000000001" customHeight="1" x14ac:dyDescent="0.25">
      <c r="A181" s="290" t="s">
        <v>1116</v>
      </c>
      <c r="B181" s="290" t="s">
        <v>1117</v>
      </c>
      <c r="C181" s="291">
        <v>2815</v>
      </c>
      <c r="D181" s="292" t="s">
        <v>56</v>
      </c>
      <c r="E181" s="291">
        <v>0</v>
      </c>
      <c r="F181" s="291">
        <v>0</v>
      </c>
      <c r="G181" s="291">
        <v>2815</v>
      </c>
      <c r="H181" s="292" t="s">
        <v>56</v>
      </c>
    </row>
    <row r="182" spans="1:8" ht="20.100000000000001" customHeight="1" x14ac:dyDescent="0.25">
      <c r="A182" s="290" t="s">
        <v>1118</v>
      </c>
      <c r="B182" s="290" t="s">
        <v>1119</v>
      </c>
      <c r="C182" s="291">
        <v>21400</v>
      </c>
      <c r="D182" s="292" t="s">
        <v>56</v>
      </c>
      <c r="E182" s="291">
        <v>0</v>
      </c>
      <c r="F182" s="291">
        <v>0</v>
      </c>
      <c r="G182" s="291">
        <v>21400</v>
      </c>
      <c r="H182" s="292" t="s">
        <v>56</v>
      </c>
    </row>
    <row r="183" spans="1:8" ht="20.100000000000001" customHeight="1" x14ac:dyDescent="0.25">
      <c r="A183" s="290" t="s">
        <v>585</v>
      </c>
      <c r="B183" s="290" t="s">
        <v>332</v>
      </c>
      <c r="C183" s="291">
        <v>5350</v>
      </c>
      <c r="D183" s="292" t="s">
        <v>56</v>
      </c>
      <c r="E183" s="291">
        <v>0</v>
      </c>
      <c r="F183" s="291">
        <v>668.75</v>
      </c>
      <c r="G183" s="291">
        <v>4681.25</v>
      </c>
      <c r="H183" s="292" t="s">
        <v>56</v>
      </c>
    </row>
    <row r="184" spans="1:8" ht="20.100000000000001" customHeight="1" x14ac:dyDescent="0.25">
      <c r="A184" s="290" t="s">
        <v>1120</v>
      </c>
      <c r="B184" s="290" t="s">
        <v>1121</v>
      </c>
      <c r="C184" s="291">
        <v>5350</v>
      </c>
      <c r="D184" s="292" t="s">
        <v>56</v>
      </c>
      <c r="E184" s="291">
        <v>0</v>
      </c>
      <c r="F184" s="291">
        <v>0</v>
      </c>
      <c r="G184" s="291">
        <v>5350</v>
      </c>
      <c r="H184" s="292" t="s">
        <v>56</v>
      </c>
    </row>
    <row r="185" spans="1:8" ht="20.100000000000001" customHeight="1" x14ac:dyDescent="0.25">
      <c r="A185" s="290" t="s">
        <v>1122</v>
      </c>
      <c r="B185" s="290" t="s">
        <v>1123</v>
      </c>
      <c r="C185" s="291">
        <v>22559.17</v>
      </c>
      <c r="D185" s="292" t="s">
        <v>56</v>
      </c>
      <c r="E185" s="291">
        <v>0</v>
      </c>
      <c r="F185" s="291">
        <v>0</v>
      </c>
      <c r="G185" s="291">
        <v>22559.17</v>
      </c>
      <c r="H185" s="292" t="s">
        <v>56</v>
      </c>
    </row>
    <row r="186" spans="1:8" ht="20.100000000000001" customHeight="1" x14ac:dyDescent="0.25">
      <c r="A186" s="290" t="s">
        <v>1124</v>
      </c>
      <c r="B186" s="290" t="s">
        <v>1125</v>
      </c>
      <c r="C186" s="291">
        <v>445.83</v>
      </c>
      <c r="D186" s="292" t="s">
        <v>56</v>
      </c>
      <c r="E186" s="291">
        <v>0</v>
      </c>
      <c r="F186" s="291">
        <v>0</v>
      </c>
      <c r="G186" s="291">
        <v>445.83</v>
      </c>
      <c r="H186" s="292" t="s">
        <v>56</v>
      </c>
    </row>
    <row r="187" spans="1:8" ht="20.100000000000001" customHeight="1" x14ac:dyDescent="0.25">
      <c r="A187" s="290" t="s">
        <v>1126</v>
      </c>
      <c r="B187" s="290" t="s">
        <v>1127</v>
      </c>
      <c r="C187" s="291">
        <v>21400</v>
      </c>
      <c r="D187" s="292" t="s">
        <v>56</v>
      </c>
      <c r="E187" s="291">
        <v>0</v>
      </c>
      <c r="F187" s="291">
        <v>0</v>
      </c>
      <c r="G187" s="291">
        <v>21400</v>
      </c>
      <c r="H187" s="292" t="s">
        <v>56</v>
      </c>
    </row>
    <row r="188" spans="1:8" ht="20.100000000000001" customHeight="1" x14ac:dyDescent="0.25">
      <c r="A188" s="290" t="s">
        <v>1128</v>
      </c>
      <c r="B188" s="290" t="s">
        <v>1129</v>
      </c>
      <c r="C188" s="291">
        <v>1783.33</v>
      </c>
      <c r="D188" s="292" t="s">
        <v>56</v>
      </c>
      <c r="E188" s="291">
        <v>0</v>
      </c>
      <c r="F188" s="291">
        <v>0</v>
      </c>
      <c r="G188" s="291">
        <v>1783.33</v>
      </c>
      <c r="H188" s="292" t="s">
        <v>56</v>
      </c>
    </row>
    <row r="189" spans="1:8" ht="20.100000000000001" customHeight="1" x14ac:dyDescent="0.25">
      <c r="A189" s="290" t="s">
        <v>586</v>
      </c>
      <c r="B189" s="290" t="s">
        <v>333</v>
      </c>
      <c r="C189" s="291">
        <v>49424.17</v>
      </c>
      <c r="D189" s="292" t="s">
        <v>56</v>
      </c>
      <c r="E189" s="291">
        <v>0</v>
      </c>
      <c r="F189" s="291">
        <v>891.67</v>
      </c>
      <c r="G189" s="291">
        <v>48532.5</v>
      </c>
      <c r="H189" s="292" t="s">
        <v>56</v>
      </c>
    </row>
    <row r="190" spans="1:8" ht="20.100000000000001" customHeight="1" x14ac:dyDescent="0.25">
      <c r="A190" s="290" t="s">
        <v>587</v>
      </c>
      <c r="B190" s="290" t="s">
        <v>334</v>
      </c>
      <c r="C190" s="291">
        <v>5553.7</v>
      </c>
      <c r="D190" s="292" t="s">
        <v>56</v>
      </c>
      <c r="E190" s="291">
        <v>0</v>
      </c>
      <c r="F190" s="291">
        <v>133.75</v>
      </c>
      <c r="G190" s="291">
        <v>5419.95</v>
      </c>
      <c r="H190" s="292" t="s">
        <v>56</v>
      </c>
    </row>
    <row r="191" spans="1:8" ht="20.100000000000001" customHeight="1" x14ac:dyDescent="0.25">
      <c r="A191" s="290" t="s">
        <v>588</v>
      </c>
      <c r="B191" s="290" t="s">
        <v>335</v>
      </c>
      <c r="C191" s="291">
        <v>2856.7</v>
      </c>
      <c r="D191" s="292" t="s">
        <v>56</v>
      </c>
      <c r="E191" s="291">
        <v>0</v>
      </c>
      <c r="F191" s="291">
        <v>0</v>
      </c>
      <c r="G191" s="291">
        <v>2856.7</v>
      </c>
      <c r="H191" s="292" t="s">
        <v>56</v>
      </c>
    </row>
    <row r="192" spans="1:8" ht="20.100000000000001" customHeight="1" x14ac:dyDescent="0.25">
      <c r="A192" s="290" t="s">
        <v>589</v>
      </c>
      <c r="B192" s="290" t="s">
        <v>336</v>
      </c>
      <c r="C192" s="291">
        <v>9245.7199999999993</v>
      </c>
      <c r="D192" s="292" t="s">
        <v>56</v>
      </c>
      <c r="E192" s="291">
        <v>0</v>
      </c>
      <c r="F192" s="291">
        <v>1492.47</v>
      </c>
      <c r="G192" s="291">
        <v>7753.25</v>
      </c>
      <c r="H192" s="292" t="s">
        <v>56</v>
      </c>
    </row>
    <row r="193" spans="1:8" ht="20.100000000000001" customHeight="1" x14ac:dyDescent="0.25">
      <c r="A193" s="290" t="s">
        <v>1130</v>
      </c>
      <c r="B193" s="290" t="s">
        <v>1131</v>
      </c>
      <c r="C193" s="291">
        <v>1783.26</v>
      </c>
      <c r="D193" s="292" t="s">
        <v>56</v>
      </c>
      <c r="E193" s="291">
        <v>0</v>
      </c>
      <c r="F193" s="291">
        <v>0</v>
      </c>
      <c r="G193" s="291">
        <v>1783.26</v>
      </c>
      <c r="H193" s="292" t="s">
        <v>56</v>
      </c>
    </row>
    <row r="194" spans="1:8" ht="20.100000000000001" customHeight="1" x14ac:dyDescent="0.25">
      <c r="A194" s="290" t="s">
        <v>1132</v>
      </c>
      <c r="B194" s="290" t="s">
        <v>1133</v>
      </c>
      <c r="C194" s="291">
        <v>1426.66</v>
      </c>
      <c r="D194" s="292" t="s">
        <v>56</v>
      </c>
      <c r="E194" s="291">
        <v>0</v>
      </c>
      <c r="F194" s="291">
        <v>0</v>
      </c>
      <c r="G194" s="291">
        <v>1426.66</v>
      </c>
      <c r="H194" s="292" t="s">
        <v>56</v>
      </c>
    </row>
    <row r="195" spans="1:8" ht="20.100000000000001" customHeight="1" x14ac:dyDescent="0.25">
      <c r="A195" s="290" t="s">
        <v>1134</v>
      </c>
      <c r="B195" s="290" t="s">
        <v>1135</v>
      </c>
      <c r="C195" s="291">
        <v>3566.66</v>
      </c>
      <c r="D195" s="292" t="s">
        <v>56</v>
      </c>
      <c r="E195" s="291">
        <v>0</v>
      </c>
      <c r="F195" s="291">
        <v>0</v>
      </c>
      <c r="G195" s="291">
        <v>3566.66</v>
      </c>
      <c r="H195" s="292" t="s">
        <v>56</v>
      </c>
    </row>
    <row r="196" spans="1:8" ht="20.100000000000001" customHeight="1" x14ac:dyDescent="0.25">
      <c r="A196" s="290" t="s">
        <v>1136</v>
      </c>
      <c r="B196" s="290" t="s">
        <v>1137</v>
      </c>
      <c r="C196" s="291">
        <v>16010</v>
      </c>
      <c r="D196" s="292" t="s">
        <v>56</v>
      </c>
      <c r="E196" s="291">
        <v>0</v>
      </c>
      <c r="F196" s="291">
        <v>0</v>
      </c>
      <c r="G196" s="291">
        <v>16010</v>
      </c>
      <c r="H196" s="292" t="s">
        <v>56</v>
      </c>
    </row>
    <row r="197" spans="1:8" ht="20.100000000000001" customHeight="1" x14ac:dyDescent="0.25">
      <c r="A197" s="290" t="s">
        <v>1138</v>
      </c>
      <c r="B197" s="290" t="s">
        <v>1139</v>
      </c>
      <c r="C197" s="296">
        <v>-0.12</v>
      </c>
      <c r="D197" s="292" t="s">
        <v>56</v>
      </c>
      <c r="E197" s="291">
        <v>0</v>
      </c>
      <c r="F197" s="291">
        <v>0</v>
      </c>
      <c r="G197" s="296">
        <v>-0.12</v>
      </c>
      <c r="H197" s="292" t="s">
        <v>56</v>
      </c>
    </row>
    <row r="198" spans="1:8" ht="20.100000000000001" customHeight="1" x14ac:dyDescent="0.25">
      <c r="A198" s="290" t="s">
        <v>1140</v>
      </c>
      <c r="B198" s="290" t="s">
        <v>1141</v>
      </c>
      <c r="C198" s="291">
        <v>16050</v>
      </c>
      <c r="D198" s="292" t="s">
        <v>56</v>
      </c>
      <c r="E198" s="291">
        <v>0</v>
      </c>
      <c r="F198" s="291">
        <v>0</v>
      </c>
      <c r="G198" s="291">
        <v>16050</v>
      </c>
      <c r="H198" s="292" t="s">
        <v>56</v>
      </c>
    </row>
    <row r="199" spans="1:8" ht="20.100000000000001" customHeight="1" x14ac:dyDescent="0.25">
      <c r="A199" s="290" t="s">
        <v>1142</v>
      </c>
      <c r="B199" s="290" t="s">
        <v>1143</v>
      </c>
      <c r="C199" s="291">
        <v>32236.400000000001</v>
      </c>
      <c r="D199" s="292" t="s">
        <v>56</v>
      </c>
      <c r="E199" s="291">
        <v>0</v>
      </c>
      <c r="F199" s="291">
        <v>0</v>
      </c>
      <c r="G199" s="291">
        <v>32236.400000000001</v>
      </c>
      <c r="H199" s="292" t="s">
        <v>56</v>
      </c>
    </row>
    <row r="200" spans="1:8" ht="20.100000000000001" customHeight="1" x14ac:dyDescent="0.25">
      <c r="A200" s="290" t="s">
        <v>1144</v>
      </c>
      <c r="B200" s="290" t="s">
        <v>1145</v>
      </c>
      <c r="C200" s="291">
        <v>18190</v>
      </c>
      <c r="D200" s="292" t="s">
        <v>56</v>
      </c>
      <c r="E200" s="291">
        <v>0</v>
      </c>
      <c r="F200" s="291">
        <v>0</v>
      </c>
      <c r="G200" s="291">
        <v>18190</v>
      </c>
      <c r="H200" s="292" t="s">
        <v>56</v>
      </c>
    </row>
    <row r="201" spans="1:8" ht="20.100000000000001" customHeight="1" x14ac:dyDescent="0.25">
      <c r="A201" s="290" t="s">
        <v>590</v>
      </c>
      <c r="B201" s="290" t="s">
        <v>337</v>
      </c>
      <c r="C201" s="296">
        <v>-0.08</v>
      </c>
      <c r="D201" s="292" t="s">
        <v>56</v>
      </c>
      <c r="E201" s="291">
        <v>0</v>
      </c>
      <c r="F201" s="291">
        <v>0</v>
      </c>
      <c r="G201" s="296">
        <v>-0.08</v>
      </c>
      <c r="H201" s="292" t="s">
        <v>56</v>
      </c>
    </row>
    <row r="202" spans="1:8" ht="20.100000000000001" customHeight="1" x14ac:dyDescent="0.25">
      <c r="A202" s="290" t="s">
        <v>1146</v>
      </c>
      <c r="B202" s="290" t="s">
        <v>1147</v>
      </c>
      <c r="C202" s="291">
        <v>42800</v>
      </c>
      <c r="D202" s="292" t="s">
        <v>56</v>
      </c>
      <c r="E202" s="291">
        <v>0</v>
      </c>
      <c r="F202" s="291">
        <v>0</v>
      </c>
      <c r="G202" s="291">
        <v>42800</v>
      </c>
      <c r="H202" s="292" t="s">
        <v>56</v>
      </c>
    </row>
    <row r="203" spans="1:8" ht="20.100000000000001" customHeight="1" x14ac:dyDescent="0.25">
      <c r="A203" s="290" t="s">
        <v>591</v>
      </c>
      <c r="B203" s="290" t="s">
        <v>338</v>
      </c>
      <c r="C203" s="291">
        <v>0.08</v>
      </c>
      <c r="D203" s="292" t="s">
        <v>56</v>
      </c>
      <c r="E203" s="291">
        <v>19795</v>
      </c>
      <c r="F203" s="291">
        <v>0</v>
      </c>
      <c r="G203" s="291">
        <v>19795.080000000002</v>
      </c>
      <c r="H203" s="292" t="s">
        <v>56</v>
      </c>
    </row>
    <row r="204" spans="1:8" ht="20.100000000000001" customHeight="1" x14ac:dyDescent="0.25">
      <c r="A204" s="290" t="s">
        <v>592</v>
      </c>
      <c r="B204" s="290" t="s">
        <v>339</v>
      </c>
      <c r="C204" s="291">
        <v>537.35</v>
      </c>
      <c r="D204" s="292" t="s">
        <v>56</v>
      </c>
      <c r="E204" s="291">
        <v>0</v>
      </c>
      <c r="F204" s="291">
        <v>0</v>
      </c>
      <c r="G204" s="291">
        <v>537.35</v>
      </c>
      <c r="H204" s="292" t="s">
        <v>56</v>
      </c>
    </row>
    <row r="205" spans="1:8" ht="20.100000000000001" customHeight="1" x14ac:dyDescent="0.25">
      <c r="A205" s="290" t="s">
        <v>593</v>
      </c>
      <c r="B205" s="290" t="s">
        <v>340</v>
      </c>
      <c r="C205" s="291">
        <v>0.08</v>
      </c>
      <c r="D205" s="292" t="s">
        <v>56</v>
      </c>
      <c r="E205" s="291">
        <v>0</v>
      </c>
      <c r="F205" s="291">
        <v>0</v>
      </c>
      <c r="G205" s="291">
        <v>0.08</v>
      </c>
      <c r="H205" s="292" t="s">
        <v>56</v>
      </c>
    </row>
    <row r="206" spans="1:8" ht="20.100000000000001" customHeight="1" x14ac:dyDescent="0.25">
      <c r="A206" s="290" t="s">
        <v>1148</v>
      </c>
      <c r="B206" s="290" t="s">
        <v>1149</v>
      </c>
      <c r="C206" s="296">
        <v>-4681.32</v>
      </c>
      <c r="D206" s="292" t="s">
        <v>56</v>
      </c>
      <c r="E206" s="291">
        <v>0</v>
      </c>
      <c r="F206" s="291">
        <v>0</v>
      </c>
      <c r="G206" s="296">
        <v>-4681.32</v>
      </c>
      <c r="H206" s="292" t="s">
        <v>56</v>
      </c>
    </row>
    <row r="207" spans="1:8" ht="20.100000000000001" customHeight="1" x14ac:dyDescent="0.25">
      <c r="A207" s="290" t="s">
        <v>594</v>
      </c>
      <c r="B207" s="290" t="s">
        <v>341</v>
      </c>
      <c r="C207" s="291">
        <v>10967.5</v>
      </c>
      <c r="D207" s="292" t="s">
        <v>56</v>
      </c>
      <c r="E207" s="291">
        <v>0</v>
      </c>
      <c r="F207" s="291">
        <v>535</v>
      </c>
      <c r="G207" s="291">
        <v>10432.5</v>
      </c>
      <c r="H207" s="292" t="s">
        <v>56</v>
      </c>
    </row>
    <row r="208" spans="1:8" ht="20.100000000000001" customHeight="1" x14ac:dyDescent="0.25">
      <c r="A208" s="290" t="s">
        <v>595</v>
      </c>
      <c r="B208" s="290" t="s">
        <v>342</v>
      </c>
      <c r="C208" s="291">
        <v>1783.41</v>
      </c>
      <c r="D208" s="292" t="s">
        <v>56</v>
      </c>
      <c r="E208" s="291">
        <v>0</v>
      </c>
      <c r="F208" s="291">
        <v>0.08</v>
      </c>
      <c r="G208" s="291">
        <v>1783.33</v>
      </c>
      <c r="H208" s="292" t="s">
        <v>56</v>
      </c>
    </row>
    <row r="209" spans="1:8" ht="20.100000000000001" customHeight="1" x14ac:dyDescent="0.25">
      <c r="A209" s="290" t="s">
        <v>596</v>
      </c>
      <c r="B209" s="290" t="s">
        <v>343</v>
      </c>
      <c r="C209" s="291">
        <v>6696.12</v>
      </c>
      <c r="D209" s="292" t="s">
        <v>56</v>
      </c>
      <c r="E209" s="291">
        <v>0</v>
      </c>
      <c r="F209" s="291">
        <v>790.77</v>
      </c>
      <c r="G209" s="291">
        <v>5905.35</v>
      </c>
      <c r="H209" s="292" t="s">
        <v>56</v>
      </c>
    </row>
    <row r="210" spans="1:8" ht="20.100000000000001" customHeight="1" x14ac:dyDescent="0.25">
      <c r="A210" s="290" t="s">
        <v>597</v>
      </c>
      <c r="B210" s="290" t="s">
        <v>344</v>
      </c>
      <c r="C210" s="291">
        <v>22166.13</v>
      </c>
      <c r="D210" s="292" t="s">
        <v>56</v>
      </c>
      <c r="E210" s="291">
        <v>0</v>
      </c>
      <c r="F210" s="291">
        <v>1783.33</v>
      </c>
      <c r="G210" s="291">
        <v>20382.8</v>
      </c>
      <c r="H210" s="292" t="s">
        <v>56</v>
      </c>
    </row>
    <row r="211" spans="1:8" ht="20.100000000000001" customHeight="1" x14ac:dyDescent="0.25">
      <c r="A211" s="290" t="s">
        <v>598</v>
      </c>
      <c r="B211" s="290" t="s">
        <v>345</v>
      </c>
      <c r="C211" s="291">
        <v>3343.75</v>
      </c>
      <c r="D211" s="292" t="s">
        <v>56</v>
      </c>
      <c r="E211" s="291">
        <v>0</v>
      </c>
      <c r="F211" s="291">
        <v>668.75</v>
      </c>
      <c r="G211" s="291">
        <v>2675</v>
      </c>
      <c r="H211" s="292" t="s">
        <v>56</v>
      </c>
    </row>
    <row r="212" spans="1:8" ht="20.100000000000001" customHeight="1" x14ac:dyDescent="0.25">
      <c r="A212" s="290" t="s">
        <v>599</v>
      </c>
      <c r="B212" s="290" t="s">
        <v>346</v>
      </c>
      <c r="C212" s="291">
        <v>5572.98</v>
      </c>
      <c r="D212" s="292" t="s">
        <v>56</v>
      </c>
      <c r="E212" s="291">
        <v>0</v>
      </c>
      <c r="F212" s="291">
        <v>1114.58</v>
      </c>
      <c r="G212" s="291">
        <v>4458.3999999999996</v>
      </c>
      <c r="H212" s="292" t="s">
        <v>56</v>
      </c>
    </row>
    <row r="213" spans="1:8" ht="20.100000000000001" customHeight="1" x14ac:dyDescent="0.25">
      <c r="A213" s="290" t="s">
        <v>600</v>
      </c>
      <c r="B213" s="290" t="s">
        <v>15</v>
      </c>
      <c r="C213" s="291">
        <v>4458.2700000000004</v>
      </c>
      <c r="D213" s="292" t="s">
        <v>56</v>
      </c>
      <c r="E213" s="291">
        <v>0</v>
      </c>
      <c r="F213" s="291">
        <v>891.67</v>
      </c>
      <c r="G213" s="291">
        <v>3566.6</v>
      </c>
      <c r="H213" s="292" t="s">
        <v>56</v>
      </c>
    </row>
    <row r="214" spans="1:8" ht="20.100000000000001" customHeight="1" x14ac:dyDescent="0.25">
      <c r="A214" s="290" t="s">
        <v>601</v>
      </c>
      <c r="B214" s="290" t="s">
        <v>347</v>
      </c>
      <c r="C214" s="291">
        <v>5349.94</v>
      </c>
      <c r="D214" s="292" t="s">
        <v>56</v>
      </c>
      <c r="E214" s="291">
        <v>0</v>
      </c>
      <c r="F214" s="291">
        <v>891.67</v>
      </c>
      <c r="G214" s="291">
        <v>4458.2700000000004</v>
      </c>
      <c r="H214" s="292" t="s">
        <v>56</v>
      </c>
    </row>
    <row r="215" spans="1:8" ht="20.100000000000001" customHeight="1" x14ac:dyDescent="0.25">
      <c r="A215" s="290" t="s">
        <v>1150</v>
      </c>
      <c r="B215" s="290" t="s">
        <v>1151</v>
      </c>
      <c r="C215" s="291">
        <v>15158.31</v>
      </c>
      <c r="D215" s="292" t="s">
        <v>56</v>
      </c>
      <c r="E215" s="291">
        <v>0</v>
      </c>
      <c r="F215" s="291">
        <v>0</v>
      </c>
      <c r="G215" s="291">
        <v>15158.31</v>
      </c>
      <c r="H215" s="292" t="s">
        <v>56</v>
      </c>
    </row>
    <row r="216" spans="1:8" ht="20.100000000000001" customHeight="1" x14ac:dyDescent="0.25">
      <c r="A216" s="290" t="s">
        <v>1152</v>
      </c>
      <c r="B216" s="290" t="s">
        <v>295</v>
      </c>
      <c r="C216" s="296">
        <v>-668.75</v>
      </c>
      <c r="D216" s="292" t="s">
        <v>56</v>
      </c>
      <c r="E216" s="291">
        <v>0</v>
      </c>
      <c r="F216" s="291">
        <v>0</v>
      </c>
      <c r="G216" s="296">
        <v>-668.75</v>
      </c>
      <c r="H216" s="292" t="s">
        <v>56</v>
      </c>
    </row>
    <row r="217" spans="1:8" ht="20.100000000000001" customHeight="1" x14ac:dyDescent="0.25">
      <c r="A217" s="290" t="s">
        <v>602</v>
      </c>
      <c r="B217" s="290" t="s">
        <v>348</v>
      </c>
      <c r="C217" s="291">
        <v>7133.28</v>
      </c>
      <c r="D217" s="292" t="s">
        <v>56</v>
      </c>
      <c r="E217" s="291">
        <v>0</v>
      </c>
      <c r="F217" s="291">
        <v>891.67</v>
      </c>
      <c r="G217" s="291">
        <v>6241.61</v>
      </c>
      <c r="H217" s="292" t="s">
        <v>56</v>
      </c>
    </row>
    <row r="218" spans="1:8" ht="20.100000000000001" customHeight="1" x14ac:dyDescent="0.25">
      <c r="A218" s="290" t="s">
        <v>1153</v>
      </c>
      <c r="B218" s="290" t="s">
        <v>1154</v>
      </c>
      <c r="C218" s="291">
        <v>1284</v>
      </c>
      <c r="D218" s="292" t="s">
        <v>56</v>
      </c>
      <c r="E218" s="291">
        <v>0</v>
      </c>
      <c r="F218" s="291">
        <v>0</v>
      </c>
      <c r="G218" s="291">
        <v>1284</v>
      </c>
      <c r="H218" s="292" t="s">
        <v>56</v>
      </c>
    </row>
    <row r="219" spans="1:8" ht="20.100000000000001" customHeight="1" x14ac:dyDescent="0.25">
      <c r="A219" s="290" t="s">
        <v>603</v>
      </c>
      <c r="B219" s="290" t="s">
        <v>349</v>
      </c>
      <c r="C219" s="291">
        <v>42800</v>
      </c>
      <c r="D219" s="292" t="s">
        <v>56</v>
      </c>
      <c r="E219" s="291">
        <v>0</v>
      </c>
      <c r="F219" s="291">
        <v>40000</v>
      </c>
      <c r="G219" s="291">
        <v>2800</v>
      </c>
      <c r="H219" s="292" t="s">
        <v>56</v>
      </c>
    </row>
    <row r="220" spans="1:8" ht="20.100000000000001" customHeight="1" x14ac:dyDescent="0.25">
      <c r="A220" s="290" t="s">
        <v>604</v>
      </c>
      <c r="B220" s="290" t="s">
        <v>350</v>
      </c>
      <c r="C220" s="291">
        <v>14266.72</v>
      </c>
      <c r="D220" s="292" t="s">
        <v>56</v>
      </c>
      <c r="E220" s="291">
        <v>0</v>
      </c>
      <c r="F220" s="291">
        <v>1783.33</v>
      </c>
      <c r="G220" s="291">
        <v>12483.39</v>
      </c>
      <c r="H220" s="292" t="s">
        <v>56</v>
      </c>
    </row>
    <row r="221" spans="1:8" ht="20.100000000000001" customHeight="1" x14ac:dyDescent="0.25">
      <c r="A221" s="290" t="s">
        <v>1155</v>
      </c>
      <c r="B221" s="290" t="s">
        <v>1156</v>
      </c>
      <c r="C221" s="291">
        <v>2140</v>
      </c>
      <c r="D221" s="292" t="s">
        <v>56</v>
      </c>
      <c r="E221" s="291">
        <v>0</v>
      </c>
      <c r="F221" s="291">
        <v>0</v>
      </c>
      <c r="G221" s="291">
        <v>2140</v>
      </c>
      <c r="H221" s="292" t="s">
        <v>56</v>
      </c>
    </row>
    <row r="222" spans="1:8" ht="20.100000000000001" customHeight="1" x14ac:dyDescent="0.25">
      <c r="A222" s="290" t="s">
        <v>605</v>
      </c>
      <c r="B222" s="290" t="s">
        <v>606</v>
      </c>
      <c r="C222" s="291">
        <v>8025</v>
      </c>
      <c r="D222" s="292" t="s">
        <v>56</v>
      </c>
      <c r="E222" s="291">
        <v>0</v>
      </c>
      <c r="F222" s="291">
        <v>668.75</v>
      </c>
      <c r="G222" s="291">
        <v>7356.25</v>
      </c>
      <c r="H222" s="292" t="s">
        <v>56</v>
      </c>
    </row>
    <row r="223" spans="1:8" ht="20.100000000000001" customHeight="1" x14ac:dyDescent="0.25">
      <c r="A223" s="290" t="s">
        <v>1157</v>
      </c>
      <c r="B223" s="290" t="s">
        <v>1158</v>
      </c>
      <c r="C223" s="291">
        <v>5885</v>
      </c>
      <c r="D223" s="292" t="s">
        <v>56</v>
      </c>
      <c r="E223" s="291">
        <v>0</v>
      </c>
      <c r="F223" s="291">
        <v>0</v>
      </c>
      <c r="G223" s="291">
        <v>5885</v>
      </c>
      <c r="H223" s="292" t="s">
        <v>56</v>
      </c>
    </row>
    <row r="224" spans="1:8" ht="20.100000000000001" customHeight="1" x14ac:dyDescent="0.25">
      <c r="A224" s="290" t="s">
        <v>607</v>
      </c>
      <c r="B224" s="290" t="s">
        <v>608</v>
      </c>
      <c r="C224" s="291">
        <v>10699.96</v>
      </c>
      <c r="D224" s="292" t="s">
        <v>56</v>
      </c>
      <c r="E224" s="291">
        <v>0</v>
      </c>
      <c r="F224" s="291">
        <v>891.67</v>
      </c>
      <c r="G224" s="291">
        <v>9808.2900000000009</v>
      </c>
      <c r="H224" s="292" t="s">
        <v>56</v>
      </c>
    </row>
    <row r="225" spans="1:8" ht="20.100000000000001" customHeight="1" x14ac:dyDescent="0.25">
      <c r="A225" s="290" t="s">
        <v>1159</v>
      </c>
      <c r="B225" s="290" t="s">
        <v>1160</v>
      </c>
      <c r="C225" s="291">
        <v>18190</v>
      </c>
      <c r="D225" s="292" t="s">
        <v>56</v>
      </c>
      <c r="E225" s="291">
        <v>0</v>
      </c>
      <c r="F225" s="291">
        <v>0</v>
      </c>
      <c r="G225" s="291">
        <v>18190</v>
      </c>
      <c r="H225" s="292" t="s">
        <v>56</v>
      </c>
    </row>
    <row r="226" spans="1:8" ht="20.100000000000001" customHeight="1" x14ac:dyDescent="0.25">
      <c r="A226" s="290" t="s">
        <v>1161</v>
      </c>
      <c r="B226" s="290" t="s">
        <v>1162</v>
      </c>
      <c r="C226" s="291">
        <v>42800</v>
      </c>
      <c r="D226" s="292" t="s">
        <v>56</v>
      </c>
      <c r="E226" s="291">
        <v>0</v>
      </c>
      <c r="F226" s="291">
        <v>0</v>
      </c>
      <c r="G226" s="291">
        <v>42800</v>
      </c>
      <c r="H226" s="292" t="s">
        <v>56</v>
      </c>
    </row>
    <row r="227" spans="1:8" ht="20.100000000000001" customHeight="1" x14ac:dyDescent="0.25">
      <c r="A227" s="290" t="s">
        <v>609</v>
      </c>
      <c r="B227" s="290" t="s">
        <v>351</v>
      </c>
      <c r="C227" s="291">
        <v>5349.86</v>
      </c>
      <c r="D227" s="292" t="s">
        <v>56</v>
      </c>
      <c r="E227" s="291">
        <v>0</v>
      </c>
      <c r="F227" s="291">
        <v>1783.34</v>
      </c>
      <c r="G227" s="291">
        <v>3566.52</v>
      </c>
      <c r="H227" s="292" t="s">
        <v>56</v>
      </c>
    </row>
    <row r="228" spans="1:8" ht="20.100000000000001" customHeight="1" x14ac:dyDescent="0.25">
      <c r="A228" s="290" t="s">
        <v>610</v>
      </c>
      <c r="B228" s="290" t="s">
        <v>611</v>
      </c>
      <c r="C228" s="291">
        <v>30316.69</v>
      </c>
      <c r="D228" s="292" t="s">
        <v>56</v>
      </c>
      <c r="E228" s="291">
        <v>0</v>
      </c>
      <c r="F228" s="291">
        <v>1783.33</v>
      </c>
      <c r="G228" s="291">
        <v>28533.360000000001</v>
      </c>
      <c r="H228" s="292" t="s">
        <v>56</v>
      </c>
    </row>
    <row r="229" spans="1:8" ht="20.100000000000001" customHeight="1" x14ac:dyDescent="0.25">
      <c r="A229" s="290" t="s">
        <v>612</v>
      </c>
      <c r="B229" s="290" t="s">
        <v>613</v>
      </c>
      <c r="C229" s="291">
        <v>30316.69</v>
      </c>
      <c r="D229" s="292" t="s">
        <v>56</v>
      </c>
      <c r="E229" s="291">
        <v>0</v>
      </c>
      <c r="F229" s="291">
        <v>1783.33</v>
      </c>
      <c r="G229" s="291">
        <v>28533.360000000001</v>
      </c>
      <c r="H229" s="292" t="s">
        <v>56</v>
      </c>
    </row>
    <row r="230" spans="1:8" ht="20.100000000000001" customHeight="1" x14ac:dyDescent="0.25">
      <c r="A230" s="290" t="s">
        <v>776</v>
      </c>
      <c r="B230" s="290" t="s">
        <v>777</v>
      </c>
      <c r="C230" s="291">
        <v>40677.83</v>
      </c>
      <c r="D230" s="292" t="s">
        <v>56</v>
      </c>
      <c r="E230" s="291">
        <v>0</v>
      </c>
      <c r="F230" s="291">
        <v>2215.04</v>
      </c>
      <c r="G230" s="291">
        <v>38462.79</v>
      </c>
      <c r="H230" s="292" t="s">
        <v>56</v>
      </c>
    </row>
    <row r="231" spans="1:8" ht="20.100000000000001" customHeight="1" x14ac:dyDescent="0.25">
      <c r="A231" s="290" t="s">
        <v>778</v>
      </c>
      <c r="B231" s="290" t="s">
        <v>779</v>
      </c>
      <c r="C231" s="291">
        <v>1070</v>
      </c>
      <c r="D231" s="292" t="s">
        <v>56</v>
      </c>
      <c r="E231" s="291">
        <v>5350</v>
      </c>
      <c r="F231" s="291">
        <v>267.5</v>
      </c>
      <c r="G231" s="291">
        <v>6152.5</v>
      </c>
      <c r="H231" s="292" t="s">
        <v>56</v>
      </c>
    </row>
    <row r="232" spans="1:8" ht="20.100000000000001" customHeight="1" x14ac:dyDescent="0.25">
      <c r="A232" s="290" t="s">
        <v>614</v>
      </c>
      <c r="B232" s="290" t="s">
        <v>615</v>
      </c>
      <c r="C232" s="291">
        <v>24966.7</v>
      </c>
      <c r="D232" s="292" t="s">
        <v>56</v>
      </c>
      <c r="E232" s="291">
        <v>0</v>
      </c>
      <c r="F232" s="291">
        <v>1783.33</v>
      </c>
      <c r="G232" s="291">
        <v>23183.37</v>
      </c>
      <c r="H232" s="292" t="s">
        <v>56</v>
      </c>
    </row>
    <row r="233" spans="1:8" ht="20.100000000000001" customHeight="1" x14ac:dyDescent="0.25">
      <c r="A233" s="290" t="s">
        <v>616</v>
      </c>
      <c r="B233" s="290" t="s">
        <v>617</v>
      </c>
      <c r="C233" s="291">
        <v>18725</v>
      </c>
      <c r="D233" s="292" t="s">
        <v>56</v>
      </c>
      <c r="E233" s="291">
        <v>0</v>
      </c>
      <c r="F233" s="291">
        <v>1337.5</v>
      </c>
      <c r="G233" s="291">
        <v>17387.5</v>
      </c>
      <c r="H233" s="292" t="s">
        <v>56</v>
      </c>
    </row>
    <row r="234" spans="1:8" ht="20.100000000000001" customHeight="1" x14ac:dyDescent="0.25">
      <c r="A234" s="290" t="s">
        <v>1163</v>
      </c>
      <c r="B234" s="290" t="s">
        <v>1164</v>
      </c>
      <c r="C234" s="291">
        <v>5490</v>
      </c>
      <c r="D234" s="292" t="s">
        <v>56</v>
      </c>
      <c r="E234" s="291">
        <v>0</v>
      </c>
      <c r="F234" s="291">
        <v>0</v>
      </c>
      <c r="G234" s="291">
        <v>5490</v>
      </c>
      <c r="H234" s="292" t="s">
        <v>56</v>
      </c>
    </row>
    <row r="235" spans="1:8" ht="20.100000000000001" customHeight="1" x14ac:dyDescent="0.25">
      <c r="A235" s="290" t="s">
        <v>799</v>
      </c>
      <c r="B235" s="290" t="s">
        <v>800</v>
      </c>
      <c r="C235" s="291">
        <v>35666.68</v>
      </c>
      <c r="D235" s="292" t="s">
        <v>56</v>
      </c>
      <c r="E235" s="291">
        <v>0</v>
      </c>
      <c r="F235" s="291">
        <v>1783.33</v>
      </c>
      <c r="G235" s="291">
        <v>33883.35</v>
      </c>
      <c r="H235" s="292" t="s">
        <v>56</v>
      </c>
    </row>
    <row r="236" spans="1:8" ht="20.100000000000001" customHeight="1" x14ac:dyDescent="0.25">
      <c r="A236" s="290" t="s">
        <v>1165</v>
      </c>
      <c r="B236" s="290" t="s">
        <v>1166</v>
      </c>
      <c r="C236" s="296">
        <v>-40000</v>
      </c>
      <c r="D236" s="292" t="s">
        <v>56</v>
      </c>
      <c r="E236" s="291">
        <v>0</v>
      </c>
      <c r="F236" s="291">
        <v>0</v>
      </c>
      <c r="G236" s="296">
        <v>-40000</v>
      </c>
      <c r="H236" s="292" t="s">
        <v>56</v>
      </c>
    </row>
    <row r="237" spans="1:8" ht="20.100000000000001" customHeight="1" x14ac:dyDescent="0.25">
      <c r="A237" s="290" t="s">
        <v>830</v>
      </c>
      <c r="B237" s="290" t="s">
        <v>831</v>
      </c>
      <c r="C237" s="296">
        <v>-3923.32</v>
      </c>
      <c r="D237" s="292" t="s">
        <v>56</v>
      </c>
      <c r="E237" s="291">
        <v>0</v>
      </c>
      <c r="F237" s="291">
        <v>980.83</v>
      </c>
      <c r="G237" s="296">
        <v>-4904.1499999999996</v>
      </c>
      <c r="H237" s="292" t="s">
        <v>56</v>
      </c>
    </row>
    <row r="238" spans="1:8" ht="20.100000000000001" customHeight="1" x14ac:dyDescent="0.25">
      <c r="A238" s="290" t="s">
        <v>832</v>
      </c>
      <c r="B238" s="290" t="s">
        <v>833</v>
      </c>
      <c r="C238" s="296">
        <v>-1783.33</v>
      </c>
      <c r="D238" s="292" t="s">
        <v>56</v>
      </c>
      <c r="E238" s="291">
        <v>0</v>
      </c>
      <c r="F238" s="291">
        <v>0</v>
      </c>
      <c r="G238" s="296">
        <v>-1783.33</v>
      </c>
      <c r="H238" s="292" t="s">
        <v>56</v>
      </c>
    </row>
    <row r="239" spans="1:8" ht="20.100000000000001" customHeight="1" x14ac:dyDescent="0.25">
      <c r="A239" s="290" t="s">
        <v>874</v>
      </c>
      <c r="B239" s="290" t="s">
        <v>875</v>
      </c>
      <c r="C239" s="291">
        <v>0</v>
      </c>
      <c r="D239" s="292" t="s">
        <v>56</v>
      </c>
      <c r="E239" s="291">
        <v>21400</v>
      </c>
      <c r="F239" s="291">
        <v>0</v>
      </c>
      <c r="G239" s="291">
        <v>21400</v>
      </c>
      <c r="H239" s="292" t="s">
        <v>56</v>
      </c>
    </row>
    <row r="240" spans="1:8" ht="20.100000000000001" customHeight="1" x14ac:dyDescent="0.25">
      <c r="A240" s="290" t="s">
        <v>1777</v>
      </c>
      <c r="B240" s="290" t="s">
        <v>1778</v>
      </c>
      <c r="C240" s="291">
        <v>32100</v>
      </c>
      <c r="D240" s="292" t="s">
        <v>56</v>
      </c>
      <c r="E240" s="291">
        <v>0</v>
      </c>
      <c r="F240" s="291">
        <v>0</v>
      </c>
      <c r="G240" s="291">
        <v>32100</v>
      </c>
      <c r="H240" s="292" t="s">
        <v>56</v>
      </c>
    </row>
    <row r="241" spans="1:8" ht="20.100000000000001" customHeight="1" x14ac:dyDescent="0.25">
      <c r="A241" s="293" t="s">
        <v>618</v>
      </c>
      <c r="B241" s="293" t="s">
        <v>187</v>
      </c>
      <c r="C241" s="294">
        <v>2239154.04</v>
      </c>
      <c r="D241" s="295" t="s">
        <v>56</v>
      </c>
      <c r="E241" s="294">
        <v>1100</v>
      </c>
      <c r="F241" s="294">
        <v>300</v>
      </c>
      <c r="G241" s="294">
        <v>2239954.04</v>
      </c>
      <c r="H241" s="295" t="s">
        <v>56</v>
      </c>
    </row>
    <row r="242" spans="1:8" ht="20.100000000000001" customHeight="1" x14ac:dyDescent="0.25">
      <c r="A242" s="290" t="s">
        <v>834</v>
      </c>
      <c r="B242" s="290" t="s">
        <v>835</v>
      </c>
      <c r="C242" s="291">
        <v>3500</v>
      </c>
      <c r="D242" s="292" t="s">
        <v>56</v>
      </c>
      <c r="E242" s="291">
        <v>0</v>
      </c>
      <c r="F242" s="291">
        <v>0</v>
      </c>
      <c r="G242" s="291">
        <v>3500</v>
      </c>
      <c r="H242" s="292" t="s">
        <v>56</v>
      </c>
    </row>
    <row r="243" spans="1:8" ht="20.100000000000001" customHeight="1" x14ac:dyDescent="0.25">
      <c r="A243" s="290" t="s">
        <v>1167</v>
      </c>
      <c r="B243" s="290" t="s">
        <v>1168</v>
      </c>
      <c r="C243" s="291">
        <v>742.63</v>
      </c>
      <c r="D243" s="292" t="s">
        <v>56</v>
      </c>
      <c r="E243" s="291">
        <v>0</v>
      </c>
      <c r="F243" s="291">
        <v>0</v>
      </c>
      <c r="G243" s="291">
        <v>742.63</v>
      </c>
      <c r="H243" s="292" t="s">
        <v>56</v>
      </c>
    </row>
    <row r="244" spans="1:8" ht="20.100000000000001" customHeight="1" x14ac:dyDescent="0.25">
      <c r="A244" s="290" t="s">
        <v>619</v>
      </c>
      <c r="B244" s="290" t="s">
        <v>352</v>
      </c>
      <c r="C244" s="291">
        <v>6250</v>
      </c>
      <c r="D244" s="292" t="s">
        <v>56</v>
      </c>
      <c r="E244" s="291">
        <v>1100</v>
      </c>
      <c r="F244" s="291">
        <v>300</v>
      </c>
      <c r="G244" s="291">
        <v>7050</v>
      </c>
      <c r="H244" s="292" t="s">
        <v>56</v>
      </c>
    </row>
    <row r="245" spans="1:8" ht="20.100000000000001" customHeight="1" x14ac:dyDescent="0.25">
      <c r="A245" s="290" t="s">
        <v>1169</v>
      </c>
      <c r="B245" s="290" t="s">
        <v>1170</v>
      </c>
      <c r="C245" s="291">
        <v>20580.560000000001</v>
      </c>
      <c r="D245" s="292" t="s">
        <v>56</v>
      </c>
      <c r="E245" s="291">
        <v>0</v>
      </c>
      <c r="F245" s="291">
        <v>0</v>
      </c>
      <c r="G245" s="291">
        <v>20580.560000000001</v>
      </c>
      <c r="H245" s="292" t="s">
        <v>56</v>
      </c>
    </row>
    <row r="246" spans="1:8" ht="20.100000000000001" customHeight="1" x14ac:dyDescent="0.25">
      <c r="A246" s="290" t="s">
        <v>1171</v>
      </c>
      <c r="B246" s="290" t="s">
        <v>1172</v>
      </c>
      <c r="C246" s="291">
        <v>1000</v>
      </c>
      <c r="D246" s="292" t="s">
        <v>56</v>
      </c>
      <c r="E246" s="291">
        <v>0</v>
      </c>
      <c r="F246" s="291">
        <v>0</v>
      </c>
      <c r="G246" s="291">
        <v>1000</v>
      </c>
      <c r="H246" s="292" t="s">
        <v>56</v>
      </c>
    </row>
    <row r="247" spans="1:8" ht="20.100000000000001" customHeight="1" x14ac:dyDescent="0.25">
      <c r="A247" s="290" t="s">
        <v>620</v>
      </c>
      <c r="B247" s="290" t="s">
        <v>353</v>
      </c>
      <c r="C247" s="291">
        <v>600</v>
      </c>
      <c r="D247" s="292" t="s">
        <v>56</v>
      </c>
      <c r="E247" s="291">
        <v>0</v>
      </c>
      <c r="F247" s="291">
        <v>0</v>
      </c>
      <c r="G247" s="291">
        <v>600</v>
      </c>
      <c r="H247" s="292" t="s">
        <v>56</v>
      </c>
    </row>
    <row r="248" spans="1:8" ht="20.100000000000001" customHeight="1" x14ac:dyDescent="0.25">
      <c r="A248" s="290" t="s">
        <v>1173</v>
      </c>
      <c r="B248" s="290" t="s">
        <v>1174</v>
      </c>
      <c r="C248" s="291">
        <v>11199.96</v>
      </c>
      <c r="D248" s="292" t="s">
        <v>56</v>
      </c>
      <c r="E248" s="291">
        <v>0</v>
      </c>
      <c r="F248" s="291">
        <v>0</v>
      </c>
      <c r="G248" s="291">
        <v>11199.96</v>
      </c>
      <c r="H248" s="292" t="s">
        <v>56</v>
      </c>
    </row>
    <row r="249" spans="1:8" ht="20.100000000000001" customHeight="1" x14ac:dyDescent="0.25">
      <c r="A249" s="290" t="s">
        <v>1175</v>
      </c>
      <c r="B249" s="290" t="s">
        <v>1176</v>
      </c>
      <c r="C249" s="291">
        <v>5500</v>
      </c>
      <c r="D249" s="292" t="s">
        <v>56</v>
      </c>
      <c r="E249" s="291">
        <v>0</v>
      </c>
      <c r="F249" s="291">
        <v>0</v>
      </c>
      <c r="G249" s="291">
        <v>5500</v>
      </c>
      <c r="H249" s="292" t="s">
        <v>56</v>
      </c>
    </row>
    <row r="250" spans="1:8" ht="20.100000000000001" customHeight="1" x14ac:dyDescent="0.25">
      <c r="A250" s="290" t="s">
        <v>1177</v>
      </c>
      <c r="B250" s="290" t="s">
        <v>1178</v>
      </c>
      <c r="C250" s="291">
        <v>7000</v>
      </c>
      <c r="D250" s="292" t="s">
        <v>56</v>
      </c>
      <c r="E250" s="291">
        <v>0</v>
      </c>
      <c r="F250" s="291">
        <v>0</v>
      </c>
      <c r="G250" s="291">
        <v>7000</v>
      </c>
      <c r="H250" s="292" t="s">
        <v>56</v>
      </c>
    </row>
    <row r="251" spans="1:8" ht="20.100000000000001" customHeight="1" x14ac:dyDescent="0.25">
      <c r="A251" s="290" t="s">
        <v>1179</v>
      </c>
      <c r="B251" s="290" t="s">
        <v>1180</v>
      </c>
      <c r="C251" s="291">
        <v>1999.96</v>
      </c>
      <c r="D251" s="292" t="s">
        <v>56</v>
      </c>
      <c r="E251" s="291">
        <v>0</v>
      </c>
      <c r="F251" s="291">
        <v>0</v>
      </c>
      <c r="G251" s="291">
        <v>1999.96</v>
      </c>
      <c r="H251" s="292" t="s">
        <v>56</v>
      </c>
    </row>
    <row r="252" spans="1:8" ht="20.100000000000001" customHeight="1" x14ac:dyDescent="0.25">
      <c r="A252" s="290" t="s">
        <v>1181</v>
      </c>
      <c r="B252" s="290" t="s">
        <v>294</v>
      </c>
      <c r="C252" s="291">
        <v>8999.86</v>
      </c>
      <c r="D252" s="292" t="s">
        <v>56</v>
      </c>
      <c r="E252" s="291">
        <v>0</v>
      </c>
      <c r="F252" s="291">
        <v>0</v>
      </c>
      <c r="G252" s="291">
        <v>8999.86</v>
      </c>
      <c r="H252" s="292" t="s">
        <v>56</v>
      </c>
    </row>
    <row r="253" spans="1:8" ht="20.100000000000001" customHeight="1" x14ac:dyDescent="0.25">
      <c r="A253" s="290" t="s">
        <v>1182</v>
      </c>
      <c r="B253" s="290" t="s">
        <v>1183</v>
      </c>
      <c r="C253" s="291">
        <v>5000</v>
      </c>
      <c r="D253" s="292" t="s">
        <v>56</v>
      </c>
      <c r="E253" s="291">
        <v>0</v>
      </c>
      <c r="F253" s="291">
        <v>0</v>
      </c>
      <c r="G253" s="291">
        <v>5000</v>
      </c>
      <c r="H253" s="292" t="s">
        <v>56</v>
      </c>
    </row>
    <row r="254" spans="1:8" ht="20.100000000000001" customHeight="1" x14ac:dyDescent="0.25">
      <c r="A254" s="290" t="s">
        <v>1184</v>
      </c>
      <c r="B254" s="290" t="s">
        <v>1185</v>
      </c>
      <c r="C254" s="291">
        <v>3999.84</v>
      </c>
      <c r="D254" s="292" t="s">
        <v>56</v>
      </c>
      <c r="E254" s="291">
        <v>0</v>
      </c>
      <c r="F254" s="291">
        <v>0</v>
      </c>
      <c r="G254" s="291">
        <v>3999.84</v>
      </c>
      <c r="H254" s="292" t="s">
        <v>56</v>
      </c>
    </row>
    <row r="255" spans="1:8" ht="20.100000000000001" customHeight="1" x14ac:dyDescent="0.25">
      <c r="A255" s="290" t="s">
        <v>1186</v>
      </c>
      <c r="B255" s="290" t="s">
        <v>285</v>
      </c>
      <c r="C255" s="291">
        <v>2000</v>
      </c>
      <c r="D255" s="292" t="s">
        <v>56</v>
      </c>
      <c r="E255" s="291">
        <v>0</v>
      </c>
      <c r="F255" s="291">
        <v>0</v>
      </c>
      <c r="G255" s="291">
        <v>2000</v>
      </c>
      <c r="H255" s="292" t="s">
        <v>56</v>
      </c>
    </row>
    <row r="256" spans="1:8" ht="20.100000000000001" customHeight="1" x14ac:dyDescent="0.25">
      <c r="A256" s="290" t="s">
        <v>1187</v>
      </c>
      <c r="B256" s="290" t="s">
        <v>1188</v>
      </c>
      <c r="C256" s="291">
        <v>3082.79</v>
      </c>
      <c r="D256" s="292" t="s">
        <v>56</v>
      </c>
      <c r="E256" s="291">
        <v>0</v>
      </c>
      <c r="F256" s="291">
        <v>0</v>
      </c>
      <c r="G256" s="291">
        <v>3082.79</v>
      </c>
      <c r="H256" s="292" t="s">
        <v>56</v>
      </c>
    </row>
    <row r="257" spans="1:8" ht="20.100000000000001" customHeight="1" x14ac:dyDescent="0.25">
      <c r="A257" s="290" t="s">
        <v>1189</v>
      </c>
      <c r="B257" s="290" t="s">
        <v>1190</v>
      </c>
      <c r="C257" s="291">
        <v>86099.74</v>
      </c>
      <c r="D257" s="292" t="s">
        <v>56</v>
      </c>
      <c r="E257" s="291">
        <v>0</v>
      </c>
      <c r="F257" s="291">
        <v>0</v>
      </c>
      <c r="G257" s="291">
        <v>86099.74</v>
      </c>
      <c r="H257" s="292" t="s">
        <v>56</v>
      </c>
    </row>
    <row r="258" spans="1:8" ht="20.100000000000001" customHeight="1" x14ac:dyDescent="0.25">
      <c r="A258" s="290" t="s">
        <v>1191</v>
      </c>
      <c r="B258" s="290" t="s">
        <v>1192</v>
      </c>
      <c r="C258" s="291">
        <v>5000</v>
      </c>
      <c r="D258" s="292" t="s">
        <v>56</v>
      </c>
      <c r="E258" s="291">
        <v>0</v>
      </c>
      <c r="F258" s="291">
        <v>0</v>
      </c>
      <c r="G258" s="291">
        <v>5000</v>
      </c>
      <c r="H258" s="292" t="s">
        <v>56</v>
      </c>
    </row>
    <row r="259" spans="1:8" ht="20.100000000000001" customHeight="1" x14ac:dyDescent="0.25">
      <c r="A259" s="290" t="s">
        <v>1193</v>
      </c>
      <c r="B259" s="290" t="s">
        <v>1194</v>
      </c>
      <c r="C259" s="291">
        <v>5000</v>
      </c>
      <c r="D259" s="292" t="s">
        <v>56</v>
      </c>
      <c r="E259" s="291">
        <v>0</v>
      </c>
      <c r="F259" s="291">
        <v>0</v>
      </c>
      <c r="G259" s="291">
        <v>5000</v>
      </c>
      <c r="H259" s="292" t="s">
        <v>56</v>
      </c>
    </row>
    <row r="260" spans="1:8" ht="20.100000000000001" customHeight="1" x14ac:dyDescent="0.25">
      <c r="A260" s="290" t="s">
        <v>1195</v>
      </c>
      <c r="B260" s="290" t="s">
        <v>1196</v>
      </c>
      <c r="C260" s="291">
        <v>5000</v>
      </c>
      <c r="D260" s="292" t="s">
        <v>56</v>
      </c>
      <c r="E260" s="291">
        <v>0</v>
      </c>
      <c r="F260" s="291">
        <v>0</v>
      </c>
      <c r="G260" s="291">
        <v>5000</v>
      </c>
      <c r="H260" s="292" t="s">
        <v>56</v>
      </c>
    </row>
    <row r="261" spans="1:8" ht="20.100000000000001" customHeight="1" x14ac:dyDescent="0.25">
      <c r="A261" s="290" t="s">
        <v>1197</v>
      </c>
      <c r="B261" s="290" t="s">
        <v>1198</v>
      </c>
      <c r="C261" s="291">
        <v>20000</v>
      </c>
      <c r="D261" s="292" t="s">
        <v>56</v>
      </c>
      <c r="E261" s="291">
        <v>0</v>
      </c>
      <c r="F261" s="291">
        <v>0</v>
      </c>
      <c r="G261" s="291">
        <v>20000</v>
      </c>
      <c r="H261" s="292" t="s">
        <v>56</v>
      </c>
    </row>
    <row r="262" spans="1:8" ht="20.100000000000001" customHeight="1" x14ac:dyDescent="0.25">
      <c r="A262" s="290" t="s">
        <v>1199</v>
      </c>
      <c r="B262" s="290" t="s">
        <v>1200</v>
      </c>
      <c r="C262" s="291">
        <v>100</v>
      </c>
      <c r="D262" s="292" t="s">
        <v>56</v>
      </c>
      <c r="E262" s="291">
        <v>0</v>
      </c>
      <c r="F262" s="291">
        <v>0</v>
      </c>
      <c r="G262" s="291">
        <v>100</v>
      </c>
      <c r="H262" s="292" t="s">
        <v>56</v>
      </c>
    </row>
    <row r="263" spans="1:8" ht="20.100000000000001" customHeight="1" x14ac:dyDescent="0.25">
      <c r="A263" s="290" t="s">
        <v>1201</v>
      </c>
      <c r="B263" s="290" t="s">
        <v>1202</v>
      </c>
      <c r="C263" s="291">
        <v>15000</v>
      </c>
      <c r="D263" s="292" t="s">
        <v>56</v>
      </c>
      <c r="E263" s="291">
        <v>0</v>
      </c>
      <c r="F263" s="291">
        <v>0</v>
      </c>
      <c r="G263" s="291">
        <v>15000</v>
      </c>
      <c r="H263" s="292" t="s">
        <v>56</v>
      </c>
    </row>
    <row r="264" spans="1:8" ht="20.100000000000001" customHeight="1" x14ac:dyDescent="0.25">
      <c r="A264" s="290" t="s">
        <v>1203</v>
      </c>
      <c r="B264" s="290" t="s">
        <v>1204</v>
      </c>
      <c r="C264" s="291">
        <v>4000</v>
      </c>
      <c r="D264" s="292" t="s">
        <v>56</v>
      </c>
      <c r="E264" s="291">
        <v>0</v>
      </c>
      <c r="F264" s="291">
        <v>0</v>
      </c>
      <c r="G264" s="291">
        <v>4000</v>
      </c>
      <c r="H264" s="292" t="s">
        <v>56</v>
      </c>
    </row>
    <row r="265" spans="1:8" ht="20.100000000000001" customHeight="1" x14ac:dyDescent="0.25">
      <c r="A265" s="290" t="s">
        <v>1205</v>
      </c>
      <c r="B265" s="290" t="s">
        <v>1206</v>
      </c>
      <c r="C265" s="291">
        <v>4140</v>
      </c>
      <c r="D265" s="292" t="s">
        <v>56</v>
      </c>
      <c r="E265" s="291">
        <v>0</v>
      </c>
      <c r="F265" s="291">
        <v>0</v>
      </c>
      <c r="G265" s="291">
        <v>4140</v>
      </c>
      <c r="H265" s="292" t="s">
        <v>56</v>
      </c>
    </row>
    <row r="266" spans="1:8" ht="20.100000000000001" customHeight="1" x14ac:dyDescent="0.25">
      <c r="A266" s="290" t="s">
        <v>1207</v>
      </c>
      <c r="B266" s="290" t="s">
        <v>1208</v>
      </c>
      <c r="C266" s="291">
        <v>10000</v>
      </c>
      <c r="D266" s="292" t="s">
        <v>56</v>
      </c>
      <c r="E266" s="291">
        <v>0</v>
      </c>
      <c r="F266" s="291">
        <v>0</v>
      </c>
      <c r="G266" s="291">
        <v>10000</v>
      </c>
      <c r="H266" s="292" t="s">
        <v>56</v>
      </c>
    </row>
    <row r="267" spans="1:8" ht="20.100000000000001" customHeight="1" x14ac:dyDescent="0.25">
      <c r="A267" s="290" t="s">
        <v>1209</v>
      </c>
      <c r="B267" s="290" t="s">
        <v>1210</v>
      </c>
      <c r="C267" s="291">
        <v>10000</v>
      </c>
      <c r="D267" s="292" t="s">
        <v>56</v>
      </c>
      <c r="E267" s="291">
        <v>0</v>
      </c>
      <c r="F267" s="291">
        <v>0</v>
      </c>
      <c r="G267" s="291">
        <v>10000</v>
      </c>
      <c r="H267" s="292" t="s">
        <v>56</v>
      </c>
    </row>
    <row r="268" spans="1:8" ht="20.100000000000001" customHeight="1" x14ac:dyDescent="0.25">
      <c r="A268" s="290" t="s">
        <v>1211</v>
      </c>
      <c r="B268" s="290" t="s">
        <v>286</v>
      </c>
      <c r="C268" s="291">
        <v>21000</v>
      </c>
      <c r="D268" s="292" t="s">
        <v>56</v>
      </c>
      <c r="E268" s="291">
        <v>0</v>
      </c>
      <c r="F268" s="291">
        <v>0</v>
      </c>
      <c r="G268" s="291">
        <v>21000</v>
      </c>
      <c r="H268" s="292" t="s">
        <v>56</v>
      </c>
    </row>
    <row r="269" spans="1:8" ht="20.100000000000001" customHeight="1" x14ac:dyDescent="0.25">
      <c r="A269" s="290" t="s">
        <v>1212</v>
      </c>
      <c r="B269" s="290" t="s">
        <v>1213</v>
      </c>
      <c r="C269" s="291">
        <v>49538.8</v>
      </c>
      <c r="D269" s="292" t="s">
        <v>56</v>
      </c>
      <c r="E269" s="291">
        <v>0</v>
      </c>
      <c r="F269" s="291">
        <v>0</v>
      </c>
      <c r="G269" s="291">
        <v>49538.8</v>
      </c>
      <c r="H269" s="292" t="s">
        <v>56</v>
      </c>
    </row>
    <row r="270" spans="1:8" ht="20.100000000000001" customHeight="1" x14ac:dyDescent="0.25">
      <c r="A270" s="290" t="s">
        <v>1214</v>
      </c>
      <c r="B270" s="290" t="s">
        <v>1215</v>
      </c>
      <c r="C270" s="291">
        <v>216185.92</v>
      </c>
      <c r="D270" s="292" t="s">
        <v>56</v>
      </c>
      <c r="E270" s="291">
        <v>0</v>
      </c>
      <c r="F270" s="291">
        <v>0</v>
      </c>
      <c r="G270" s="291">
        <v>216185.92</v>
      </c>
      <c r="H270" s="292" t="s">
        <v>56</v>
      </c>
    </row>
    <row r="271" spans="1:8" ht="20.100000000000001" customHeight="1" x14ac:dyDescent="0.25">
      <c r="A271" s="290" t="s">
        <v>1216</v>
      </c>
      <c r="B271" s="290" t="s">
        <v>1217</v>
      </c>
      <c r="C271" s="291">
        <v>241374.15</v>
      </c>
      <c r="D271" s="292" t="s">
        <v>56</v>
      </c>
      <c r="E271" s="291">
        <v>0</v>
      </c>
      <c r="F271" s="291">
        <v>0</v>
      </c>
      <c r="G271" s="291">
        <v>241374.15</v>
      </c>
      <c r="H271" s="292" t="s">
        <v>56</v>
      </c>
    </row>
    <row r="272" spans="1:8" ht="20.100000000000001" customHeight="1" x14ac:dyDescent="0.25">
      <c r="A272" s="290" t="s">
        <v>1218</v>
      </c>
      <c r="B272" s="290" t="s">
        <v>1219</v>
      </c>
      <c r="C272" s="291">
        <v>10013.450000000001</v>
      </c>
      <c r="D272" s="292" t="s">
        <v>56</v>
      </c>
      <c r="E272" s="291">
        <v>0</v>
      </c>
      <c r="F272" s="291">
        <v>0</v>
      </c>
      <c r="G272" s="291">
        <v>10013.450000000001</v>
      </c>
      <c r="H272" s="292" t="s">
        <v>56</v>
      </c>
    </row>
    <row r="273" spans="1:8" ht="20.100000000000001" customHeight="1" x14ac:dyDescent="0.25">
      <c r="A273" s="290" t="s">
        <v>1220</v>
      </c>
      <c r="B273" s="290" t="s">
        <v>1221</v>
      </c>
      <c r="C273" s="291">
        <v>523221.48</v>
      </c>
      <c r="D273" s="292" t="s">
        <v>56</v>
      </c>
      <c r="E273" s="291">
        <v>0</v>
      </c>
      <c r="F273" s="291">
        <v>0</v>
      </c>
      <c r="G273" s="291">
        <v>523221.48</v>
      </c>
      <c r="H273" s="292" t="s">
        <v>56</v>
      </c>
    </row>
    <row r="274" spans="1:8" ht="20.100000000000001" customHeight="1" x14ac:dyDescent="0.25">
      <c r="A274" s="290" t="s">
        <v>1222</v>
      </c>
      <c r="B274" s="290" t="s">
        <v>1223</v>
      </c>
      <c r="C274" s="291">
        <v>20000</v>
      </c>
      <c r="D274" s="292" t="s">
        <v>56</v>
      </c>
      <c r="E274" s="291">
        <v>0</v>
      </c>
      <c r="F274" s="291">
        <v>0</v>
      </c>
      <c r="G274" s="291">
        <v>20000</v>
      </c>
      <c r="H274" s="292" t="s">
        <v>56</v>
      </c>
    </row>
    <row r="275" spans="1:8" ht="20.100000000000001" customHeight="1" x14ac:dyDescent="0.25">
      <c r="A275" s="290" t="s">
        <v>1224</v>
      </c>
      <c r="B275" s="290" t="s">
        <v>1225</v>
      </c>
      <c r="C275" s="291">
        <v>3000</v>
      </c>
      <c r="D275" s="292" t="s">
        <v>56</v>
      </c>
      <c r="E275" s="291">
        <v>0</v>
      </c>
      <c r="F275" s="291">
        <v>0</v>
      </c>
      <c r="G275" s="291">
        <v>3000</v>
      </c>
      <c r="H275" s="292" t="s">
        <v>56</v>
      </c>
    </row>
    <row r="276" spans="1:8" ht="20.100000000000001" customHeight="1" x14ac:dyDescent="0.25">
      <c r="A276" s="290" t="s">
        <v>1226</v>
      </c>
      <c r="B276" s="290" t="s">
        <v>1227</v>
      </c>
      <c r="C276" s="296">
        <v>-3529.1</v>
      </c>
      <c r="D276" s="292" t="s">
        <v>56</v>
      </c>
      <c r="E276" s="291">
        <v>0</v>
      </c>
      <c r="F276" s="291">
        <v>0</v>
      </c>
      <c r="G276" s="296">
        <v>-3529.1</v>
      </c>
      <c r="H276" s="292" t="s">
        <v>56</v>
      </c>
    </row>
    <row r="277" spans="1:8" ht="20.100000000000001" customHeight="1" x14ac:dyDescent="0.25">
      <c r="A277" s="290" t="s">
        <v>1228</v>
      </c>
      <c r="B277" s="290" t="s">
        <v>1229</v>
      </c>
      <c r="C277" s="291">
        <v>1203</v>
      </c>
      <c r="D277" s="292" t="s">
        <v>56</v>
      </c>
      <c r="E277" s="291">
        <v>0</v>
      </c>
      <c r="F277" s="291">
        <v>0</v>
      </c>
      <c r="G277" s="291">
        <v>1203</v>
      </c>
      <c r="H277" s="292" t="s">
        <v>56</v>
      </c>
    </row>
    <row r="278" spans="1:8" ht="20.100000000000001" customHeight="1" x14ac:dyDescent="0.25">
      <c r="A278" s="290" t="s">
        <v>1230</v>
      </c>
      <c r="B278" s="290" t="s">
        <v>329</v>
      </c>
      <c r="C278" s="291">
        <v>12955</v>
      </c>
      <c r="D278" s="292" t="s">
        <v>56</v>
      </c>
      <c r="E278" s="291">
        <v>0</v>
      </c>
      <c r="F278" s="291">
        <v>0</v>
      </c>
      <c r="G278" s="291">
        <v>12955</v>
      </c>
      <c r="H278" s="292" t="s">
        <v>56</v>
      </c>
    </row>
    <row r="279" spans="1:8" ht="20.100000000000001" customHeight="1" x14ac:dyDescent="0.25">
      <c r="A279" s="290" t="s">
        <v>1231</v>
      </c>
      <c r="B279" s="290" t="s">
        <v>1232</v>
      </c>
      <c r="C279" s="291">
        <v>164</v>
      </c>
      <c r="D279" s="292" t="s">
        <v>56</v>
      </c>
      <c r="E279" s="291">
        <v>0</v>
      </c>
      <c r="F279" s="291">
        <v>0</v>
      </c>
      <c r="G279" s="291">
        <v>164</v>
      </c>
      <c r="H279" s="292" t="s">
        <v>56</v>
      </c>
    </row>
    <row r="280" spans="1:8" ht="20.100000000000001" customHeight="1" x14ac:dyDescent="0.25">
      <c r="A280" s="290" t="s">
        <v>1233</v>
      </c>
      <c r="B280" s="290" t="s">
        <v>1234</v>
      </c>
      <c r="C280" s="291">
        <v>2000</v>
      </c>
      <c r="D280" s="292" t="s">
        <v>56</v>
      </c>
      <c r="E280" s="291">
        <v>0</v>
      </c>
      <c r="F280" s="291">
        <v>0</v>
      </c>
      <c r="G280" s="291">
        <v>2000</v>
      </c>
      <c r="H280" s="292" t="s">
        <v>56</v>
      </c>
    </row>
    <row r="281" spans="1:8" ht="20.100000000000001" customHeight="1" x14ac:dyDescent="0.25">
      <c r="A281" s="290" t="s">
        <v>1235</v>
      </c>
      <c r="B281" s="290" t="s">
        <v>1236</v>
      </c>
      <c r="C281" s="291">
        <v>9999</v>
      </c>
      <c r="D281" s="292" t="s">
        <v>56</v>
      </c>
      <c r="E281" s="291">
        <v>0</v>
      </c>
      <c r="F281" s="291">
        <v>0</v>
      </c>
      <c r="G281" s="291">
        <v>9999</v>
      </c>
      <c r="H281" s="292" t="s">
        <v>56</v>
      </c>
    </row>
    <row r="282" spans="1:8" ht="20.100000000000001" customHeight="1" x14ac:dyDescent="0.25">
      <c r="A282" s="290" t="s">
        <v>1237</v>
      </c>
      <c r="B282" s="290" t="s">
        <v>1238</v>
      </c>
      <c r="C282" s="291">
        <v>9499</v>
      </c>
      <c r="D282" s="292" t="s">
        <v>56</v>
      </c>
      <c r="E282" s="291">
        <v>0</v>
      </c>
      <c r="F282" s="291">
        <v>0</v>
      </c>
      <c r="G282" s="291">
        <v>9499</v>
      </c>
      <c r="H282" s="292" t="s">
        <v>56</v>
      </c>
    </row>
    <row r="283" spans="1:8" ht="20.100000000000001" customHeight="1" x14ac:dyDescent="0.25">
      <c r="A283" s="290" t="s">
        <v>1239</v>
      </c>
      <c r="B283" s="290" t="s">
        <v>1240</v>
      </c>
      <c r="C283" s="291">
        <v>2500</v>
      </c>
      <c r="D283" s="292" t="s">
        <v>56</v>
      </c>
      <c r="E283" s="291">
        <v>0</v>
      </c>
      <c r="F283" s="291">
        <v>0</v>
      </c>
      <c r="G283" s="291">
        <v>2500</v>
      </c>
      <c r="H283" s="292" t="s">
        <v>56</v>
      </c>
    </row>
    <row r="284" spans="1:8" ht="20.100000000000001" customHeight="1" x14ac:dyDescent="0.25">
      <c r="A284" s="290" t="s">
        <v>1241</v>
      </c>
      <c r="B284" s="290" t="s">
        <v>1242</v>
      </c>
      <c r="C284" s="291">
        <v>2714</v>
      </c>
      <c r="D284" s="292" t="s">
        <v>56</v>
      </c>
      <c r="E284" s="291">
        <v>0</v>
      </c>
      <c r="F284" s="291">
        <v>0</v>
      </c>
      <c r="G284" s="291">
        <v>2714</v>
      </c>
      <c r="H284" s="292" t="s">
        <v>56</v>
      </c>
    </row>
    <row r="285" spans="1:8" ht="20.100000000000001" customHeight="1" x14ac:dyDescent="0.25">
      <c r="A285" s="290" t="s">
        <v>1243</v>
      </c>
      <c r="B285" s="290" t="s">
        <v>1244</v>
      </c>
      <c r="C285" s="291">
        <v>10500</v>
      </c>
      <c r="D285" s="292" t="s">
        <v>56</v>
      </c>
      <c r="E285" s="291">
        <v>0</v>
      </c>
      <c r="F285" s="291">
        <v>0</v>
      </c>
      <c r="G285" s="291">
        <v>10500</v>
      </c>
      <c r="H285" s="292" t="s">
        <v>56</v>
      </c>
    </row>
    <row r="286" spans="1:8" ht="20.100000000000001" customHeight="1" x14ac:dyDescent="0.25">
      <c r="A286" s="290" t="s">
        <v>1245</v>
      </c>
      <c r="B286" s="290" t="s">
        <v>1246</v>
      </c>
      <c r="C286" s="291">
        <v>5800</v>
      </c>
      <c r="D286" s="292" t="s">
        <v>56</v>
      </c>
      <c r="E286" s="291">
        <v>0</v>
      </c>
      <c r="F286" s="291">
        <v>0</v>
      </c>
      <c r="G286" s="291">
        <v>5800</v>
      </c>
      <c r="H286" s="292" t="s">
        <v>56</v>
      </c>
    </row>
    <row r="287" spans="1:8" ht="20.100000000000001" customHeight="1" x14ac:dyDescent="0.25">
      <c r="A287" s="290" t="s">
        <v>1247</v>
      </c>
      <c r="B287" s="290" t="s">
        <v>1248</v>
      </c>
      <c r="C287" s="291">
        <v>850000</v>
      </c>
      <c r="D287" s="292" t="s">
        <v>56</v>
      </c>
      <c r="E287" s="291">
        <v>0</v>
      </c>
      <c r="F287" s="291">
        <v>0</v>
      </c>
      <c r="G287" s="291">
        <v>850000</v>
      </c>
      <c r="H287" s="292" t="s">
        <v>56</v>
      </c>
    </row>
    <row r="288" spans="1:8" ht="20.100000000000001" customHeight="1" x14ac:dyDescent="0.25">
      <c r="A288" s="290" t="s">
        <v>1249</v>
      </c>
      <c r="B288" s="290" t="s">
        <v>1250</v>
      </c>
      <c r="C288" s="291">
        <v>5220</v>
      </c>
      <c r="D288" s="292" t="s">
        <v>56</v>
      </c>
      <c r="E288" s="291">
        <v>0</v>
      </c>
      <c r="F288" s="291">
        <v>0</v>
      </c>
      <c r="G288" s="291">
        <v>5220</v>
      </c>
      <c r="H288" s="292" t="s">
        <v>56</v>
      </c>
    </row>
    <row r="289" spans="1:8" ht="20.100000000000001" customHeight="1" x14ac:dyDescent="0.25">
      <c r="A289" s="293" t="s">
        <v>1251</v>
      </c>
      <c r="B289" s="293" t="s">
        <v>189</v>
      </c>
      <c r="C289" s="294">
        <v>4268.1000000000004</v>
      </c>
      <c r="D289" s="295" t="s">
        <v>56</v>
      </c>
      <c r="E289" s="294">
        <v>0</v>
      </c>
      <c r="F289" s="294">
        <v>0</v>
      </c>
      <c r="G289" s="294">
        <v>4268.1000000000004</v>
      </c>
      <c r="H289" s="295" t="s">
        <v>56</v>
      </c>
    </row>
    <row r="290" spans="1:8" ht="20.100000000000001" customHeight="1" x14ac:dyDescent="0.25">
      <c r="A290" s="290" t="s">
        <v>1252</v>
      </c>
      <c r="B290" s="290" t="s">
        <v>1253</v>
      </c>
      <c r="C290" s="291">
        <v>4268.1000000000004</v>
      </c>
      <c r="D290" s="292" t="s">
        <v>56</v>
      </c>
      <c r="E290" s="291">
        <v>0</v>
      </c>
      <c r="F290" s="291">
        <v>0</v>
      </c>
      <c r="G290" s="291">
        <v>4268.1000000000004</v>
      </c>
      <c r="H290" s="292" t="s">
        <v>56</v>
      </c>
    </row>
    <row r="291" spans="1:8" ht="20.100000000000001" customHeight="1" x14ac:dyDescent="0.25">
      <c r="A291" s="293" t="s">
        <v>621</v>
      </c>
      <c r="B291" s="293" t="s">
        <v>190</v>
      </c>
      <c r="C291" s="297">
        <v>-11903.2</v>
      </c>
      <c r="D291" s="295" t="s">
        <v>56</v>
      </c>
      <c r="E291" s="294">
        <v>16000</v>
      </c>
      <c r="F291" s="294">
        <v>22157.17</v>
      </c>
      <c r="G291" s="297">
        <v>-18060.37</v>
      </c>
      <c r="H291" s="295" t="s">
        <v>56</v>
      </c>
    </row>
    <row r="292" spans="1:8" ht="20.100000000000001" customHeight="1" x14ac:dyDescent="0.25">
      <c r="A292" s="290" t="s">
        <v>622</v>
      </c>
      <c r="B292" s="290" t="s">
        <v>121</v>
      </c>
      <c r="C292" s="296">
        <v>-33696.800000000003</v>
      </c>
      <c r="D292" s="292" t="s">
        <v>56</v>
      </c>
      <c r="E292" s="291">
        <v>16000</v>
      </c>
      <c r="F292" s="291">
        <v>22157.17</v>
      </c>
      <c r="G292" s="296">
        <v>-39853.97</v>
      </c>
      <c r="H292" s="292" t="s">
        <v>56</v>
      </c>
    </row>
    <row r="293" spans="1:8" ht="20.100000000000001" customHeight="1" x14ac:dyDescent="0.25">
      <c r="A293" s="290" t="s">
        <v>1254</v>
      </c>
      <c r="B293" s="290" t="s">
        <v>51</v>
      </c>
      <c r="C293" s="291">
        <v>17593.599999999999</v>
      </c>
      <c r="D293" s="292" t="s">
        <v>56</v>
      </c>
      <c r="E293" s="291">
        <v>0</v>
      </c>
      <c r="F293" s="291">
        <v>0</v>
      </c>
      <c r="G293" s="291">
        <v>17593.599999999999</v>
      </c>
      <c r="H293" s="292" t="s">
        <v>56</v>
      </c>
    </row>
    <row r="294" spans="1:8" ht="20.100000000000001" customHeight="1" x14ac:dyDescent="0.25">
      <c r="A294" s="290" t="s">
        <v>1255</v>
      </c>
      <c r="B294" s="290" t="s">
        <v>1256</v>
      </c>
      <c r="C294" s="291">
        <v>4200</v>
      </c>
      <c r="D294" s="292" t="s">
        <v>56</v>
      </c>
      <c r="E294" s="291">
        <v>0</v>
      </c>
      <c r="F294" s="291">
        <v>0</v>
      </c>
      <c r="G294" s="291">
        <v>4200</v>
      </c>
      <c r="H294" s="292" t="s">
        <v>56</v>
      </c>
    </row>
    <row r="295" spans="1:8" ht="20.100000000000001" customHeight="1" x14ac:dyDescent="0.25">
      <c r="A295" s="293" t="s">
        <v>1257</v>
      </c>
      <c r="B295" s="293" t="s">
        <v>192</v>
      </c>
      <c r="C295" s="297">
        <v>-659400.13</v>
      </c>
      <c r="D295" s="295" t="s">
        <v>56</v>
      </c>
      <c r="E295" s="294">
        <v>0</v>
      </c>
      <c r="F295" s="294">
        <v>0</v>
      </c>
      <c r="G295" s="297">
        <v>-659400.13</v>
      </c>
      <c r="H295" s="295" t="s">
        <v>56</v>
      </c>
    </row>
    <row r="296" spans="1:8" ht="20.100000000000001" customHeight="1" x14ac:dyDescent="0.25">
      <c r="A296" s="293" t="s">
        <v>1258</v>
      </c>
      <c r="B296" s="293" t="s">
        <v>193</v>
      </c>
      <c r="C296" s="297">
        <v>-513235.18</v>
      </c>
      <c r="D296" s="295" t="s">
        <v>56</v>
      </c>
      <c r="E296" s="294">
        <v>0</v>
      </c>
      <c r="F296" s="294">
        <v>0</v>
      </c>
      <c r="G296" s="297">
        <v>-513235.18</v>
      </c>
      <c r="H296" s="295" t="s">
        <v>56</v>
      </c>
    </row>
    <row r="297" spans="1:8" ht="20.100000000000001" customHeight="1" x14ac:dyDescent="0.25">
      <c r="A297" s="293" t="s">
        <v>1259</v>
      </c>
      <c r="B297" s="293" t="s">
        <v>623</v>
      </c>
      <c r="C297" s="294">
        <v>15000</v>
      </c>
      <c r="D297" s="295" t="s">
        <v>56</v>
      </c>
      <c r="E297" s="294">
        <v>0</v>
      </c>
      <c r="F297" s="294">
        <v>0</v>
      </c>
      <c r="G297" s="294">
        <v>15000</v>
      </c>
      <c r="H297" s="295" t="s">
        <v>56</v>
      </c>
    </row>
    <row r="298" spans="1:8" ht="20.100000000000001" customHeight="1" x14ac:dyDescent="0.25">
      <c r="A298" s="290" t="s">
        <v>624</v>
      </c>
      <c r="B298" s="290" t="s">
        <v>355</v>
      </c>
      <c r="C298" s="291">
        <v>20968487.989999998</v>
      </c>
      <c r="D298" s="292" t="s">
        <v>56</v>
      </c>
      <c r="E298" s="291">
        <v>711515</v>
      </c>
      <c r="F298" s="291">
        <v>0</v>
      </c>
      <c r="G298" s="291">
        <v>21680002.989999998</v>
      </c>
      <c r="H298" s="292" t="s">
        <v>56</v>
      </c>
    </row>
    <row r="299" spans="1:8" ht="20.100000000000001" customHeight="1" x14ac:dyDescent="0.25">
      <c r="A299" s="293" t="s">
        <v>625</v>
      </c>
      <c r="B299" s="293" t="s">
        <v>198</v>
      </c>
      <c r="C299" s="294">
        <v>1598190.31</v>
      </c>
      <c r="D299" s="295" t="s">
        <v>56</v>
      </c>
      <c r="E299" s="294">
        <v>262596</v>
      </c>
      <c r="F299" s="294">
        <v>0</v>
      </c>
      <c r="G299" s="294">
        <v>1860786.31</v>
      </c>
      <c r="H299" s="295" t="s">
        <v>56</v>
      </c>
    </row>
    <row r="300" spans="1:8" ht="20.100000000000001" customHeight="1" x14ac:dyDescent="0.25">
      <c r="A300" s="290" t="s">
        <v>1260</v>
      </c>
      <c r="B300" s="290" t="s">
        <v>1261</v>
      </c>
      <c r="C300" s="291">
        <v>31776.11</v>
      </c>
      <c r="D300" s="292" t="s">
        <v>56</v>
      </c>
      <c r="E300" s="291">
        <v>0</v>
      </c>
      <c r="F300" s="291">
        <v>0</v>
      </c>
      <c r="G300" s="291">
        <v>31776.11</v>
      </c>
      <c r="H300" s="292" t="s">
        <v>56</v>
      </c>
    </row>
    <row r="301" spans="1:8" ht="20.100000000000001" customHeight="1" x14ac:dyDescent="0.25">
      <c r="A301" s="290" t="s">
        <v>1262</v>
      </c>
      <c r="B301" s="290" t="s">
        <v>1263</v>
      </c>
      <c r="C301" s="291">
        <v>2347</v>
      </c>
      <c r="D301" s="292" t="s">
        <v>56</v>
      </c>
      <c r="E301" s="291">
        <v>0</v>
      </c>
      <c r="F301" s="291">
        <v>0</v>
      </c>
      <c r="G301" s="291">
        <v>2347</v>
      </c>
      <c r="H301" s="292" t="s">
        <v>56</v>
      </c>
    </row>
    <row r="302" spans="1:8" ht="20.100000000000001" customHeight="1" x14ac:dyDescent="0.25">
      <c r="A302" s="290" t="s">
        <v>1264</v>
      </c>
      <c r="B302" s="290" t="s">
        <v>1265</v>
      </c>
      <c r="C302" s="291">
        <v>16104</v>
      </c>
      <c r="D302" s="292" t="s">
        <v>56</v>
      </c>
      <c r="E302" s="291">
        <v>0</v>
      </c>
      <c r="F302" s="291">
        <v>0</v>
      </c>
      <c r="G302" s="291">
        <v>16104</v>
      </c>
      <c r="H302" s="292" t="s">
        <v>56</v>
      </c>
    </row>
    <row r="303" spans="1:8" ht="20.100000000000001" customHeight="1" x14ac:dyDescent="0.25">
      <c r="A303" s="290" t="s">
        <v>1266</v>
      </c>
      <c r="B303" s="290" t="s">
        <v>1267</v>
      </c>
      <c r="C303" s="291">
        <v>5154</v>
      </c>
      <c r="D303" s="292" t="s">
        <v>56</v>
      </c>
      <c r="E303" s="291">
        <v>0</v>
      </c>
      <c r="F303" s="291">
        <v>0</v>
      </c>
      <c r="G303" s="291">
        <v>5154</v>
      </c>
      <c r="H303" s="292" t="s">
        <v>56</v>
      </c>
    </row>
    <row r="304" spans="1:8" ht="20.100000000000001" customHeight="1" x14ac:dyDescent="0.25">
      <c r="A304" s="290" t="s">
        <v>1268</v>
      </c>
      <c r="B304" s="290" t="s">
        <v>1269</v>
      </c>
      <c r="C304" s="291">
        <v>3999</v>
      </c>
      <c r="D304" s="292" t="s">
        <v>56</v>
      </c>
      <c r="E304" s="291">
        <v>0</v>
      </c>
      <c r="F304" s="291">
        <v>0</v>
      </c>
      <c r="G304" s="291">
        <v>3999</v>
      </c>
      <c r="H304" s="292" t="s">
        <v>56</v>
      </c>
    </row>
    <row r="305" spans="1:8" ht="20.100000000000001" customHeight="1" x14ac:dyDescent="0.25">
      <c r="A305" s="290" t="s">
        <v>1270</v>
      </c>
      <c r="B305" s="290" t="s">
        <v>1271</v>
      </c>
      <c r="C305" s="291">
        <v>44529</v>
      </c>
      <c r="D305" s="292" t="s">
        <v>56</v>
      </c>
      <c r="E305" s="291">
        <v>0</v>
      </c>
      <c r="F305" s="291">
        <v>0</v>
      </c>
      <c r="G305" s="291">
        <v>44529</v>
      </c>
      <c r="H305" s="292" t="s">
        <v>56</v>
      </c>
    </row>
    <row r="306" spans="1:8" ht="20.100000000000001" customHeight="1" x14ac:dyDescent="0.25">
      <c r="A306" s="290" t="s">
        <v>1272</v>
      </c>
      <c r="B306" s="290" t="s">
        <v>1273</v>
      </c>
      <c r="C306" s="291">
        <v>56712.46</v>
      </c>
      <c r="D306" s="292" t="s">
        <v>56</v>
      </c>
      <c r="E306" s="291">
        <v>0</v>
      </c>
      <c r="F306" s="291">
        <v>0</v>
      </c>
      <c r="G306" s="291">
        <v>56712.46</v>
      </c>
      <c r="H306" s="292" t="s">
        <v>56</v>
      </c>
    </row>
    <row r="307" spans="1:8" ht="20.100000000000001" customHeight="1" x14ac:dyDescent="0.25">
      <c r="A307" s="290" t="s">
        <v>1274</v>
      </c>
      <c r="B307" s="290" t="s">
        <v>1275</v>
      </c>
      <c r="C307" s="291">
        <v>155850.32999999999</v>
      </c>
      <c r="D307" s="292" t="s">
        <v>56</v>
      </c>
      <c r="E307" s="291">
        <v>0</v>
      </c>
      <c r="F307" s="291">
        <v>0</v>
      </c>
      <c r="G307" s="291">
        <v>155850.32999999999</v>
      </c>
      <c r="H307" s="292" t="s">
        <v>56</v>
      </c>
    </row>
    <row r="308" spans="1:8" ht="20.100000000000001" customHeight="1" x14ac:dyDescent="0.25">
      <c r="A308" s="290" t="s">
        <v>1276</v>
      </c>
      <c r="B308" s="290" t="s">
        <v>1277</v>
      </c>
      <c r="C308" s="291">
        <v>56350</v>
      </c>
      <c r="D308" s="292" t="s">
        <v>56</v>
      </c>
      <c r="E308" s="291">
        <v>0</v>
      </c>
      <c r="F308" s="291">
        <v>0</v>
      </c>
      <c r="G308" s="291">
        <v>56350</v>
      </c>
      <c r="H308" s="292" t="s">
        <v>56</v>
      </c>
    </row>
    <row r="309" spans="1:8" ht="20.100000000000001" customHeight="1" x14ac:dyDescent="0.25">
      <c r="A309" s="290" t="s">
        <v>1278</v>
      </c>
      <c r="B309" s="290" t="s">
        <v>1279</v>
      </c>
      <c r="C309" s="291">
        <v>1725</v>
      </c>
      <c r="D309" s="292" t="s">
        <v>56</v>
      </c>
      <c r="E309" s="291">
        <v>0</v>
      </c>
      <c r="F309" s="291">
        <v>0</v>
      </c>
      <c r="G309" s="291">
        <v>1725</v>
      </c>
      <c r="H309" s="292" t="s">
        <v>56</v>
      </c>
    </row>
    <row r="310" spans="1:8" ht="20.100000000000001" customHeight="1" x14ac:dyDescent="0.25">
      <c r="A310" s="290" t="s">
        <v>1280</v>
      </c>
      <c r="B310" s="290" t="s">
        <v>1281</v>
      </c>
      <c r="C310" s="291">
        <v>1724</v>
      </c>
      <c r="D310" s="292" t="s">
        <v>56</v>
      </c>
      <c r="E310" s="291">
        <v>0</v>
      </c>
      <c r="F310" s="291">
        <v>0</v>
      </c>
      <c r="G310" s="291">
        <v>1724</v>
      </c>
      <c r="H310" s="292" t="s">
        <v>56</v>
      </c>
    </row>
    <row r="311" spans="1:8" ht="20.100000000000001" customHeight="1" x14ac:dyDescent="0.25">
      <c r="A311" s="290" t="s">
        <v>1282</v>
      </c>
      <c r="B311" s="290" t="s">
        <v>1283</v>
      </c>
      <c r="C311" s="291">
        <v>3565</v>
      </c>
      <c r="D311" s="292" t="s">
        <v>56</v>
      </c>
      <c r="E311" s="291">
        <v>0</v>
      </c>
      <c r="F311" s="291">
        <v>0</v>
      </c>
      <c r="G311" s="291">
        <v>3565</v>
      </c>
      <c r="H311" s="292" t="s">
        <v>56</v>
      </c>
    </row>
    <row r="312" spans="1:8" ht="20.100000000000001" customHeight="1" x14ac:dyDescent="0.25">
      <c r="A312" s="290" t="s">
        <v>1284</v>
      </c>
      <c r="B312" s="290" t="s">
        <v>1285</v>
      </c>
      <c r="C312" s="291">
        <v>6199.99</v>
      </c>
      <c r="D312" s="292" t="s">
        <v>56</v>
      </c>
      <c r="E312" s="291">
        <v>0</v>
      </c>
      <c r="F312" s="291">
        <v>0</v>
      </c>
      <c r="G312" s="291">
        <v>6199.99</v>
      </c>
      <c r="H312" s="292" t="s">
        <v>56</v>
      </c>
    </row>
    <row r="313" spans="1:8" ht="20.100000000000001" customHeight="1" x14ac:dyDescent="0.25">
      <c r="A313" s="290" t="s">
        <v>1286</v>
      </c>
      <c r="B313" s="290" t="s">
        <v>1287</v>
      </c>
      <c r="C313" s="291">
        <v>4758.93</v>
      </c>
      <c r="D313" s="292" t="s">
        <v>56</v>
      </c>
      <c r="E313" s="291">
        <v>0</v>
      </c>
      <c r="F313" s="291">
        <v>0</v>
      </c>
      <c r="G313" s="291">
        <v>4758.93</v>
      </c>
      <c r="H313" s="292" t="s">
        <v>56</v>
      </c>
    </row>
    <row r="314" spans="1:8" ht="20.100000000000001" customHeight="1" x14ac:dyDescent="0.25">
      <c r="A314" s="290" t="s">
        <v>1288</v>
      </c>
      <c r="B314" s="290" t="s">
        <v>1289</v>
      </c>
      <c r="C314" s="291">
        <v>1420.02</v>
      </c>
      <c r="D314" s="292" t="s">
        <v>56</v>
      </c>
      <c r="E314" s="291">
        <v>0</v>
      </c>
      <c r="F314" s="291">
        <v>0</v>
      </c>
      <c r="G314" s="291">
        <v>1420.02</v>
      </c>
      <c r="H314" s="292" t="s">
        <v>56</v>
      </c>
    </row>
    <row r="315" spans="1:8" ht="20.100000000000001" customHeight="1" x14ac:dyDescent="0.25">
      <c r="A315" s="290" t="s">
        <v>1290</v>
      </c>
      <c r="B315" s="290" t="s">
        <v>1291</v>
      </c>
      <c r="C315" s="291">
        <v>1018.44</v>
      </c>
      <c r="D315" s="292" t="s">
        <v>56</v>
      </c>
      <c r="E315" s="291">
        <v>0</v>
      </c>
      <c r="F315" s="291">
        <v>0</v>
      </c>
      <c r="G315" s="291">
        <v>1018.44</v>
      </c>
      <c r="H315" s="292" t="s">
        <v>56</v>
      </c>
    </row>
    <row r="316" spans="1:8" ht="20.100000000000001" customHeight="1" x14ac:dyDescent="0.25">
      <c r="A316" s="290" t="s">
        <v>1292</v>
      </c>
      <c r="B316" s="290" t="s">
        <v>1293</v>
      </c>
      <c r="C316" s="291">
        <v>778</v>
      </c>
      <c r="D316" s="292" t="s">
        <v>56</v>
      </c>
      <c r="E316" s="291">
        <v>0</v>
      </c>
      <c r="F316" s="291">
        <v>0</v>
      </c>
      <c r="G316" s="291">
        <v>778</v>
      </c>
      <c r="H316" s="292" t="s">
        <v>56</v>
      </c>
    </row>
    <row r="317" spans="1:8" ht="20.100000000000001" customHeight="1" x14ac:dyDescent="0.25">
      <c r="A317" s="290" t="s">
        <v>1294</v>
      </c>
      <c r="B317" s="290" t="s">
        <v>1295</v>
      </c>
      <c r="C317" s="291">
        <v>3480.82</v>
      </c>
      <c r="D317" s="292" t="s">
        <v>56</v>
      </c>
      <c r="E317" s="291">
        <v>0</v>
      </c>
      <c r="F317" s="291">
        <v>0</v>
      </c>
      <c r="G317" s="291">
        <v>3480.82</v>
      </c>
      <c r="H317" s="292" t="s">
        <v>56</v>
      </c>
    </row>
    <row r="318" spans="1:8" ht="20.100000000000001" customHeight="1" x14ac:dyDescent="0.25">
      <c r="A318" s="290" t="s">
        <v>1296</v>
      </c>
      <c r="B318" s="290" t="s">
        <v>1297</v>
      </c>
      <c r="C318" s="291">
        <v>126500</v>
      </c>
      <c r="D318" s="292" t="s">
        <v>56</v>
      </c>
      <c r="E318" s="291">
        <v>0</v>
      </c>
      <c r="F318" s="291">
        <v>0</v>
      </c>
      <c r="G318" s="291">
        <v>126500</v>
      </c>
      <c r="H318" s="292" t="s">
        <v>56</v>
      </c>
    </row>
    <row r="319" spans="1:8" ht="20.100000000000001" customHeight="1" x14ac:dyDescent="0.25">
      <c r="A319" s="290" t="s">
        <v>1298</v>
      </c>
      <c r="B319" s="290" t="s">
        <v>1299</v>
      </c>
      <c r="C319" s="291">
        <v>1945</v>
      </c>
      <c r="D319" s="292" t="s">
        <v>56</v>
      </c>
      <c r="E319" s="291">
        <v>0</v>
      </c>
      <c r="F319" s="291">
        <v>0</v>
      </c>
      <c r="G319" s="291">
        <v>1945</v>
      </c>
      <c r="H319" s="292" t="s">
        <v>56</v>
      </c>
    </row>
    <row r="320" spans="1:8" ht="20.100000000000001" customHeight="1" x14ac:dyDescent="0.25">
      <c r="A320" s="290" t="s">
        <v>1300</v>
      </c>
      <c r="B320" s="290" t="s">
        <v>1301</v>
      </c>
      <c r="C320" s="291">
        <v>11866.5</v>
      </c>
      <c r="D320" s="292" t="s">
        <v>56</v>
      </c>
      <c r="E320" s="291">
        <v>0</v>
      </c>
      <c r="F320" s="291">
        <v>0</v>
      </c>
      <c r="G320" s="291">
        <v>11866.5</v>
      </c>
      <c r="H320" s="292" t="s">
        <v>56</v>
      </c>
    </row>
    <row r="321" spans="1:8" ht="20.100000000000001" customHeight="1" x14ac:dyDescent="0.25">
      <c r="A321" s="290" t="s">
        <v>1302</v>
      </c>
      <c r="B321" s="290" t="s">
        <v>1303</v>
      </c>
      <c r="C321" s="291">
        <v>10199.870000000001</v>
      </c>
      <c r="D321" s="292" t="s">
        <v>56</v>
      </c>
      <c r="E321" s="291">
        <v>0</v>
      </c>
      <c r="F321" s="291">
        <v>0</v>
      </c>
      <c r="G321" s="291">
        <v>10199.870000000001</v>
      </c>
      <c r="H321" s="292" t="s">
        <v>56</v>
      </c>
    </row>
    <row r="322" spans="1:8" ht="20.100000000000001" customHeight="1" x14ac:dyDescent="0.25">
      <c r="A322" s="290" t="s">
        <v>1304</v>
      </c>
      <c r="B322" s="290" t="s">
        <v>1305</v>
      </c>
      <c r="C322" s="291">
        <v>2080.0300000000002</v>
      </c>
      <c r="D322" s="292" t="s">
        <v>56</v>
      </c>
      <c r="E322" s="291">
        <v>0</v>
      </c>
      <c r="F322" s="291">
        <v>0</v>
      </c>
      <c r="G322" s="291">
        <v>2080.0300000000002</v>
      </c>
      <c r="H322" s="292" t="s">
        <v>56</v>
      </c>
    </row>
    <row r="323" spans="1:8" ht="20.100000000000001" customHeight="1" x14ac:dyDescent="0.25">
      <c r="A323" s="290" t="s">
        <v>1306</v>
      </c>
      <c r="B323" s="290" t="s">
        <v>1307</v>
      </c>
      <c r="C323" s="291">
        <v>7787.74</v>
      </c>
      <c r="D323" s="292" t="s">
        <v>56</v>
      </c>
      <c r="E323" s="291">
        <v>0</v>
      </c>
      <c r="F323" s="291">
        <v>0</v>
      </c>
      <c r="G323" s="291">
        <v>7787.74</v>
      </c>
      <c r="H323" s="292" t="s">
        <v>56</v>
      </c>
    </row>
    <row r="324" spans="1:8" ht="20.100000000000001" customHeight="1" x14ac:dyDescent="0.25">
      <c r="A324" s="290" t="s">
        <v>1308</v>
      </c>
      <c r="B324" s="290" t="s">
        <v>1309</v>
      </c>
      <c r="C324" s="291">
        <v>8870.01</v>
      </c>
      <c r="D324" s="292" t="s">
        <v>56</v>
      </c>
      <c r="E324" s="291">
        <v>0</v>
      </c>
      <c r="F324" s="291">
        <v>0</v>
      </c>
      <c r="G324" s="291">
        <v>8870.01</v>
      </c>
      <c r="H324" s="292" t="s">
        <v>56</v>
      </c>
    </row>
    <row r="325" spans="1:8" ht="20.100000000000001" customHeight="1" x14ac:dyDescent="0.25">
      <c r="A325" s="290" t="s">
        <v>1310</v>
      </c>
      <c r="B325" s="290" t="s">
        <v>1311</v>
      </c>
      <c r="C325" s="291">
        <v>65540</v>
      </c>
      <c r="D325" s="292" t="s">
        <v>56</v>
      </c>
      <c r="E325" s="291">
        <v>0</v>
      </c>
      <c r="F325" s="291">
        <v>0</v>
      </c>
      <c r="G325" s="291">
        <v>65540</v>
      </c>
      <c r="H325" s="292" t="s">
        <v>56</v>
      </c>
    </row>
    <row r="326" spans="1:8" ht="20.100000000000001" customHeight="1" x14ac:dyDescent="0.25">
      <c r="A326" s="290" t="s">
        <v>1312</v>
      </c>
      <c r="B326" s="290" t="s">
        <v>1313</v>
      </c>
      <c r="C326" s="291">
        <v>2320.14</v>
      </c>
      <c r="D326" s="292" t="s">
        <v>56</v>
      </c>
      <c r="E326" s="291">
        <v>0</v>
      </c>
      <c r="F326" s="291">
        <v>0</v>
      </c>
      <c r="G326" s="291">
        <v>2320.14</v>
      </c>
      <c r="H326" s="292" t="s">
        <v>56</v>
      </c>
    </row>
    <row r="327" spans="1:8" ht="20.100000000000001" customHeight="1" x14ac:dyDescent="0.25">
      <c r="A327" s="290" t="s">
        <v>1314</v>
      </c>
      <c r="B327" s="290" t="s">
        <v>1315</v>
      </c>
      <c r="C327" s="291">
        <v>5219.8</v>
      </c>
      <c r="D327" s="292" t="s">
        <v>56</v>
      </c>
      <c r="E327" s="291">
        <v>0</v>
      </c>
      <c r="F327" s="291">
        <v>0</v>
      </c>
      <c r="G327" s="291">
        <v>5219.8</v>
      </c>
      <c r="H327" s="292" t="s">
        <v>56</v>
      </c>
    </row>
    <row r="328" spans="1:8" ht="20.100000000000001" customHeight="1" x14ac:dyDescent="0.25">
      <c r="A328" s="290" t="s">
        <v>1316</v>
      </c>
      <c r="B328" s="290" t="s">
        <v>1317</v>
      </c>
      <c r="C328" s="291">
        <v>8000</v>
      </c>
      <c r="D328" s="292" t="s">
        <v>56</v>
      </c>
      <c r="E328" s="291">
        <v>0</v>
      </c>
      <c r="F328" s="291">
        <v>0</v>
      </c>
      <c r="G328" s="291">
        <v>8000</v>
      </c>
      <c r="H328" s="292" t="s">
        <v>56</v>
      </c>
    </row>
    <row r="329" spans="1:8" ht="20.100000000000001" customHeight="1" x14ac:dyDescent="0.25">
      <c r="A329" s="290" t="s">
        <v>1318</v>
      </c>
      <c r="B329" s="290" t="s">
        <v>1319</v>
      </c>
      <c r="C329" s="291">
        <v>8000</v>
      </c>
      <c r="D329" s="292" t="s">
        <v>56</v>
      </c>
      <c r="E329" s="291">
        <v>0</v>
      </c>
      <c r="F329" s="291">
        <v>0</v>
      </c>
      <c r="G329" s="291">
        <v>8000</v>
      </c>
      <c r="H329" s="292" t="s">
        <v>56</v>
      </c>
    </row>
    <row r="330" spans="1:8" ht="20.100000000000001" customHeight="1" x14ac:dyDescent="0.25">
      <c r="A330" s="290" t="s">
        <v>1320</v>
      </c>
      <c r="B330" s="290" t="s">
        <v>1321</v>
      </c>
      <c r="C330" s="291">
        <v>13600</v>
      </c>
      <c r="D330" s="292" t="s">
        <v>56</v>
      </c>
      <c r="E330" s="291">
        <v>0</v>
      </c>
      <c r="F330" s="291">
        <v>0</v>
      </c>
      <c r="G330" s="291">
        <v>13600</v>
      </c>
      <c r="H330" s="292" t="s">
        <v>56</v>
      </c>
    </row>
    <row r="331" spans="1:8" ht="20.100000000000001" customHeight="1" x14ac:dyDescent="0.25">
      <c r="A331" s="290" t="s">
        <v>1322</v>
      </c>
      <c r="B331" s="290" t="s">
        <v>1323</v>
      </c>
      <c r="C331" s="291">
        <v>5399</v>
      </c>
      <c r="D331" s="292" t="s">
        <v>56</v>
      </c>
      <c r="E331" s="291">
        <v>0</v>
      </c>
      <c r="F331" s="291">
        <v>0</v>
      </c>
      <c r="G331" s="291">
        <v>5399</v>
      </c>
      <c r="H331" s="292" t="s">
        <v>56</v>
      </c>
    </row>
    <row r="332" spans="1:8" ht="20.100000000000001" customHeight="1" x14ac:dyDescent="0.25">
      <c r="A332" s="290" t="s">
        <v>1324</v>
      </c>
      <c r="B332" s="290" t="s">
        <v>1325</v>
      </c>
      <c r="C332" s="291">
        <v>1942.68</v>
      </c>
      <c r="D332" s="292" t="s">
        <v>56</v>
      </c>
      <c r="E332" s="291">
        <v>0</v>
      </c>
      <c r="F332" s="291">
        <v>0</v>
      </c>
      <c r="G332" s="291">
        <v>1942.68</v>
      </c>
      <c r="H332" s="292" t="s">
        <v>56</v>
      </c>
    </row>
    <row r="333" spans="1:8" ht="20.100000000000001" customHeight="1" x14ac:dyDescent="0.25">
      <c r="A333" s="290" t="s">
        <v>1326</v>
      </c>
      <c r="B333" s="290" t="s">
        <v>1327</v>
      </c>
      <c r="C333" s="291">
        <v>18908</v>
      </c>
      <c r="D333" s="292" t="s">
        <v>56</v>
      </c>
      <c r="E333" s="291">
        <v>0</v>
      </c>
      <c r="F333" s="291">
        <v>0</v>
      </c>
      <c r="G333" s="291">
        <v>18908</v>
      </c>
      <c r="H333" s="292" t="s">
        <v>56</v>
      </c>
    </row>
    <row r="334" spans="1:8" ht="20.100000000000001" customHeight="1" x14ac:dyDescent="0.25">
      <c r="A334" s="290" t="s">
        <v>1328</v>
      </c>
      <c r="B334" s="290" t="s">
        <v>1329</v>
      </c>
      <c r="C334" s="291">
        <v>2690.01</v>
      </c>
      <c r="D334" s="292" t="s">
        <v>56</v>
      </c>
      <c r="E334" s="291">
        <v>0</v>
      </c>
      <c r="F334" s="291">
        <v>0</v>
      </c>
      <c r="G334" s="291">
        <v>2690.01</v>
      </c>
      <c r="H334" s="292" t="s">
        <v>56</v>
      </c>
    </row>
    <row r="335" spans="1:8" ht="20.100000000000001" customHeight="1" x14ac:dyDescent="0.25">
      <c r="A335" s="290" t="s">
        <v>1330</v>
      </c>
      <c r="B335" s="290" t="s">
        <v>1331</v>
      </c>
      <c r="C335" s="291">
        <v>17500</v>
      </c>
      <c r="D335" s="292" t="s">
        <v>56</v>
      </c>
      <c r="E335" s="291">
        <v>0</v>
      </c>
      <c r="F335" s="291">
        <v>0</v>
      </c>
      <c r="G335" s="291">
        <v>17500</v>
      </c>
      <c r="H335" s="292" t="s">
        <v>56</v>
      </c>
    </row>
    <row r="336" spans="1:8" ht="20.100000000000001" customHeight="1" x14ac:dyDescent="0.25">
      <c r="A336" s="290" t="s">
        <v>1332</v>
      </c>
      <c r="B336" s="290" t="s">
        <v>1333</v>
      </c>
      <c r="C336" s="291">
        <v>8855.9</v>
      </c>
      <c r="D336" s="292" t="s">
        <v>56</v>
      </c>
      <c r="E336" s="291">
        <v>0</v>
      </c>
      <c r="F336" s="291">
        <v>0</v>
      </c>
      <c r="G336" s="291">
        <v>8855.9</v>
      </c>
      <c r="H336" s="292" t="s">
        <v>56</v>
      </c>
    </row>
    <row r="337" spans="1:8" ht="20.100000000000001" customHeight="1" x14ac:dyDescent="0.25">
      <c r="A337" s="290" t="s">
        <v>1334</v>
      </c>
      <c r="B337" s="290" t="s">
        <v>1335</v>
      </c>
      <c r="C337" s="291">
        <v>17389.98</v>
      </c>
      <c r="D337" s="292" t="s">
        <v>56</v>
      </c>
      <c r="E337" s="291">
        <v>0</v>
      </c>
      <c r="F337" s="291">
        <v>0</v>
      </c>
      <c r="G337" s="291">
        <v>17389.98</v>
      </c>
      <c r="H337" s="292" t="s">
        <v>56</v>
      </c>
    </row>
    <row r="338" spans="1:8" ht="20.100000000000001" customHeight="1" x14ac:dyDescent="0.25">
      <c r="A338" s="290" t="s">
        <v>1336</v>
      </c>
      <c r="B338" s="290" t="s">
        <v>1337</v>
      </c>
      <c r="C338" s="291">
        <v>2524.16</v>
      </c>
      <c r="D338" s="292" t="s">
        <v>56</v>
      </c>
      <c r="E338" s="291">
        <v>0</v>
      </c>
      <c r="F338" s="291">
        <v>0</v>
      </c>
      <c r="G338" s="291">
        <v>2524.16</v>
      </c>
      <c r="H338" s="292" t="s">
        <v>56</v>
      </c>
    </row>
    <row r="339" spans="1:8" ht="20.100000000000001" customHeight="1" x14ac:dyDescent="0.25">
      <c r="A339" s="290" t="s">
        <v>1338</v>
      </c>
      <c r="B339" s="290" t="s">
        <v>1339</v>
      </c>
      <c r="C339" s="291">
        <v>10428.4</v>
      </c>
      <c r="D339" s="292" t="s">
        <v>56</v>
      </c>
      <c r="E339" s="291">
        <v>0</v>
      </c>
      <c r="F339" s="291">
        <v>0</v>
      </c>
      <c r="G339" s="291">
        <v>10428.4</v>
      </c>
      <c r="H339" s="292" t="s">
        <v>56</v>
      </c>
    </row>
    <row r="340" spans="1:8" ht="20.100000000000001" customHeight="1" x14ac:dyDescent="0.25">
      <c r="A340" s="290" t="s">
        <v>1340</v>
      </c>
      <c r="B340" s="290" t="s">
        <v>1339</v>
      </c>
      <c r="C340" s="291">
        <v>4280.3999999999996</v>
      </c>
      <c r="D340" s="292" t="s">
        <v>56</v>
      </c>
      <c r="E340" s="291">
        <v>0</v>
      </c>
      <c r="F340" s="291">
        <v>0</v>
      </c>
      <c r="G340" s="291">
        <v>4280.3999999999996</v>
      </c>
      <c r="H340" s="292" t="s">
        <v>56</v>
      </c>
    </row>
    <row r="341" spans="1:8" ht="20.100000000000001" customHeight="1" x14ac:dyDescent="0.25">
      <c r="A341" s="290" t="s">
        <v>1341</v>
      </c>
      <c r="B341" s="290" t="s">
        <v>1342</v>
      </c>
      <c r="C341" s="291">
        <v>53336.800000000003</v>
      </c>
      <c r="D341" s="292" t="s">
        <v>56</v>
      </c>
      <c r="E341" s="291">
        <v>0</v>
      </c>
      <c r="F341" s="291">
        <v>0</v>
      </c>
      <c r="G341" s="291">
        <v>53336.800000000003</v>
      </c>
      <c r="H341" s="292" t="s">
        <v>56</v>
      </c>
    </row>
    <row r="342" spans="1:8" ht="20.100000000000001" customHeight="1" x14ac:dyDescent="0.25">
      <c r="A342" s="290" t="s">
        <v>1343</v>
      </c>
      <c r="B342" s="290" t="s">
        <v>1344</v>
      </c>
      <c r="C342" s="291">
        <v>17100</v>
      </c>
      <c r="D342" s="292" t="s">
        <v>56</v>
      </c>
      <c r="E342" s="291">
        <v>0</v>
      </c>
      <c r="F342" s="291">
        <v>0</v>
      </c>
      <c r="G342" s="291">
        <v>17100</v>
      </c>
      <c r="H342" s="292" t="s">
        <v>56</v>
      </c>
    </row>
    <row r="343" spans="1:8" ht="20.100000000000001" customHeight="1" x14ac:dyDescent="0.25">
      <c r="A343" s="290" t="s">
        <v>1345</v>
      </c>
      <c r="B343" s="290" t="s">
        <v>1346</v>
      </c>
      <c r="C343" s="291">
        <v>27115</v>
      </c>
      <c r="D343" s="292" t="s">
        <v>56</v>
      </c>
      <c r="E343" s="291">
        <v>0</v>
      </c>
      <c r="F343" s="291">
        <v>0</v>
      </c>
      <c r="G343" s="291">
        <v>27115</v>
      </c>
      <c r="H343" s="292" t="s">
        <v>56</v>
      </c>
    </row>
    <row r="344" spans="1:8" ht="20.100000000000001" customHeight="1" x14ac:dyDescent="0.25">
      <c r="A344" s="290" t="s">
        <v>1347</v>
      </c>
      <c r="B344" s="290" t="s">
        <v>1348</v>
      </c>
      <c r="C344" s="291">
        <v>12841.2</v>
      </c>
      <c r="D344" s="292" t="s">
        <v>56</v>
      </c>
      <c r="E344" s="291">
        <v>0</v>
      </c>
      <c r="F344" s="291">
        <v>0</v>
      </c>
      <c r="G344" s="291">
        <v>12841.2</v>
      </c>
      <c r="H344" s="292" t="s">
        <v>56</v>
      </c>
    </row>
    <row r="345" spans="1:8" ht="20.100000000000001" customHeight="1" x14ac:dyDescent="0.25">
      <c r="A345" s="290" t="s">
        <v>1349</v>
      </c>
      <c r="B345" s="290" t="s">
        <v>1350</v>
      </c>
      <c r="C345" s="291">
        <v>7273.2</v>
      </c>
      <c r="D345" s="292" t="s">
        <v>56</v>
      </c>
      <c r="E345" s="291">
        <v>0</v>
      </c>
      <c r="F345" s="291">
        <v>0</v>
      </c>
      <c r="G345" s="291">
        <v>7273.2</v>
      </c>
      <c r="H345" s="292" t="s">
        <v>56</v>
      </c>
    </row>
    <row r="346" spans="1:8" ht="20.100000000000001" customHeight="1" x14ac:dyDescent="0.25">
      <c r="A346" s="290" t="s">
        <v>1351</v>
      </c>
      <c r="B346" s="290" t="s">
        <v>1352</v>
      </c>
      <c r="C346" s="291">
        <v>8804.4</v>
      </c>
      <c r="D346" s="292" t="s">
        <v>56</v>
      </c>
      <c r="E346" s="291">
        <v>0</v>
      </c>
      <c r="F346" s="291">
        <v>0</v>
      </c>
      <c r="G346" s="291">
        <v>8804.4</v>
      </c>
      <c r="H346" s="292" t="s">
        <v>56</v>
      </c>
    </row>
    <row r="347" spans="1:8" ht="20.100000000000001" customHeight="1" x14ac:dyDescent="0.25">
      <c r="A347" s="290" t="s">
        <v>1353</v>
      </c>
      <c r="B347" s="290" t="s">
        <v>1354</v>
      </c>
      <c r="C347" s="291">
        <v>29220.400000000001</v>
      </c>
      <c r="D347" s="292" t="s">
        <v>56</v>
      </c>
      <c r="E347" s="291">
        <v>0</v>
      </c>
      <c r="F347" s="291">
        <v>0</v>
      </c>
      <c r="G347" s="291">
        <v>29220.400000000001</v>
      </c>
      <c r="H347" s="292" t="s">
        <v>56</v>
      </c>
    </row>
    <row r="348" spans="1:8" ht="20.100000000000001" customHeight="1" x14ac:dyDescent="0.25">
      <c r="A348" s="290" t="s">
        <v>1355</v>
      </c>
      <c r="B348" s="290" t="s">
        <v>1356</v>
      </c>
      <c r="C348" s="291">
        <v>1998</v>
      </c>
      <c r="D348" s="292" t="s">
        <v>56</v>
      </c>
      <c r="E348" s="291">
        <v>0</v>
      </c>
      <c r="F348" s="291">
        <v>0</v>
      </c>
      <c r="G348" s="291">
        <v>1998</v>
      </c>
      <c r="H348" s="292" t="s">
        <v>56</v>
      </c>
    </row>
    <row r="349" spans="1:8" ht="20.100000000000001" customHeight="1" x14ac:dyDescent="0.25">
      <c r="A349" s="290" t="s">
        <v>1357</v>
      </c>
      <c r="B349" s="290" t="s">
        <v>1358</v>
      </c>
      <c r="C349" s="291">
        <v>12000</v>
      </c>
      <c r="D349" s="292" t="s">
        <v>56</v>
      </c>
      <c r="E349" s="291">
        <v>0</v>
      </c>
      <c r="F349" s="291">
        <v>0</v>
      </c>
      <c r="G349" s="291">
        <v>12000</v>
      </c>
      <c r="H349" s="292" t="s">
        <v>56</v>
      </c>
    </row>
    <row r="350" spans="1:8" ht="20.100000000000001" customHeight="1" x14ac:dyDescent="0.25">
      <c r="A350" s="290" t="s">
        <v>1359</v>
      </c>
      <c r="B350" s="290" t="s">
        <v>1360</v>
      </c>
      <c r="C350" s="291">
        <v>10970.82</v>
      </c>
      <c r="D350" s="292" t="s">
        <v>56</v>
      </c>
      <c r="E350" s="291">
        <v>0</v>
      </c>
      <c r="F350" s="291">
        <v>0</v>
      </c>
      <c r="G350" s="291">
        <v>10970.82</v>
      </c>
      <c r="H350" s="292" t="s">
        <v>56</v>
      </c>
    </row>
    <row r="351" spans="1:8" ht="20.100000000000001" customHeight="1" x14ac:dyDescent="0.25">
      <c r="A351" s="290" t="s">
        <v>1361</v>
      </c>
      <c r="B351" s="290" t="s">
        <v>1362</v>
      </c>
      <c r="C351" s="291">
        <v>8804.4</v>
      </c>
      <c r="D351" s="292" t="s">
        <v>56</v>
      </c>
      <c r="E351" s="291">
        <v>0</v>
      </c>
      <c r="F351" s="291">
        <v>0</v>
      </c>
      <c r="G351" s="291">
        <v>8804.4</v>
      </c>
      <c r="H351" s="292" t="s">
        <v>56</v>
      </c>
    </row>
    <row r="352" spans="1:8" ht="20.100000000000001" customHeight="1" x14ac:dyDescent="0.25">
      <c r="A352" s="290" t="s">
        <v>1363</v>
      </c>
      <c r="B352" s="290" t="s">
        <v>1364</v>
      </c>
      <c r="C352" s="291">
        <v>763.03</v>
      </c>
      <c r="D352" s="292" t="s">
        <v>56</v>
      </c>
      <c r="E352" s="291">
        <v>0</v>
      </c>
      <c r="F352" s="291">
        <v>0</v>
      </c>
      <c r="G352" s="291">
        <v>763.03</v>
      </c>
      <c r="H352" s="292" t="s">
        <v>56</v>
      </c>
    </row>
    <row r="353" spans="1:8" ht="20.100000000000001" customHeight="1" x14ac:dyDescent="0.25">
      <c r="A353" s="290" t="s">
        <v>1365</v>
      </c>
      <c r="B353" s="290" t="s">
        <v>1366</v>
      </c>
      <c r="C353" s="291">
        <v>6000</v>
      </c>
      <c r="D353" s="292" t="s">
        <v>56</v>
      </c>
      <c r="E353" s="291">
        <v>0</v>
      </c>
      <c r="F353" s="291">
        <v>0</v>
      </c>
      <c r="G353" s="291">
        <v>6000</v>
      </c>
      <c r="H353" s="292" t="s">
        <v>56</v>
      </c>
    </row>
    <row r="354" spans="1:8" ht="20.100000000000001" customHeight="1" x14ac:dyDescent="0.25">
      <c r="A354" s="290" t="s">
        <v>1367</v>
      </c>
      <c r="B354" s="290" t="s">
        <v>1368</v>
      </c>
      <c r="C354" s="291">
        <v>2400</v>
      </c>
      <c r="D354" s="292" t="s">
        <v>56</v>
      </c>
      <c r="E354" s="291">
        <v>0</v>
      </c>
      <c r="F354" s="291">
        <v>0</v>
      </c>
      <c r="G354" s="291">
        <v>2400</v>
      </c>
      <c r="H354" s="292" t="s">
        <v>56</v>
      </c>
    </row>
    <row r="355" spans="1:8" ht="20.100000000000001" customHeight="1" x14ac:dyDescent="0.25">
      <c r="A355" s="290" t="s">
        <v>1369</v>
      </c>
      <c r="B355" s="290" t="s">
        <v>1370</v>
      </c>
      <c r="C355" s="291">
        <v>7690</v>
      </c>
      <c r="D355" s="292" t="s">
        <v>56</v>
      </c>
      <c r="E355" s="291">
        <v>0</v>
      </c>
      <c r="F355" s="291">
        <v>0</v>
      </c>
      <c r="G355" s="291">
        <v>7690</v>
      </c>
      <c r="H355" s="292" t="s">
        <v>56</v>
      </c>
    </row>
    <row r="356" spans="1:8" ht="20.100000000000001" customHeight="1" x14ac:dyDescent="0.25">
      <c r="A356" s="290" t="s">
        <v>1371</v>
      </c>
      <c r="B356" s="290" t="s">
        <v>1372</v>
      </c>
      <c r="C356" s="291">
        <v>928</v>
      </c>
      <c r="D356" s="292" t="s">
        <v>56</v>
      </c>
      <c r="E356" s="291">
        <v>0</v>
      </c>
      <c r="F356" s="291">
        <v>0</v>
      </c>
      <c r="G356" s="291">
        <v>928</v>
      </c>
      <c r="H356" s="292" t="s">
        <v>56</v>
      </c>
    </row>
    <row r="357" spans="1:8" ht="20.100000000000001" customHeight="1" x14ac:dyDescent="0.25">
      <c r="A357" s="290" t="s">
        <v>1373</v>
      </c>
      <c r="B357" s="290" t="s">
        <v>1374</v>
      </c>
      <c r="C357" s="291">
        <v>1998</v>
      </c>
      <c r="D357" s="292" t="s">
        <v>56</v>
      </c>
      <c r="E357" s="291">
        <v>0</v>
      </c>
      <c r="F357" s="291">
        <v>0</v>
      </c>
      <c r="G357" s="291">
        <v>1998</v>
      </c>
      <c r="H357" s="292" t="s">
        <v>56</v>
      </c>
    </row>
    <row r="358" spans="1:8" ht="20.100000000000001" customHeight="1" x14ac:dyDescent="0.25">
      <c r="A358" s="290" t="s">
        <v>1375</v>
      </c>
      <c r="B358" s="290" t="s">
        <v>1376</v>
      </c>
      <c r="C358" s="291">
        <v>38280</v>
      </c>
      <c r="D358" s="292" t="s">
        <v>56</v>
      </c>
      <c r="E358" s="291">
        <v>0</v>
      </c>
      <c r="F358" s="291">
        <v>0</v>
      </c>
      <c r="G358" s="291">
        <v>38280</v>
      </c>
      <c r="H358" s="292" t="s">
        <v>56</v>
      </c>
    </row>
    <row r="359" spans="1:8" ht="20.100000000000001" customHeight="1" x14ac:dyDescent="0.25">
      <c r="A359" s="290" t="s">
        <v>1377</v>
      </c>
      <c r="B359" s="290" t="s">
        <v>1378</v>
      </c>
      <c r="C359" s="291">
        <v>818.99</v>
      </c>
      <c r="D359" s="292" t="s">
        <v>56</v>
      </c>
      <c r="E359" s="291">
        <v>0</v>
      </c>
      <c r="F359" s="291">
        <v>0</v>
      </c>
      <c r="G359" s="291">
        <v>818.99</v>
      </c>
      <c r="H359" s="292" t="s">
        <v>56</v>
      </c>
    </row>
    <row r="360" spans="1:8" ht="20.100000000000001" customHeight="1" x14ac:dyDescent="0.25">
      <c r="A360" s="290" t="s">
        <v>1379</v>
      </c>
      <c r="B360" s="290" t="s">
        <v>1380</v>
      </c>
      <c r="C360" s="291">
        <v>3500</v>
      </c>
      <c r="D360" s="292" t="s">
        <v>56</v>
      </c>
      <c r="E360" s="291">
        <v>0</v>
      </c>
      <c r="F360" s="291">
        <v>0</v>
      </c>
      <c r="G360" s="291">
        <v>3500</v>
      </c>
      <c r="H360" s="292" t="s">
        <v>56</v>
      </c>
    </row>
    <row r="361" spans="1:8" ht="20.100000000000001" customHeight="1" x14ac:dyDescent="0.25">
      <c r="A361" s="290" t="s">
        <v>1381</v>
      </c>
      <c r="B361" s="290" t="s">
        <v>1382</v>
      </c>
      <c r="C361" s="291">
        <v>2399.1999999999998</v>
      </c>
      <c r="D361" s="292" t="s">
        <v>56</v>
      </c>
      <c r="E361" s="291">
        <v>0</v>
      </c>
      <c r="F361" s="291">
        <v>0</v>
      </c>
      <c r="G361" s="291">
        <v>2399.1999999999998</v>
      </c>
      <c r="H361" s="292" t="s">
        <v>56</v>
      </c>
    </row>
    <row r="362" spans="1:8" ht="20.100000000000001" customHeight="1" x14ac:dyDescent="0.25">
      <c r="A362" s="290" t="s">
        <v>1383</v>
      </c>
      <c r="B362" s="290" t="s">
        <v>1384</v>
      </c>
      <c r="C362" s="291">
        <v>5099.1499999999996</v>
      </c>
      <c r="D362" s="292" t="s">
        <v>56</v>
      </c>
      <c r="E362" s="291">
        <v>0</v>
      </c>
      <c r="F362" s="291">
        <v>0</v>
      </c>
      <c r="G362" s="291">
        <v>5099.1499999999996</v>
      </c>
      <c r="H362" s="292" t="s">
        <v>56</v>
      </c>
    </row>
    <row r="363" spans="1:8" ht="20.100000000000001" customHeight="1" x14ac:dyDescent="0.25">
      <c r="A363" s="290" t="s">
        <v>1385</v>
      </c>
      <c r="B363" s="290" t="s">
        <v>1386</v>
      </c>
      <c r="C363" s="291">
        <v>6925.2</v>
      </c>
      <c r="D363" s="292" t="s">
        <v>56</v>
      </c>
      <c r="E363" s="291">
        <v>0</v>
      </c>
      <c r="F363" s="291">
        <v>0</v>
      </c>
      <c r="G363" s="291">
        <v>6925.2</v>
      </c>
      <c r="H363" s="292" t="s">
        <v>56</v>
      </c>
    </row>
    <row r="364" spans="1:8" ht="20.100000000000001" customHeight="1" x14ac:dyDescent="0.25">
      <c r="A364" s="290" t="s">
        <v>1387</v>
      </c>
      <c r="B364" s="290" t="s">
        <v>1388</v>
      </c>
      <c r="C364" s="291">
        <v>4616.8</v>
      </c>
      <c r="D364" s="292" t="s">
        <v>56</v>
      </c>
      <c r="E364" s="291">
        <v>0</v>
      </c>
      <c r="F364" s="291">
        <v>0</v>
      </c>
      <c r="G364" s="291">
        <v>4616.8</v>
      </c>
      <c r="H364" s="292" t="s">
        <v>56</v>
      </c>
    </row>
    <row r="365" spans="1:8" ht="20.100000000000001" customHeight="1" x14ac:dyDescent="0.25">
      <c r="A365" s="290" t="s">
        <v>1389</v>
      </c>
      <c r="B365" s="290" t="s">
        <v>1390</v>
      </c>
      <c r="C365" s="291">
        <v>3694.6</v>
      </c>
      <c r="D365" s="292" t="s">
        <v>56</v>
      </c>
      <c r="E365" s="291">
        <v>0</v>
      </c>
      <c r="F365" s="291">
        <v>0</v>
      </c>
      <c r="G365" s="291">
        <v>3694.6</v>
      </c>
      <c r="H365" s="292" t="s">
        <v>56</v>
      </c>
    </row>
    <row r="366" spans="1:8" ht="20.100000000000001" customHeight="1" x14ac:dyDescent="0.25">
      <c r="A366" s="290" t="s">
        <v>1391</v>
      </c>
      <c r="B366" s="290" t="s">
        <v>1392</v>
      </c>
      <c r="C366" s="291">
        <v>4060</v>
      </c>
      <c r="D366" s="292" t="s">
        <v>56</v>
      </c>
      <c r="E366" s="291">
        <v>0</v>
      </c>
      <c r="F366" s="291">
        <v>0</v>
      </c>
      <c r="G366" s="291">
        <v>4060</v>
      </c>
      <c r="H366" s="292" t="s">
        <v>56</v>
      </c>
    </row>
    <row r="367" spans="1:8" ht="20.100000000000001" customHeight="1" x14ac:dyDescent="0.25">
      <c r="A367" s="290" t="s">
        <v>1393</v>
      </c>
      <c r="B367" s="290" t="s">
        <v>1394</v>
      </c>
      <c r="C367" s="291">
        <v>3468.4</v>
      </c>
      <c r="D367" s="292" t="s">
        <v>56</v>
      </c>
      <c r="E367" s="291">
        <v>0</v>
      </c>
      <c r="F367" s="291">
        <v>0</v>
      </c>
      <c r="G367" s="291">
        <v>3468.4</v>
      </c>
      <c r="H367" s="292" t="s">
        <v>56</v>
      </c>
    </row>
    <row r="368" spans="1:8" ht="20.100000000000001" customHeight="1" x14ac:dyDescent="0.25">
      <c r="A368" s="290" t="s">
        <v>1395</v>
      </c>
      <c r="B368" s="290" t="s">
        <v>1396</v>
      </c>
      <c r="C368" s="291">
        <v>430000</v>
      </c>
      <c r="D368" s="292" t="s">
        <v>56</v>
      </c>
      <c r="E368" s="291">
        <v>0</v>
      </c>
      <c r="F368" s="291">
        <v>0</v>
      </c>
      <c r="G368" s="291">
        <v>430000</v>
      </c>
      <c r="H368" s="292" t="s">
        <v>56</v>
      </c>
    </row>
    <row r="369" spans="1:8" ht="20.100000000000001" customHeight="1" x14ac:dyDescent="0.25">
      <c r="A369" s="290" t="s">
        <v>1397</v>
      </c>
      <c r="B369" s="290" t="s">
        <v>1398</v>
      </c>
      <c r="C369" s="291">
        <v>493</v>
      </c>
      <c r="D369" s="292" t="s">
        <v>56</v>
      </c>
      <c r="E369" s="291">
        <v>0</v>
      </c>
      <c r="F369" s="291">
        <v>0</v>
      </c>
      <c r="G369" s="291">
        <v>493</v>
      </c>
      <c r="H369" s="292" t="s">
        <v>56</v>
      </c>
    </row>
    <row r="370" spans="1:8" ht="20.100000000000001" customHeight="1" x14ac:dyDescent="0.25">
      <c r="A370" s="290" t="s">
        <v>1399</v>
      </c>
      <c r="B370" s="290" t="s">
        <v>1400</v>
      </c>
      <c r="C370" s="291">
        <v>1796</v>
      </c>
      <c r="D370" s="292" t="s">
        <v>56</v>
      </c>
      <c r="E370" s="291">
        <v>0</v>
      </c>
      <c r="F370" s="291">
        <v>0</v>
      </c>
      <c r="G370" s="291">
        <v>1796</v>
      </c>
      <c r="H370" s="292" t="s">
        <v>56</v>
      </c>
    </row>
    <row r="371" spans="1:8" ht="20.100000000000001" customHeight="1" x14ac:dyDescent="0.25">
      <c r="A371" s="290" t="s">
        <v>1401</v>
      </c>
      <c r="B371" s="290" t="s">
        <v>1402</v>
      </c>
      <c r="C371" s="291">
        <v>3490</v>
      </c>
      <c r="D371" s="292" t="s">
        <v>56</v>
      </c>
      <c r="E371" s="291">
        <v>0</v>
      </c>
      <c r="F371" s="291">
        <v>0</v>
      </c>
      <c r="G371" s="291">
        <v>3490</v>
      </c>
      <c r="H371" s="292" t="s">
        <v>56</v>
      </c>
    </row>
    <row r="372" spans="1:8" ht="20.100000000000001" customHeight="1" x14ac:dyDescent="0.25">
      <c r="A372" s="290" t="s">
        <v>1403</v>
      </c>
      <c r="B372" s="290" t="s">
        <v>1404</v>
      </c>
      <c r="C372" s="291">
        <v>3945</v>
      </c>
      <c r="D372" s="292" t="s">
        <v>56</v>
      </c>
      <c r="E372" s="291">
        <v>0</v>
      </c>
      <c r="F372" s="291">
        <v>0</v>
      </c>
      <c r="G372" s="291">
        <v>3945</v>
      </c>
      <c r="H372" s="292" t="s">
        <v>56</v>
      </c>
    </row>
    <row r="373" spans="1:8" ht="20.100000000000001" customHeight="1" x14ac:dyDescent="0.25">
      <c r="A373" s="290" t="s">
        <v>1405</v>
      </c>
      <c r="B373" s="290" t="s">
        <v>1406</v>
      </c>
      <c r="C373" s="291">
        <v>14999</v>
      </c>
      <c r="D373" s="292" t="s">
        <v>56</v>
      </c>
      <c r="E373" s="291">
        <v>0</v>
      </c>
      <c r="F373" s="291">
        <v>0</v>
      </c>
      <c r="G373" s="291">
        <v>14999</v>
      </c>
      <c r="H373" s="292" t="s">
        <v>56</v>
      </c>
    </row>
    <row r="374" spans="1:8" ht="20.100000000000001" customHeight="1" x14ac:dyDescent="0.25">
      <c r="A374" s="290" t="s">
        <v>1407</v>
      </c>
      <c r="B374" s="290" t="s">
        <v>1408</v>
      </c>
      <c r="C374" s="291">
        <v>52026</v>
      </c>
      <c r="D374" s="292" t="s">
        <v>56</v>
      </c>
      <c r="E374" s="291">
        <v>0</v>
      </c>
      <c r="F374" s="291">
        <v>0</v>
      </c>
      <c r="G374" s="291">
        <v>52026</v>
      </c>
      <c r="H374" s="292" t="s">
        <v>56</v>
      </c>
    </row>
    <row r="375" spans="1:8" ht="20.100000000000001" customHeight="1" x14ac:dyDescent="0.25">
      <c r="A375" s="290" t="s">
        <v>876</v>
      </c>
      <c r="B375" s="290" t="s">
        <v>877</v>
      </c>
      <c r="C375" s="291">
        <v>0</v>
      </c>
      <c r="D375" s="292" t="s">
        <v>56</v>
      </c>
      <c r="E375" s="291">
        <v>32916</v>
      </c>
      <c r="F375" s="291">
        <v>0</v>
      </c>
      <c r="G375" s="291">
        <v>32916</v>
      </c>
      <c r="H375" s="292" t="s">
        <v>56</v>
      </c>
    </row>
    <row r="376" spans="1:8" ht="20.100000000000001" customHeight="1" x14ac:dyDescent="0.25">
      <c r="A376" s="290" t="s">
        <v>878</v>
      </c>
      <c r="B376" s="290" t="s">
        <v>879</v>
      </c>
      <c r="C376" s="291">
        <v>0</v>
      </c>
      <c r="D376" s="292" t="s">
        <v>56</v>
      </c>
      <c r="E376" s="291">
        <v>229680</v>
      </c>
      <c r="F376" s="291">
        <v>0</v>
      </c>
      <c r="G376" s="291">
        <v>229680</v>
      </c>
      <c r="H376" s="292" t="s">
        <v>56</v>
      </c>
    </row>
    <row r="377" spans="1:8" ht="20.100000000000001" customHeight="1" x14ac:dyDescent="0.25">
      <c r="A377" s="290" t="s">
        <v>1409</v>
      </c>
      <c r="B377" s="290" t="s">
        <v>1410</v>
      </c>
      <c r="C377" s="291">
        <v>49996</v>
      </c>
      <c r="D377" s="292" t="s">
        <v>56</v>
      </c>
      <c r="E377" s="291">
        <v>0</v>
      </c>
      <c r="F377" s="291">
        <v>0</v>
      </c>
      <c r="G377" s="291">
        <v>49996</v>
      </c>
      <c r="H377" s="292" t="s">
        <v>56</v>
      </c>
    </row>
    <row r="378" spans="1:8" ht="20.100000000000001" customHeight="1" x14ac:dyDescent="0.25">
      <c r="A378" s="293" t="s">
        <v>626</v>
      </c>
      <c r="B378" s="293" t="s">
        <v>199</v>
      </c>
      <c r="C378" s="294">
        <v>481823.47</v>
      </c>
      <c r="D378" s="295" t="s">
        <v>56</v>
      </c>
      <c r="E378" s="294">
        <v>9999</v>
      </c>
      <c r="F378" s="294">
        <v>0</v>
      </c>
      <c r="G378" s="294">
        <v>491822.47</v>
      </c>
      <c r="H378" s="295" t="s">
        <v>56</v>
      </c>
    </row>
    <row r="379" spans="1:8" ht="20.100000000000001" customHeight="1" x14ac:dyDescent="0.25">
      <c r="A379" s="290" t="s">
        <v>1411</v>
      </c>
      <c r="B379" s="290" t="s">
        <v>1412</v>
      </c>
      <c r="C379" s="291">
        <v>15835.5</v>
      </c>
      <c r="D379" s="292" t="s">
        <v>56</v>
      </c>
      <c r="E379" s="291">
        <v>0</v>
      </c>
      <c r="F379" s="291">
        <v>0</v>
      </c>
      <c r="G379" s="291">
        <v>15835.5</v>
      </c>
      <c r="H379" s="292" t="s">
        <v>56</v>
      </c>
    </row>
    <row r="380" spans="1:8" ht="20.100000000000001" customHeight="1" x14ac:dyDescent="0.25">
      <c r="A380" s="290" t="s">
        <v>1413</v>
      </c>
      <c r="B380" s="290" t="s">
        <v>1414</v>
      </c>
      <c r="C380" s="291">
        <v>8499</v>
      </c>
      <c r="D380" s="292" t="s">
        <v>56</v>
      </c>
      <c r="E380" s="291">
        <v>0</v>
      </c>
      <c r="F380" s="291">
        <v>0</v>
      </c>
      <c r="G380" s="291">
        <v>8499</v>
      </c>
      <c r="H380" s="292" t="s">
        <v>56</v>
      </c>
    </row>
    <row r="381" spans="1:8" ht="20.100000000000001" customHeight="1" x14ac:dyDescent="0.25">
      <c r="A381" s="290" t="s">
        <v>1415</v>
      </c>
      <c r="B381" s="290" t="s">
        <v>1416</v>
      </c>
      <c r="C381" s="291">
        <v>6999</v>
      </c>
      <c r="D381" s="292" t="s">
        <v>56</v>
      </c>
      <c r="E381" s="291">
        <v>0</v>
      </c>
      <c r="F381" s="291">
        <v>0</v>
      </c>
      <c r="G381" s="291">
        <v>6999</v>
      </c>
      <c r="H381" s="292" t="s">
        <v>56</v>
      </c>
    </row>
    <row r="382" spans="1:8" ht="20.100000000000001" customHeight="1" x14ac:dyDescent="0.25">
      <c r="A382" s="290" t="s">
        <v>1417</v>
      </c>
      <c r="B382" s="290" t="s">
        <v>1418</v>
      </c>
      <c r="C382" s="291">
        <v>11598</v>
      </c>
      <c r="D382" s="292" t="s">
        <v>56</v>
      </c>
      <c r="E382" s="291">
        <v>0</v>
      </c>
      <c r="F382" s="291">
        <v>0</v>
      </c>
      <c r="G382" s="291">
        <v>11598</v>
      </c>
      <c r="H382" s="292" t="s">
        <v>56</v>
      </c>
    </row>
    <row r="383" spans="1:8" ht="20.100000000000001" customHeight="1" x14ac:dyDescent="0.25">
      <c r="A383" s="290" t="s">
        <v>1419</v>
      </c>
      <c r="B383" s="290" t="s">
        <v>1420</v>
      </c>
      <c r="C383" s="291">
        <v>2999</v>
      </c>
      <c r="D383" s="292" t="s">
        <v>56</v>
      </c>
      <c r="E383" s="291">
        <v>0</v>
      </c>
      <c r="F383" s="291">
        <v>0</v>
      </c>
      <c r="G383" s="291">
        <v>2999</v>
      </c>
      <c r="H383" s="292" t="s">
        <v>56</v>
      </c>
    </row>
    <row r="384" spans="1:8" ht="20.100000000000001" customHeight="1" x14ac:dyDescent="0.25">
      <c r="A384" s="290" t="s">
        <v>1421</v>
      </c>
      <c r="B384" s="290" t="s">
        <v>1422</v>
      </c>
      <c r="C384" s="291">
        <v>21731.99</v>
      </c>
      <c r="D384" s="292" t="s">
        <v>56</v>
      </c>
      <c r="E384" s="291">
        <v>0</v>
      </c>
      <c r="F384" s="291">
        <v>0</v>
      </c>
      <c r="G384" s="291">
        <v>21731.99</v>
      </c>
      <c r="H384" s="292" t="s">
        <v>56</v>
      </c>
    </row>
    <row r="385" spans="1:8" ht="20.100000000000001" customHeight="1" x14ac:dyDescent="0.25">
      <c r="A385" s="290" t="s">
        <v>1423</v>
      </c>
      <c r="B385" s="290" t="s">
        <v>1424</v>
      </c>
      <c r="C385" s="291">
        <v>1099</v>
      </c>
      <c r="D385" s="292" t="s">
        <v>56</v>
      </c>
      <c r="E385" s="291">
        <v>0</v>
      </c>
      <c r="F385" s="291">
        <v>0</v>
      </c>
      <c r="G385" s="291">
        <v>1099</v>
      </c>
      <c r="H385" s="292" t="s">
        <v>56</v>
      </c>
    </row>
    <row r="386" spans="1:8" ht="20.100000000000001" customHeight="1" x14ac:dyDescent="0.25">
      <c r="A386" s="290" t="s">
        <v>1425</v>
      </c>
      <c r="B386" s="290" t="s">
        <v>1426</v>
      </c>
      <c r="C386" s="291">
        <v>19001.03</v>
      </c>
      <c r="D386" s="292" t="s">
        <v>56</v>
      </c>
      <c r="E386" s="291">
        <v>0</v>
      </c>
      <c r="F386" s="291">
        <v>0</v>
      </c>
      <c r="G386" s="291">
        <v>19001.03</v>
      </c>
      <c r="H386" s="292" t="s">
        <v>56</v>
      </c>
    </row>
    <row r="387" spans="1:8" ht="20.100000000000001" customHeight="1" x14ac:dyDescent="0.25">
      <c r="A387" s="290" t="s">
        <v>1427</v>
      </c>
      <c r="B387" s="290" t="s">
        <v>1428</v>
      </c>
      <c r="C387" s="291">
        <v>9999</v>
      </c>
      <c r="D387" s="292" t="s">
        <v>56</v>
      </c>
      <c r="E387" s="291">
        <v>0</v>
      </c>
      <c r="F387" s="291">
        <v>0</v>
      </c>
      <c r="G387" s="291">
        <v>9999</v>
      </c>
      <c r="H387" s="292" t="s">
        <v>56</v>
      </c>
    </row>
    <row r="388" spans="1:8" ht="20.100000000000001" customHeight="1" x14ac:dyDescent="0.25">
      <c r="A388" s="290" t="s">
        <v>1429</v>
      </c>
      <c r="B388" s="290" t="s">
        <v>1430</v>
      </c>
      <c r="C388" s="291">
        <v>5999</v>
      </c>
      <c r="D388" s="292" t="s">
        <v>56</v>
      </c>
      <c r="E388" s="291">
        <v>0</v>
      </c>
      <c r="F388" s="291">
        <v>0</v>
      </c>
      <c r="G388" s="291">
        <v>5999</v>
      </c>
      <c r="H388" s="292" t="s">
        <v>56</v>
      </c>
    </row>
    <row r="389" spans="1:8" ht="20.100000000000001" customHeight="1" x14ac:dyDescent="0.25">
      <c r="A389" s="290" t="s">
        <v>1431</v>
      </c>
      <c r="B389" s="290" t="s">
        <v>1432</v>
      </c>
      <c r="C389" s="291">
        <v>7954.27</v>
      </c>
      <c r="D389" s="292" t="s">
        <v>56</v>
      </c>
      <c r="E389" s="291">
        <v>0</v>
      </c>
      <c r="F389" s="291">
        <v>0</v>
      </c>
      <c r="G389" s="291">
        <v>7954.27</v>
      </c>
      <c r="H389" s="292" t="s">
        <v>56</v>
      </c>
    </row>
    <row r="390" spans="1:8" ht="20.100000000000001" customHeight="1" x14ac:dyDescent="0.25">
      <c r="A390" s="290" t="s">
        <v>1433</v>
      </c>
      <c r="B390" s="290" t="s">
        <v>1434</v>
      </c>
      <c r="C390" s="291">
        <v>8799</v>
      </c>
      <c r="D390" s="292" t="s">
        <v>56</v>
      </c>
      <c r="E390" s="291">
        <v>0</v>
      </c>
      <c r="F390" s="291">
        <v>0</v>
      </c>
      <c r="G390" s="291">
        <v>8799</v>
      </c>
      <c r="H390" s="292" t="s">
        <v>56</v>
      </c>
    </row>
    <row r="391" spans="1:8" ht="20.100000000000001" customHeight="1" x14ac:dyDescent="0.25">
      <c r="A391" s="290" t="s">
        <v>1435</v>
      </c>
      <c r="B391" s="290" t="s">
        <v>1436</v>
      </c>
      <c r="C391" s="291">
        <v>464</v>
      </c>
      <c r="D391" s="292" t="s">
        <v>56</v>
      </c>
      <c r="E391" s="291">
        <v>0</v>
      </c>
      <c r="F391" s="291">
        <v>0</v>
      </c>
      <c r="G391" s="291">
        <v>464</v>
      </c>
      <c r="H391" s="292" t="s">
        <v>56</v>
      </c>
    </row>
    <row r="392" spans="1:8" ht="20.100000000000001" customHeight="1" x14ac:dyDescent="0.25">
      <c r="A392" s="290" t="s">
        <v>1437</v>
      </c>
      <c r="B392" s="290" t="s">
        <v>1438</v>
      </c>
      <c r="C392" s="291">
        <v>2044.97</v>
      </c>
      <c r="D392" s="292" t="s">
        <v>56</v>
      </c>
      <c r="E392" s="291">
        <v>0</v>
      </c>
      <c r="F392" s="291">
        <v>0</v>
      </c>
      <c r="G392" s="291">
        <v>2044.97</v>
      </c>
      <c r="H392" s="292" t="s">
        <v>56</v>
      </c>
    </row>
    <row r="393" spans="1:8" ht="20.100000000000001" customHeight="1" x14ac:dyDescent="0.25">
      <c r="A393" s="290" t="s">
        <v>1439</v>
      </c>
      <c r="B393" s="290" t="s">
        <v>1440</v>
      </c>
      <c r="C393" s="291">
        <v>9898</v>
      </c>
      <c r="D393" s="292" t="s">
        <v>56</v>
      </c>
      <c r="E393" s="291">
        <v>0</v>
      </c>
      <c r="F393" s="291">
        <v>0</v>
      </c>
      <c r="G393" s="291">
        <v>9898</v>
      </c>
      <c r="H393" s="292" t="s">
        <v>56</v>
      </c>
    </row>
    <row r="394" spans="1:8" ht="20.100000000000001" customHeight="1" x14ac:dyDescent="0.25">
      <c r="A394" s="290" t="s">
        <v>1441</v>
      </c>
      <c r="B394" s="290" t="s">
        <v>1442</v>
      </c>
      <c r="C394" s="291">
        <v>11999.2</v>
      </c>
      <c r="D394" s="292" t="s">
        <v>56</v>
      </c>
      <c r="E394" s="291">
        <v>0</v>
      </c>
      <c r="F394" s="291">
        <v>0</v>
      </c>
      <c r="G394" s="291">
        <v>11999.2</v>
      </c>
      <c r="H394" s="292" t="s">
        <v>56</v>
      </c>
    </row>
    <row r="395" spans="1:8" ht="20.100000000000001" customHeight="1" x14ac:dyDescent="0.25">
      <c r="A395" s="290" t="s">
        <v>1443</v>
      </c>
      <c r="B395" s="290" t="s">
        <v>1444</v>
      </c>
      <c r="C395" s="291">
        <v>2435.9899999999998</v>
      </c>
      <c r="D395" s="292" t="s">
        <v>56</v>
      </c>
      <c r="E395" s="291">
        <v>0</v>
      </c>
      <c r="F395" s="291">
        <v>0</v>
      </c>
      <c r="G395" s="291">
        <v>2435.9899999999998</v>
      </c>
      <c r="H395" s="292" t="s">
        <v>56</v>
      </c>
    </row>
    <row r="396" spans="1:8" ht="20.100000000000001" customHeight="1" x14ac:dyDescent="0.25">
      <c r="A396" s="290" t="s">
        <v>1445</v>
      </c>
      <c r="B396" s="290" t="s">
        <v>1446</v>
      </c>
      <c r="C396" s="291">
        <v>15199.99</v>
      </c>
      <c r="D396" s="292" t="s">
        <v>56</v>
      </c>
      <c r="E396" s="291">
        <v>0</v>
      </c>
      <c r="F396" s="291">
        <v>0</v>
      </c>
      <c r="G396" s="291">
        <v>15199.99</v>
      </c>
      <c r="H396" s="292" t="s">
        <v>56</v>
      </c>
    </row>
    <row r="397" spans="1:8" ht="20.100000000000001" customHeight="1" x14ac:dyDescent="0.25">
      <c r="A397" s="290" t="s">
        <v>1447</v>
      </c>
      <c r="B397" s="290" t="s">
        <v>1448</v>
      </c>
      <c r="C397" s="291">
        <v>7520.92</v>
      </c>
      <c r="D397" s="292" t="s">
        <v>56</v>
      </c>
      <c r="E397" s="291">
        <v>0</v>
      </c>
      <c r="F397" s="291">
        <v>0</v>
      </c>
      <c r="G397" s="291">
        <v>7520.92</v>
      </c>
      <c r="H397" s="292" t="s">
        <v>56</v>
      </c>
    </row>
    <row r="398" spans="1:8" ht="20.100000000000001" customHeight="1" x14ac:dyDescent="0.25">
      <c r="A398" s="290" t="s">
        <v>1449</v>
      </c>
      <c r="B398" s="290" t="s">
        <v>1450</v>
      </c>
      <c r="C398" s="291">
        <v>440.68</v>
      </c>
      <c r="D398" s="292" t="s">
        <v>56</v>
      </c>
      <c r="E398" s="291">
        <v>0</v>
      </c>
      <c r="F398" s="291">
        <v>0</v>
      </c>
      <c r="G398" s="291">
        <v>440.68</v>
      </c>
      <c r="H398" s="292" t="s">
        <v>56</v>
      </c>
    </row>
    <row r="399" spans="1:8" ht="20.100000000000001" customHeight="1" x14ac:dyDescent="0.25">
      <c r="A399" s="290" t="s">
        <v>1451</v>
      </c>
      <c r="B399" s="290" t="s">
        <v>1452</v>
      </c>
      <c r="C399" s="291">
        <v>6999</v>
      </c>
      <c r="D399" s="292" t="s">
        <v>56</v>
      </c>
      <c r="E399" s="291">
        <v>0</v>
      </c>
      <c r="F399" s="291">
        <v>0</v>
      </c>
      <c r="G399" s="291">
        <v>6999</v>
      </c>
      <c r="H399" s="292" t="s">
        <v>56</v>
      </c>
    </row>
    <row r="400" spans="1:8" ht="20.100000000000001" customHeight="1" x14ac:dyDescent="0.25">
      <c r="A400" s="290" t="s">
        <v>1453</v>
      </c>
      <c r="B400" s="290" t="s">
        <v>1454</v>
      </c>
      <c r="C400" s="291">
        <v>4504.1499999999996</v>
      </c>
      <c r="D400" s="292" t="s">
        <v>56</v>
      </c>
      <c r="E400" s="291">
        <v>0</v>
      </c>
      <c r="F400" s="291">
        <v>0</v>
      </c>
      <c r="G400" s="291">
        <v>4504.1499999999996</v>
      </c>
      <c r="H400" s="292" t="s">
        <v>56</v>
      </c>
    </row>
    <row r="401" spans="1:8" ht="20.100000000000001" customHeight="1" x14ac:dyDescent="0.25">
      <c r="A401" s="290" t="s">
        <v>1455</v>
      </c>
      <c r="B401" s="290" t="s">
        <v>1456</v>
      </c>
      <c r="C401" s="291">
        <v>3028</v>
      </c>
      <c r="D401" s="292" t="s">
        <v>56</v>
      </c>
      <c r="E401" s="291">
        <v>0</v>
      </c>
      <c r="F401" s="291">
        <v>0</v>
      </c>
      <c r="G401" s="291">
        <v>3028</v>
      </c>
      <c r="H401" s="292" t="s">
        <v>56</v>
      </c>
    </row>
    <row r="402" spans="1:8" ht="20.100000000000001" customHeight="1" x14ac:dyDescent="0.25">
      <c r="A402" s="290" t="s">
        <v>1457</v>
      </c>
      <c r="B402" s="290" t="s">
        <v>1458</v>
      </c>
      <c r="C402" s="291">
        <v>1188</v>
      </c>
      <c r="D402" s="292" t="s">
        <v>56</v>
      </c>
      <c r="E402" s="291">
        <v>0</v>
      </c>
      <c r="F402" s="291">
        <v>0</v>
      </c>
      <c r="G402" s="291">
        <v>1188</v>
      </c>
      <c r="H402" s="292" t="s">
        <v>56</v>
      </c>
    </row>
    <row r="403" spans="1:8" ht="20.100000000000001" customHeight="1" x14ac:dyDescent="0.25">
      <c r="A403" s="290" t="s">
        <v>1459</v>
      </c>
      <c r="B403" s="290" t="s">
        <v>1460</v>
      </c>
      <c r="C403" s="291">
        <v>1399</v>
      </c>
      <c r="D403" s="292" t="s">
        <v>56</v>
      </c>
      <c r="E403" s="291">
        <v>0</v>
      </c>
      <c r="F403" s="291">
        <v>0</v>
      </c>
      <c r="G403" s="291">
        <v>1399</v>
      </c>
      <c r="H403" s="292" t="s">
        <v>56</v>
      </c>
    </row>
    <row r="404" spans="1:8" ht="20.100000000000001" customHeight="1" x14ac:dyDescent="0.25">
      <c r="A404" s="290" t="s">
        <v>1461</v>
      </c>
      <c r="B404" s="290" t="s">
        <v>1462</v>
      </c>
      <c r="C404" s="291">
        <v>1800</v>
      </c>
      <c r="D404" s="292" t="s">
        <v>56</v>
      </c>
      <c r="E404" s="291">
        <v>0</v>
      </c>
      <c r="F404" s="291">
        <v>0</v>
      </c>
      <c r="G404" s="291">
        <v>1800</v>
      </c>
      <c r="H404" s="292" t="s">
        <v>56</v>
      </c>
    </row>
    <row r="405" spans="1:8" ht="20.100000000000001" customHeight="1" x14ac:dyDescent="0.25">
      <c r="A405" s="290" t="s">
        <v>1463</v>
      </c>
      <c r="B405" s="290" t="s">
        <v>1464</v>
      </c>
      <c r="C405" s="291">
        <v>837.52</v>
      </c>
      <c r="D405" s="292" t="s">
        <v>56</v>
      </c>
      <c r="E405" s="291">
        <v>0</v>
      </c>
      <c r="F405" s="291">
        <v>0</v>
      </c>
      <c r="G405" s="291">
        <v>837.52</v>
      </c>
      <c r="H405" s="292" t="s">
        <v>56</v>
      </c>
    </row>
    <row r="406" spans="1:8" ht="20.100000000000001" customHeight="1" x14ac:dyDescent="0.25">
      <c r="A406" s="290" t="s">
        <v>1465</v>
      </c>
      <c r="B406" s="290" t="s">
        <v>1466</v>
      </c>
      <c r="C406" s="291">
        <v>6763.96</v>
      </c>
      <c r="D406" s="292" t="s">
        <v>56</v>
      </c>
      <c r="E406" s="291">
        <v>0</v>
      </c>
      <c r="F406" s="291">
        <v>0</v>
      </c>
      <c r="G406" s="291">
        <v>6763.96</v>
      </c>
      <c r="H406" s="292" t="s">
        <v>56</v>
      </c>
    </row>
    <row r="407" spans="1:8" ht="20.100000000000001" customHeight="1" x14ac:dyDescent="0.25">
      <c r="A407" s="290" t="s">
        <v>1467</v>
      </c>
      <c r="B407" s="290" t="s">
        <v>1468</v>
      </c>
      <c r="C407" s="291">
        <v>1392</v>
      </c>
      <c r="D407" s="292" t="s">
        <v>56</v>
      </c>
      <c r="E407" s="291">
        <v>0</v>
      </c>
      <c r="F407" s="291">
        <v>0</v>
      </c>
      <c r="G407" s="291">
        <v>1392</v>
      </c>
      <c r="H407" s="292" t="s">
        <v>56</v>
      </c>
    </row>
    <row r="408" spans="1:8" ht="20.100000000000001" customHeight="1" x14ac:dyDescent="0.25">
      <c r="A408" s="290" t="s">
        <v>1469</v>
      </c>
      <c r="B408" s="290" t="s">
        <v>1470</v>
      </c>
      <c r="C408" s="291">
        <v>8816</v>
      </c>
      <c r="D408" s="292" t="s">
        <v>56</v>
      </c>
      <c r="E408" s="291">
        <v>0</v>
      </c>
      <c r="F408" s="291">
        <v>0</v>
      </c>
      <c r="G408" s="291">
        <v>8816</v>
      </c>
      <c r="H408" s="292" t="s">
        <v>56</v>
      </c>
    </row>
    <row r="409" spans="1:8" ht="20.100000000000001" customHeight="1" x14ac:dyDescent="0.25">
      <c r="A409" s="290" t="s">
        <v>1471</v>
      </c>
      <c r="B409" s="290" t="s">
        <v>1472</v>
      </c>
      <c r="C409" s="291">
        <v>6496</v>
      </c>
      <c r="D409" s="292" t="s">
        <v>56</v>
      </c>
      <c r="E409" s="291">
        <v>0</v>
      </c>
      <c r="F409" s="291">
        <v>0</v>
      </c>
      <c r="G409" s="291">
        <v>6496</v>
      </c>
      <c r="H409" s="292" t="s">
        <v>56</v>
      </c>
    </row>
    <row r="410" spans="1:8" ht="20.100000000000001" customHeight="1" x14ac:dyDescent="0.25">
      <c r="A410" s="290" t="s">
        <v>1473</v>
      </c>
      <c r="B410" s="290" t="s">
        <v>1474</v>
      </c>
      <c r="C410" s="291">
        <v>841</v>
      </c>
      <c r="D410" s="292" t="s">
        <v>56</v>
      </c>
      <c r="E410" s="291">
        <v>0</v>
      </c>
      <c r="F410" s="291">
        <v>0</v>
      </c>
      <c r="G410" s="291">
        <v>841</v>
      </c>
      <c r="H410" s="292" t="s">
        <v>56</v>
      </c>
    </row>
    <row r="411" spans="1:8" ht="20.100000000000001" customHeight="1" x14ac:dyDescent="0.25">
      <c r="A411" s="290" t="s">
        <v>1475</v>
      </c>
      <c r="B411" s="290" t="s">
        <v>1476</v>
      </c>
      <c r="C411" s="291">
        <v>7656</v>
      </c>
      <c r="D411" s="292" t="s">
        <v>56</v>
      </c>
      <c r="E411" s="291">
        <v>0</v>
      </c>
      <c r="F411" s="291">
        <v>0</v>
      </c>
      <c r="G411" s="291">
        <v>7656</v>
      </c>
      <c r="H411" s="292" t="s">
        <v>56</v>
      </c>
    </row>
    <row r="412" spans="1:8" ht="20.100000000000001" customHeight="1" x14ac:dyDescent="0.25">
      <c r="A412" s="290" t="s">
        <v>1477</v>
      </c>
      <c r="B412" s="290" t="s">
        <v>1478</v>
      </c>
      <c r="C412" s="291">
        <v>4957.84</v>
      </c>
      <c r="D412" s="292" t="s">
        <v>56</v>
      </c>
      <c r="E412" s="291">
        <v>0</v>
      </c>
      <c r="F412" s="291">
        <v>0</v>
      </c>
      <c r="G412" s="291">
        <v>4957.84</v>
      </c>
      <c r="H412" s="292" t="s">
        <v>56</v>
      </c>
    </row>
    <row r="413" spans="1:8" ht="20.100000000000001" customHeight="1" x14ac:dyDescent="0.25">
      <c r="A413" s="290" t="s">
        <v>1479</v>
      </c>
      <c r="B413" s="290" t="s">
        <v>1480</v>
      </c>
      <c r="C413" s="291">
        <v>69600</v>
      </c>
      <c r="D413" s="292" t="s">
        <v>56</v>
      </c>
      <c r="E413" s="291">
        <v>0</v>
      </c>
      <c r="F413" s="291">
        <v>0</v>
      </c>
      <c r="G413" s="291">
        <v>69600</v>
      </c>
      <c r="H413" s="292" t="s">
        <v>56</v>
      </c>
    </row>
    <row r="414" spans="1:8" ht="20.100000000000001" customHeight="1" x14ac:dyDescent="0.25">
      <c r="A414" s="290" t="s">
        <v>1481</v>
      </c>
      <c r="B414" s="290" t="s">
        <v>1482</v>
      </c>
      <c r="C414" s="291">
        <v>73497</v>
      </c>
      <c r="D414" s="292" t="s">
        <v>56</v>
      </c>
      <c r="E414" s="291">
        <v>0</v>
      </c>
      <c r="F414" s="291">
        <v>0</v>
      </c>
      <c r="G414" s="291">
        <v>73497</v>
      </c>
      <c r="H414" s="292" t="s">
        <v>56</v>
      </c>
    </row>
    <row r="415" spans="1:8" ht="20.100000000000001" customHeight="1" x14ac:dyDescent="0.25">
      <c r="A415" s="290" t="s">
        <v>1483</v>
      </c>
      <c r="B415" s="290" t="s">
        <v>1484</v>
      </c>
      <c r="C415" s="291">
        <v>13630</v>
      </c>
      <c r="D415" s="292" t="s">
        <v>56</v>
      </c>
      <c r="E415" s="291">
        <v>0</v>
      </c>
      <c r="F415" s="291">
        <v>0</v>
      </c>
      <c r="G415" s="291">
        <v>13630</v>
      </c>
      <c r="H415" s="292" t="s">
        <v>56</v>
      </c>
    </row>
    <row r="416" spans="1:8" ht="20.100000000000001" customHeight="1" x14ac:dyDescent="0.25">
      <c r="A416" s="290" t="s">
        <v>1485</v>
      </c>
      <c r="B416" s="290" t="s">
        <v>1486</v>
      </c>
      <c r="C416" s="291">
        <v>6598.99</v>
      </c>
      <c r="D416" s="292" t="s">
        <v>56</v>
      </c>
      <c r="E416" s="291">
        <v>0</v>
      </c>
      <c r="F416" s="291">
        <v>0</v>
      </c>
      <c r="G416" s="291">
        <v>6598.99</v>
      </c>
      <c r="H416" s="292" t="s">
        <v>56</v>
      </c>
    </row>
    <row r="417" spans="1:8" ht="20.100000000000001" customHeight="1" x14ac:dyDescent="0.25">
      <c r="A417" s="290" t="s">
        <v>1487</v>
      </c>
      <c r="B417" s="290" t="s">
        <v>1488</v>
      </c>
      <c r="C417" s="291">
        <v>7429.65</v>
      </c>
      <c r="D417" s="292" t="s">
        <v>56</v>
      </c>
      <c r="E417" s="291">
        <v>0</v>
      </c>
      <c r="F417" s="291">
        <v>0</v>
      </c>
      <c r="G417" s="291">
        <v>7429.65</v>
      </c>
      <c r="H417" s="292" t="s">
        <v>56</v>
      </c>
    </row>
    <row r="418" spans="1:8" ht="20.100000000000001" customHeight="1" x14ac:dyDescent="0.25">
      <c r="A418" s="290" t="s">
        <v>1489</v>
      </c>
      <c r="B418" s="290" t="s">
        <v>1490</v>
      </c>
      <c r="C418" s="291">
        <v>7429.65</v>
      </c>
      <c r="D418" s="292" t="s">
        <v>56</v>
      </c>
      <c r="E418" s="291">
        <v>0</v>
      </c>
      <c r="F418" s="291">
        <v>0</v>
      </c>
      <c r="G418" s="291">
        <v>7429.65</v>
      </c>
      <c r="H418" s="292" t="s">
        <v>56</v>
      </c>
    </row>
    <row r="419" spans="1:8" ht="20.100000000000001" customHeight="1" x14ac:dyDescent="0.25">
      <c r="A419" s="290" t="s">
        <v>1491</v>
      </c>
      <c r="B419" s="290" t="s">
        <v>1492</v>
      </c>
      <c r="C419" s="291">
        <v>2299</v>
      </c>
      <c r="D419" s="292" t="s">
        <v>56</v>
      </c>
      <c r="E419" s="291">
        <v>0</v>
      </c>
      <c r="F419" s="291">
        <v>0</v>
      </c>
      <c r="G419" s="291">
        <v>2299</v>
      </c>
      <c r="H419" s="292" t="s">
        <v>56</v>
      </c>
    </row>
    <row r="420" spans="1:8" ht="20.100000000000001" customHeight="1" x14ac:dyDescent="0.25">
      <c r="A420" s="290" t="s">
        <v>1493</v>
      </c>
      <c r="B420" s="290" t="s">
        <v>1494</v>
      </c>
      <c r="C420" s="291">
        <v>1999</v>
      </c>
      <c r="D420" s="292" t="s">
        <v>56</v>
      </c>
      <c r="E420" s="291">
        <v>0</v>
      </c>
      <c r="F420" s="291">
        <v>0</v>
      </c>
      <c r="G420" s="291">
        <v>1999</v>
      </c>
      <c r="H420" s="292" t="s">
        <v>56</v>
      </c>
    </row>
    <row r="421" spans="1:8" ht="20.100000000000001" customHeight="1" x14ac:dyDescent="0.25">
      <c r="A421" s="290" t="s">
        <v>1495</v>
      </c>
      <c r="B421" s="290" t="s">
        <v>1496</v>
      </c>
      <c r="C421" s="291">
        <v>17500</v>
      </c>
      <c r="D421" s="292" t="s">
        <v>56</v>
      </c>
      <c r="E421" s="291">
        <v>0</v>
      </c>
      <c r="F421" s="291">
        <v>0</v>
      </c>
      <c r="G421" s="291">
        <v>17500</v>
      </c>
      <c r="H421" s="292" t="s">
        <v>56</v>
      </c>
    </row>
    <row r="422" spans="1:8" ht="20.100000000000001" customHeight="1" x14ac:dyDescent="0.25">
      <c r="A422" s="290" t="s">
        <v>1497</v>
      </c>
      <c r="B422" s="290" t="s">
        <v>1498</v>
      </c>
      <c r="C422" s="291">
        <v>11699.14</v>
      </c>
      <c r="D422" s="292" t="s">
        <v>56</v>
      </c>
      <c r="E422" s="291">
        <v>0</v>
      </c>
      <c r="F422" s="291">
        <v>0</v>
      </c>
      <c r="G422" s="291">
        <v>11699.14</v>
      </c>
      <c r="H422" s="292" t="s">
        <v>56</v>
      </c>
    </row>
    <row r="423" spans="1:8" ht="20.100000000000001" customHeight="1" x14ac:dyDescent="0.25">
      <c r="A423" s="290" t="s">
        <v>1499</v>
      </c>
      <c r="B423" s="290" t="s">
        <v>1500</v>
      </c>
      <c r="C423" s="291">
        <v>10899.01</v>
      </c>
      <c r="D423" s="292" t="s">
        <v>56</v>
      </c>
      <c r="E423" s="291">
        <v>0</v>
      </c>
      <c r="F423" s="291">
        <v>0</v>
      </c>
      <c r="G423" s="291">
        <v>10899.01</v>
      </c>
      <c r="H423" s="292" t="s">
        <v>56</v>
      </c>
    </row>
    <row r="424" spans="1:8" ht="20.100000000000001" customHeight="1" x14ac:dyDescent="0.25">
      <c r="A424" s="290" t="s">
        <v>1501</v>
      </c>
      <c r="B424" s="290" t="s">
        <v>1502</v>
      </c>
      <c r="C424" s="291">
        <v>10899.01</v>
      </c>
      <c r="D424" s="292" t="s">
        <v>56</v>
      </c>
      <c r="E424" s="291">
        <v>0</v>
      </c>
      <c r="F424" s="291">
        <v>0</v>
      </c>
      <c r="G424" s="291">
        <v>10899.01</v>
      </c>
      <c r="H424" s="292" t="s">
        <v>56</v>
      </c>
    </row>
    <row r="425" spans="1:8" ht="20.100000000000001" customHeight="1" x14ac:dyDescent="0.25">
      <c r="A425" s="290" t="s">
        <v>1503</v>
      </c>
      <c r="B425" s="290" t="s">
        <v>1504</v>
      </c>
      <c r="C425" s="291">
        <v>10899.01</v>
      </c>
      <c r="D425" s="292" t="s">
        <v>56</v>
      </c>
      <c r="E425" s="291">
        <v>0</v>
      </c>
      <c r="F425" s="291">
        <v>0</v>
      </c>
      <c r="G425" s="291">
        <v>10899.01</v>
      </c>
      <c r="H425" s="292" t="s">
        <v>56</v>
      </c>
    </row>
    <row r="426" spans="1:8" ht="20.100000000000001" customHeight="1" x14ac:dyDescent="0.25">
      <c r="A426" s="290" t="s">
        <v>1505</v>
      </c>
      <c r="B426" s="290" t="s">
        <v>1506</v>
      </c>
      <c r="C426" s="291">
        <v>1249</v>
      </c>
      <c r="D426" s="292" t="s">
        <v>56</v>
      </c>
      <c r="E426" s="291">
        <v>0</v>
      </c>
      <c r="F426" s="291">
        <v>0</v>
      </c>
      <c r="G426" s="291">
        <v>1249</v>
      </c>
      <c r="H426" s="292" t="s">
        <v>56</v>
      </c>
    </row>
    <row r="427" spans="1:8" ht="20.100000000000001" customHeight="1" x14ac:dyDescent="0.25">
      <c r="A427" s="290" t="s">
        <v>1507</v>
      </c>
      <c r="B427" s="290" t="s">
        <v>1508</v>
      </c>
      <c r="C427" s="291">
        <v>8999</v>
      </c>
      <c r="D427" s="292" t="s">
        <v>56</v>
      </c>
      <c r="E427" s="291">
        <v>0</v>
      </c>
      <c r="F427" s="291">
        <v>0</v>
      </c>
      <c r="G427" s="291">
        <v>8999</v>
      </c>
      <c r="H427" s="292" t="s">
        <v>56</v>
      </c>
    </row>
    <row r="428" spans="1:8" ht="20.100000000000001" customHeight="1" x14ac:dyDescent="0.25">
      <c r="A428" s="290" t="s">
        <v>880</v>
      </c>
      <c r="B428" s="290" t="s">
        <v>881</v>
      </c>
      <c r="C428" s="291">
        <v>0</v>
      </c>
      <c r="D428" s="292" t="s">
        <v>56</v>
      </c>
      <c r="E428" s="291">
        <v>9999</v>
      </c>
      <c r="F428" s="291">
        <v>0</v>
      </c>
      <c r="G428" s="291">
        <v>9999</v>
      </c>
      <c r="H428" s="292" t="s">
        <v>56</v>
      </c>
    </row>
    <row r="429" spans="1:8" ht="20.100000000000001" customHeight="1" x14ac:dyDescent="0.25">
      <c r="A429" s="293" t="s">
        <v>1509</v>
      </c>
      <c r="B429" s="293" t="s">
        <v>201</v>
      </c>
      <c r="C429" s="294">
        <v>263298.71000000002</v>
      </c>
      <c r="D429" s="295" t="s">
        <v>56</v>
      </c>
      <c r="E429" s="294">
        <v>0</v>
      </c>
      <c r="F429" s="294">
        <v>0</v>
      </c>
      <c r="G429" s="294">
        <v>263298.71000000002</v>
      </c>
      <c r="H429" s="295" t="s">
        <v>56</v>
      </c>
    </row>
    <row r="430" spans="1:8" ht="20.100000000000001" customHeight="1" x14ac:dyDescent="0.25">
      <c r="A430" s="290" t="s">
        <v>1510</v>
      </c>
      <c r="B430" s="290" t="s">
        <v>1511</v>
      </c>
      <c r="C430" s="291">
        <v>89538.42</v>
      </c>
      <c r="D430" s="292" t="s">
        <v>56</v>
      </c>
      <c r="E430" s="291">
        <v>0</v>
      </c>
      <c r="F430" s="291">
        <v>0</v>
      </c>
      <c r="G430" s="291">
        <v>89538.42</v>
      </c>
      <c r="H430" s="292" t="s">
        <v>56</v>
      </c>
    </row>
    <row r="431" spans="1:8" ht="20.100000000000001" customHeight="1" x14ac:dyDescent="0.25">
      <c r="A431" s="290" t="s">
        <v>1512</v>
      </c>
      <c r="B431" s="290" t="s">
        <v>1513</v>
      </c>
      <c r="C431" s="291">
        <v>39380.68</v>
      </c>
      <c r="D431" s="292" t="s">
        <v>56</v>
      </c>
      <c r="E431" s="291">
        <v>0</v>
      </c>
      <c r="F431" s="291">
        <v>0</v>
      </c>
      <c r="G431" s="291">
        <v>39380.68</v>
      </c>
      <c r="H431" s="292" t="s">
        <v>56</v>
      </c>
    </row>
    <row r="432" spans="1:8" ht="20.100000000000001" customHeight="1" x14ac:dyDescent="0.25">
      <c r="A432" s="290" t="s">
        <v>1514</v>
      </c>
      <c r="B432" s="290" t="s">
        <v>1515</v>
      </c>
      <c r="C432" s="291">
        <v>86121.16</v>
      </c>
      <c r="D432" s="292" t="s">
        <v>56</v>
      </c>
      <c r="E432" s="291">
        <v>0</v>
      </c>
      <c r="F432" s="291">
        <v>0</v>
      </c>
      <c r="G432" s="291">
        <v>86121.16</v>
      </c>
      <c r="H432" s="292" t="s">
        <v>56</v>
      </c>
    </row>
    <row r="433" spans="1:8" ht="20.100000000000001" customHeight="1" x14ac:dyDescent="0.25">
      <c r="A433" s="290" t="s">
        <v>1516</v>
      </c>
      <c r="B433" s="290" t="s">
        <v>1517</v>
      </c>
      <c r="C433" s="291">
        <v>5540.79</v>
      </c>
      <c r="D433" s="292" t="s">
        <v>56</v>
      </c>
      <c r="E433" s="291">
        <v>0</v>
      </c>
      <c r="F433" s="291">
        <v>0</v>
      </c>
      <c r="G433" s="291">
        <v>5540.79</v>
      </c>
      <c r="H433" s="292" t="s">
        <v>56</v>
      </c>
    </row>
    <row r="434" spans="1:8" ht="20.100000000000001" customHeight="1" x14ac:dyDescent="0.25">
      <c r="A434" s="290" t="s">
        <v>1518</v>
      </c>
      <c r="B434" s="290" t="s">
        <v>1519</v>
      </c>
      <c r="C434" s="291">
        <v>4963.22</v>
      </c>
      <c r="D434" s="292" t="s">
        <v>56</v>
      </c>
      <c r="E434" s="291">
        <v>0</v>
      </c>
      <c r="F434" s="291">
        <v>0</v>
      </c>
      <c r="G434" s="291">
        <v>4963.22</v>
      </c>
      <c r="H434" s="292" t="s">
        <v>56</v>
      </c>
    </row>
    <row r="435" spans="1:8" ht="20.100000000000001" customHeight="1" x14ac:dyDescent="0.25">
      <c r="A435" s="290" t="s">
        <v>1520</v>
      </c>
      <c r="B435" s="290" t="s">
        <v>1521</v>
      </c>
      <c r="C435" s="291">
        <v>5418.28</v>
      </c>
      <c r="D435" s="292" t="s">
        <v>56</v>
      </c>
      <c r="E435" s="291">
        <v>0</v>
      </c>
      <c r="F435" s="291">
        <v>0</v>
      </c>
      <c r="G435" s="291">
        <v>5418.28</v>
      </c>
      <c r="H435" s="292" t="s">
        <v>56</v>
      </c>
    </row>
    <row r="436" spans="1:8" ht="20.100000000000001" customHeight="1" x14ac:dyDescent="0.25">
      <c r="A436" s="290" t="s">
        <v>1522</v>
      </c>
      <c r="B436" s="290" t="s">
        <v>1523</v>
      </c>
      <c r="C436" s="291">
        <v>2820.4</v>
      </c>
      <c r="D436" s="292" t="s">
        <v>56</v>
      </c>
      <c r="E436" s="291">
        <v>0</v>
      </c>
      <c r="F436" s="291">
        <v>0</v>
      </c>
      <c r="G436" s="291">
        <v>2820.4</v>
      </c>
      <c r="H436" s="292" t="s">
        <v>56</v>
      </c>
    </row>
    <row r="437" spans="1:8" ht="20.100000000000001" customHeight="1" x14ac:dyDescent="0.25">
      <c r="A437" s="290" t="s">
        <v>1524</v>
      </c>
      <c r="B437" s="290" t="s">
        <v>1525</v>
      </c>
      <c r="C437" s="291">
        <v>9085</v>
      </c>
      <c r="D437" s="292" t="s">
        <v>56</v>
      </c>
      <c r="E437" s="291">
        <v>0</v>
      </c>
      <c r="F437" s="291">
        <v>0</v>
      </c>
      <c r="G437" s="291">
        <v>9085</v>
      </c>
      <c r="H437" s="292" t="s">
        <v>56</v>
      </c>
    </row>
    <row r="438" spans="1:8" ht="20.100000000000001" customHeight="1" x14ac:dyDescent="0.25">
      <c r="A438" s="290" t="s">
        <v>1526</v>
      </c>
      <c r="B438" s="290" t="s">
        <v>1527</v>
      </c>
      <c r="C438" s="291">
        <v>5428</v>
      </c>
      <c r="D438" s="292" t="s">
        <v>56</v>
      </c>
      <c r="E438" s="291">
        <v>0</v>
      </c>
      <c r="F438" s="291">
        <v>0</v>
      </c>
      <c r="G438" s="291">
        <v>5428</v>
      </c>
      <c r="H438" s="292" t="s">
        <v>56</v>
      </c>
    </row>
    <row r="439" spans="1:8" ht="20.100000000000001" customHeight="1" x14ac:dyDescent="0.25">
      <c r="A439" s="290" t="s">
        <v>1528</v>
      </c>
      <c r="B439" s="290" t="s">
        <v>1529</v>
      </c>
      <c r="C439" s="291">
        <v>1255.49</v>
      </c>
      <c r="D439" s="292" t="s">
        <v>56</v>
      </c>
      <c r="E439" s="291">
        <v>0</v>
      </c>
      <c r="F439" s="291">
        <v>0</v>
      </c>
      <c r="G439" s="291">
        <v>1255.49</v>
      </c>
      <c r="H439" s="292" t="s">
        <v>56</v>
      </c>
    </row>
    <row r="440" spans="1:8" ht="20.100000000000001" customHeight="1" x14ac:dyDescent="0.25">
      <c r="A440" s="290" t="s">
        <v>1530</v>
      </c>
      <c r="B440" s="290" t="s">
        <v>1531</v>
      </c>
      <c r="C440" s="291">
        <v>6200</v>
      </c>
      <c r="D440" s="292" t="s">
        <v>56</v>
      </c>
      <c r="E440" s="291">
        <v>0</v>
      </c>
      <c r="F440" s="291">
        <v>0</v>
      </c>
      <c r="G440" s="291">
        <v>6200</v>
      </c>
      <c r="H440" s="292" t="s">
        <v>56</v>
      </c>
    </row>
    <row r="441" spans="1:8" ht="20.100000000000001" customHeight="1" x14ac:dyDescent="0.25">
      <c r="A441" s="290" t="s">
        <v>1532</v>
      </c>
      <c r="B441" s="290" t="s">
        <v>1533</v>
      </c>
      <c r="C441" s="291">
        <v>1460.5</v>
      </c>
      <c r="D441" s="292" t="s">
        <v>56</v>
      </c>
      <c r="E441" s="291">
        <v>0</v>
      </c>
      <c r="F441" s="291">
        <v>0</v>
      </c>
      <c r="G441" s="291">
        <v>1460.5</v>
      </c>
      <c r="H441" s="292" t="s">
        <v>56</v>
      </c>
    </row>
    <row r="442" spans="1:8" ht="20.100000000000001" customHeight="1" x14ac:dyDescent="0.25">
      <c r="A442" s="290" t="s">
        <v>1534</v>
      </c>
      <c r="B442" s="290" t="s">
        <v>1535</v>
      </c>
      <c r="C442" s="291">
        <v>1150</v>
      </c>
      <c r="D442" s="292" t="s">
        <v>56</v>
      </c>
      <c r="E442" s="291">
        <v>0</v>
      </c>
      <c r="F442" s="291">
        <v>0</v>
      </c>
      <c r="G442" s="291">
        <v>1150</v>
      </c>
      <c r="H442" s="292" t="s">
        <v>56</v>
      </c>
    </row>
    <row r="443" spans="1:8" ht="20.100000000000001" customHeight="1" x14ac:dyDescent="0.25">
      <c r="A443" s="290" t="s">
        <v>1536</v>
      </c>
      <c r="B443" s="290" t="s">
        <v>1537</v>
      </c>
      <c r="C443" s="291">
        <v>2937.77</v>
      </c>
      <c r="D443" s="292" t="s">
        <v>56</v>
      </c>
      <c r="E443" s="291">
        <v>0</v>
      </c>
      <c r="F443" s="291">
        <v>0</v>
      </c>
      <c r="G443" s="291">
        <v>2937.77</v>
      </c>
      <c r="H443" s="292" t="s">
        <v>56</v>
      </c>
    </row>
    <row r="444" spans="1:8" ht="20.100000000000001" customHeight="1" x14ac:dyDescent="0.25">
      <c r="A444" s="290" t="s">
        <v>1538</v>
      </c>
      <c r="B444" s="290" t="s">
        <v>1535</v>
      </c>
      <c r="C444" s="291">
        <v>1999</v>
      </c>
      <c r="D444" s="292" t="s">
        <v>56</v>
      </c>
      <c r="E444" s="291">
        <v>0</v>
      </c>
      <c r="F444" s="291">
        <v>0</v>
      </c>
      <c r="G444" s="291">
        <v>1999</v>
      </c>
      <c r="H444" s="292" t="s">
        <v>56</v>
      </c>
    </row>
    <row r="445" spans="1:8" ht="20.100000000000001" customHeight="1" x14ac:dyDescent="0.25">
      <c r="A445" s="293" t="s">
        <v>1539</v>
      </c>
      <c r="B445" s="293" t="s">
        <v>202</v>
      </c>
      <c r="C445" s="294">
        <v>1802.72</v>
      </c>
      <c r="D445" s="295" t="s">
        <v>56</v>
      </c>
      <c r="E445" s="294">
        <v>0</v>
      </c>
      <c r="F445" s="294">
        <v>0</v>
      </c>
      <c r="G445" s="294">
        <v>1802.72</v>
      </c>
      <c r="H445" s="295" t="s">
        <v>56</v>
      </c>
    </row>
    <row r="446" spans="1:8" ht="20.100000000000001" customHeight="1" x14ac:dyDescent="0.25">
      <c r="A446" s="290" t="s">
        <v>1540</v>
      </c>
      <c r="B446" s="290" t="s">
        <v>1541</v>
      </c>
      <c r="C446" s="291">
        <v>699</v>
      </c>
      <c r="D446" s="292" t="s">
        <v>56</v>
      </c>
      <c r="E446" s="291">
        <v>0</v>
      </c>
      <c r="F446" s="291">
        <v>0</v>
      </c>
      <c r="G446" s="291">
        <v>699</v>
      </c>
      <c r="H446" s="292" t="s">
        <v>56</v>
      </c>
    </row>
    <row r="447" spans="1:8" ht="20.100000000000001" customHeight="1" x14ac:dyDescent="0.25">
      <c r="A447" s="290" t="s">
        <v>1542</v>
      </c>
      <c r="B447" s="290" t="s">
        <v>1543</v>
      </c>
      <c r="C447" s="291">
        <v>554.72</v>
      </c>
      <c r="D447" s="292" t="s">
        <v>56</v>
      </c>
      <c r="E447" s="291">
        <v>0</v>
      </c>
      <c r="F447" s="291">
        <v>0</v>
      </c>
      <c r="G447" s="291">
        <v>554.72</v>
      </c>
      <c r="H447" s="292" t="s">
        <v>56</v>
      </c>
    </row>
    <row r="448" spans="1:8" ht="20.100000000000001" customHeight="1" x14ac:dyDescent="0.25">
      <c r="A448" s="290" t="s">
        <v>1544</v>
      </c>
      <c r="B448" s="290" t="s">
        <v>1545</v>
      </c>
      <c r="C448" s="291">
        <v>549</v>
      </c>
      <c r="D448" s="292" t="s">
        <v>56</v>
      </c>
      <c r="E448" s="291">
        <v>0</v>
      </c>
      <c r="F448" s="291">
        <v>0</v>
      </c>
      <c r="G448" s="291">
        <v>549</v>
      </c>
      <c r="H448" s="292" t="s">
        <v>56</v>
      </c>
    </row>
    <row r="449" spans="1:8" ht="20.100000000000001" customHeight="1" x14ac:dyDescent="0.25">
      <c r="A449" s="293" t="s">
        <v>627</v>
      </c>
      <c r="B449" s="293" t="s">
        <v>204</v>
      </c>
      <c r="C449" s="294">
        <v>1173158</v>
      </c>
      <c r="D449" s="295" t="s">
        <v>56</v>
      </c>
      <c r="E449" s="294">
        <v>438920</v>
      </c>
      <c r="F449" s="294">
        <v>0</v>
      </c>
      <c r="G449" s="294">
        <v>1612078</v>
      </c>
      <c r="H449" s="295" t="s">
        <v>56</v>
      </c>
    </row>
    <row r="450" spans="1:8" ht="20.100000000000001" customHeight="1" x14ac:dyDescent="0.25">
      <c r="A450" s="290" t="s">
        <v>1546</v>
      </c>
      <c r="B450" s="290" t="s">
        <v>1547</v>
      </c>
      <c r="C450" s="291">
        <v>105700</v>
      </c>
      <c r="D450" s="292" t="s">
        <v>56</v>
      </c>
      <c r="E450" s="291">
        <v>0</v>
      </c>
      <c r="F450" s="291">
        <v>0</v>
      </c>
      <c r="G450" s="291">
        <v>105700</v>
      </c>
      <c r="H450" s="292" t="s">
        <v>56</v>
      </c>
    </row>
    <row r="451" spans="1:8" ht="20.100000000000001" customHeight="1" x14ac:dyDescent="0.25">
      <c r="A451" s="290" t="s">
        <v>1548</v>
      </c>
      <c r="B451" s="290" t="s">
        <v>1549</v>
      </c>
      <c r="C451" s="291">
        <v>205000</v>
      </c>
      <c r="D451" s="292" t="s">
        <v>56</v>
      </c>
      <c r="E451" s="291">
        <v>0</v>
      </c>
      <c r="F451" s="291">
        <v>0</v>
      </c>
      <c r="G451" s="291">
        <v>205000</v>
      </c>
      <c r="H451" s="292" t="s">
        <v>56</v>
      </c>
    </row>
    <row r="452" spans="1:8" ht="20.100000000000001" customHeight="1" x14ac:dyDescent="0.25">
      <c r="A452" s="290" t="s">
        <v>1550</v>
      </c>
      <c r="B452" s="290" t="s">
        <v>1551</v>
      </c>
      <c r="C452" s="291">
        <v>181900</v>
      </c>
      <c r="D452" s="292" t="s">
        <v>56</v>
      </c>
      <c r="E452" s="291">
        <v>0</v>
      </c>
      <c r="F452" s="291">
        <v>0</v>
      </c>
      <c r="G452" s="291">
        <v>181900</v>
      </c>
      <c r="H452" s="292" t="s">
        <v>56</v>
      </c>
    </row>
    <row r="453" spans="1:8" ht="20.100000000000001" customHeight="1" x14ac:dyDescent="0.25">
      <c r="A453" s="290" t="s">
        <v>1552</v>
      </c>
      <c r="B453" s="290" t="s">
        <v>1553</v>
      </c>
      <c r="C453" s="291">
        <v>161958</v>
      </c>
      <c r="D453" s="292" t="s">
        <v>56</v>
      </c>
      <c r="E453" s="291">
        <v>0</v>
      </c>
      <c r="F453" s="291">
        <v>0</v>
      </c>
      <c r="G453" s="291">
        <v>161958</v>
      </c>
      <c r="H453" s="292" t="s">
        <v>56</v>
      </c>
    </row>
    <row r="454" spans="1:8" ht="20.100000000000001" customHeight="1" x14ac:dyDescent="0.25">
      <c r="A454" s="290" t="s">
        <v>1554</v>
      </c>
      <c r="B454" s="290" t="s">
        <v>1555</v>
      </c>
      <c r="C454" s="291">
        <v>370600</v>
      </c>
      <c r="D454" s="292" t="s">
        <v>56</v>
      </c>
      <c r="E454" s="291">
        <v>0</v>
      </c>
      <c r="F454" s="291">
        <v>0</v>
      </c>
      <c r="G454" s="291">
        <v>370600</v>
      </c>
      <c r="H454" s="292" t="s">
        <v>56</v>
      </c>
    </row>
    <row r="455" spans="1:8" ht="20.100000000000001" customHeight="1" x14ac:dyDescent="0.25">
      <c r="A455" s="290" t="s">
        <v>1556</v>
      </c>
      <c r="B455" s="290" t="s">
        <v>1557</v>
      </c>
      <c r="C455" s="291">
        <v>68000</v>
      </c>
      <c r="D455" s="292" t="s">
        <v>56</v>
      </c>
      <c r="E455" s="291">
        <v>0</v>
      </c>
      <c r="F455" s="291">
        <v>0</v>
      </c>
      <c r="G455" s="291">
        <v>68000</v>
      </c>
      <c r="H455" s="292" t="s">
        <v>56</v>
      </c>
    </row>
    <row r="456" spans="1:8" ht="20.100000000000001" customHeight="1" x14ac:dyDescent="0.25">
      <c r="A456" s="290" t="s">
        <v>1558</v>
      </c>
      <c r="B456" s="290" t="s">
        <v>1559</v>
      </c>
      <c r="C456" s="291">
        <v>80000</v>
      </c>
      <c r="D456" s="292" t="s">
        <v>56</v>
      </c>
      <c r="E456" s="291">
        <v>0</v>
      </c>
      <c r="F456" s="291">
        <v>0</v>
      </c>
      <c r="G456" s="291">
        <v>80000</v>
      </c>
      <c r="H456" s="292" t="s">
        <v>56</v>
      </c>
    </row>
    <row r="457" spans="1:8" ht="20.100000000000001" customHeight="1" x14ac:dyDescent="0.25">
      <c r="A457" s="290" t="s">
        <v>882</v>
      </c>
      <c r="B457" s="290" t="s">
        <v>883</v>
      </c>
      <c r="C457" s="291">
        <v>0</v>
      </c>
      <c r="D457" s="292" t="s">
        <v>56</v>
      </c>
      <c r="E457" s="291">
        <v>223930</v>
      </c>
      <c r="F457" s="291">
        <v>0</v>
      </c>
      <c r="G457" s="291">
        <v>223930</v>
      </c>
      <c r="H457" s="292" t="s">
        <v>56</v>
      </c>
    </row>
    <row r="458" spans="1:8" ht="20.100000000000001" customHeight="1" x14ac:dyDescent="0.25">
      <c r="A458" s="290" t="s">
        <v>884</v>
      </c>
      <c r="B458" s="290" t="s">
        <v>885</v>
      </c>
      <c r="C458" s="291">
        <v>0</v>
      </c>
      <c r="D458" s="292" t="s">
        <v>56</v>
      </c>
      <c r="E458" s="291">
        <v>214990</v>
      </c>
      <c r="F458" s="291">
        <v>0</v>
      </c>
      <c r="G458" s="291">
        <v>214990</v>
      </c>
      <c r="H458" s="292" t="s">
        <v>56</v>
      </c>
    </row>
    <row r="459" spans="1:8" ht="20.100000000000001" customHeight="1" x14ac:dyDescent="0.25">
      <c r="A459" s="293" t="s">
        <v>1560</v>
      </c>
      <c r="B459" s="293" t="s">
        <v>205</v>
      </c>
      <c r="C459" s="294">
        <v>17708657.870000001</v>
      </c>
      <c r="D459" s="295" t="s">
        <v>56</v>
      </c>
      <c r="E459" s="294">
        <v>0</v>
      </c>
      <c r="F459" s="294">
        <v>0</v>
      </c>
      <c r="G459" s="294">
        <v>17708657.870000001</v>
      </c>
      <c r="H459" s="295" t="s">
        <v>56</v>
      </c>
    </row>
    <row r="460" spans="1:8" ht="20.100000000000001" customHeight="1" x14ac:dyDescent="0.25">
      <c r="A460" s="290" t="s">
        <v>1561</v>
      </c>
      <c r="B460" s="290" t="s">
        <v>1562</v>
      </c>
      <c r="C460" s="291">
        <v>791040</v>
      </c>
      <c r="D460" s="292" t="s">
        <v>56</v>
      </c>
      <c r="E460" s="291">
        <v>0</v>
      </c>
      <c r="F460" s="291">
        <v>0</v>
      </c>
      <c r="G460" s="291">
        <v>791040</v>
      </c>
      <c r="H460" s="292" t="s">
        <v>56</v>
      </c>
    </row>
    <row r="461" spans="1:8" ht="20.100000000000001" customHeight="1" x14ac:dyDescent="0.25">
      <c r="A461" s="290" t="s">
        <v>1563</v>
      </c>
      <c r="B461" s="290" t="s">
        <v>1564</v>
      </c>
      <c r="C461" s="291">
        <v>1383695.45</v>
      </c>
      <c r="D461" s="292" t="s">
        <v>56</v>
      </c>
      <c r="E461" s="291">
        <v>0</v>
      </c>
      <c r="F461" s="291">
        <v>0</v>
      </c>
      <c r="G461" s="291">
        <v>1383695.45</v>
      </c>
      <c r="H461" s="292" t="s">
        <v>56</v>
      </c>
    </row>
    <row r="462" spans="1:8" ht="20.100000000000001" customHeight="1" x14ac:dyDescent="0.25">
      <c r="A462" s="290" t="s">
        <v>1565</v>
      </c>
      <c r="B462" s="290" t="s">
        <v>1566</v>
      </c>
      <c r="C462" s="291">
        <v>707273.86</v>
      </c>
      <c r="D462" s="292" t="s">
        <v>56</v>
      </c>
      <c r="E462" s="291">
        <v>0</v>
      </c>
      <c r="F462" s="291">
        <v>0</v>
      </c>
      <c r="G462" s="291">
        <v>707273.86</v>
      </c>
      <c r="H462" s="292" t="s">
        <v>56</v>
      </c>
    </row>
    <row r="463" spans="1:8" ht="20.100000000000001" customHeight="1" x14ac:dyDescent="0.25">
      <c r="A463" s="290" t="s">
        <v>1567</v>
      </c>
      <c r="B463" s="290" t="s">
        <v>1568</v>
      </c>
      <c r="C463" s="291">
        <v>2506847</v>
      </c>
      <c r="D463" s="292" t="s">
        <v>56</v>
      </c>
      <c r="E463" s="291">
        <v>0</v>
      </c>
      <c r="F463" s="291">
        <v>0</v>
      </c>
      <c r="G463" s="291">
        <v>2506847</v>
      </c>
      <c r="H463" s="292" t="s">
        <v>56</v>
      </c>
    </row>
    <row r="464" spans="1:8" ht="20.100000000000001" customHeight="1" x14ac:dyDescent="0.25">
      <c r="A464" s="290" t="s">
        <v>1569</v>
      </c>
      <c r="B464" s="290" t="s">
        <v>1570</v>
      </c>
      <c r="C464" s="291">
        <v>12319801.560000001</v>
      </c>
      <c r="D464" s="292" t="s">
        <v>56</v>
      </c>
      <c r="E464" s="291">
        <v>0</v>
      </c>
      <c r="F464" s="291">
        <v>0</v>
      </c>
      <c r="G464" s="291">
        <v>12319801.560000001</v>
      </c>
      <c r="H464" s="292" t="s">
        <v>56</v>
      </c>
    </row>
    <row r="465" spans="1:8" ht="20.100000000000001" customHeight="1" x14ac:dyDescent="0.25">
      <c r="A465" s="293" t="s">
        <v>1571</v>
      </c>
      <c r="B465" s="293" t="s">
        <v>207</v>
      </c>
      <c r="C465" s="294">
        <v>645000</v>
      </c>
      <c r="D465" s="295" t="s">
        <v>56</v>
      </c>
      <c r="E465" s="294">
        <v>0</v>
      </c>
      <c r="F465" s="294">
        <v>0</v>
      </c>
      <c r="G465" s="294">
        <v>645000</v>
      </c>
      <c r="H465" s="295" t="s">
        <v>56</v>
      </c>
    </row>
    <row r="466" spans="1:8" ht="20.100000000000001" customHeight="1" x14ac:dyDescent="0.25">
      <c r="A466" s="290" t="s">
        <v>1572</v>
      </c>
      <c r="B466" s="290" t="s">
        <v>1573</v>
      </c>
      <c r="C466" s="291">
        <v>95000</v>
      </c>
      <c r="D466" s="292" t="s">
        <v>56</v>
      </c>
      <c r="E466" s="291">
        <v>0</v>
      </c>
      <c r="F466" s="291">
        <v>0</v>
      </c>
      <c r="G466" s="291">
        <v>95000</v>
      </c>
      <c r="H466" s="292" t="s">
        <v>56</v>
      </c>
    </row>
    <row r="467" spans="1:8" ht="20.100000000000001" customHeight="1" x14ac:dyDescent="0.25">
      <c r="A467" s="290" t="s">
        <v>1574</v>
      </c>
      <c r="B467" s="290" t="s">
        <v>1575</v>
      </c>
      <c r="C467" s="291">
        <v>550000</v>
      </c>
      <c r="D467" s="292" t="s">
        <v>56</v>
      </c>
      <c r="E467" s="291">
        <v>0</v>
      </c>
      <c r="F467" s="291">
        <v>0</v>
      </c>
      <c r="G467" s="291">
        <v>550000</v>
      </c>
      <c r="H467" s="292" t="s">
        <v>56</v>
      </c>
    </row>
    <row r="468" spans="1:8" ht="20.100000000000001" customHeight="1" x14ac:dyDescent="0.25">
      <c r="A468" s="293" t="s">
        <v>1576</v>
      </c>
      <c r="B468" s="293" t="s">
        <v>208</v>
      </c>
      <c r="C468" s="294">
        <v>443695</v>
      </c>
      <c r="D468" s="295" t="s">
        <v>56</v>
      </c>
      <c r="E468" s="294">
        <v>0</v>
      </c>
      <c r="F468" s="294">
        <v>0</v>
      </c>
      <c r="G468" s="294">
        <v>443695</v>
      </c>
      <c r="H468" s="295" t="s">
        <v>56</v>
      </c>
    </row>
    <row r="469" spans="1:8" ht="20.100000000000001" customHeight="1" x14ac:dyDescent="0.25">
      <c r="A469" s="290" t="s">
        <v>1577</v>
      </c>
      <c r="B469" s="290" t="s">
        <v>1573</v>
      </c>
      <c r="C469" s="291">
        <v>50000</v>
      </c>
      <c r="D469" s="292" t="s">
        <v>56</v>
      </c>
      <c r="E469" s="291">
        <v>0</v>
      </c>
      <c r="F469" s="291">
        <v>0</v>
      </c>
      <c r="G469" s="291">
        <v>50000</v>
      </c>
      <c r="H469" s="292" t="s">
        <v>56</v>
      </c>
    </row>
    <row r="470" spans="1:8" ht="20.100000000000001" customHeight="1" x14ac:dyDescent="0.25">
      <c r="A470" s="290" t="s">
        <v>1578</v>
      </c>
      <c r="B470" s="290" t="s">
        <v>1575</v>
      </c>
      <c r="C470" s="291">
        <v>393695</v>
      </c>
      <c r="D470" s="292" t="s">
        <v>56</v>
      </c>
      <c r="E470" s="291">
        <v>0</v>
      </c>
      <c r="F470" s="291">
        <v>0</v>
      </c>
      <c r="G470" s="291">
        <v>393695</v>
      </c>
      <c r="H470" s="292" t="s">
        <v>56</v>
      </c>
    </row>
    <row r="471" spans="1:8" ht="20.100000000000001" customHeight="1" x14ac:dyDescent="0.25">
      <c r="A471" s="293" t="s">
        <v>1579</v>
      </c>
      <c r="B471" s="293" t="s">
        <v>210</v>
      </c>
      <c r="C471" s="295" t="s">
        <v>56</v>
      </c>
      <c r="D471" s="294">
        <v>808657</v>
      </c>
      <c r="E471" s="294">
        <v>0</v>
      </c>
      <c r="F471" s="294">
        <v>0</v>
      </c>
      <c r="G471" s="295" t="s">
        <v>56</v>
      </c>
      <c r="H471" s="294">
        <v>808657</v>
      </c>
    </row>
    <row r="472" spans="1:8" ht="20.100000000000001" customHeight="1" x14ac:dyDescent="0.25">
      <c r="A472" s="293" t="s">
        <v>1580</v>
      </c>
      <c r="B472" s="293" t="s">
        <v>212</v>
      </c>
      <c r="C472" s="297">
        <v>-278997.7</v>
      </c>
      <c r="D472" s="295" t="s">
        <v>56</v>
      </c>
      <c r="E472" s="294">
        <v>0</v>
      </c>
      <c r="F472" s="294">
        <v>0</v>
      </c>
      <c r="G472" s="297">
        <v>-278997.7</v>
      </c>
      <c r="H472" s="295" t="s">
        <v>56</v>
      </c>
    </row>
    <row r="473" spans="1:8" ht="20.100000000000001" customHeight="1" x14ac:dyDescent="0.25">
      <c r="A473" s="293" t="s">
        <v>1581</v>
      </c>
      <c r="B473" s="293" t="s">
        <v>214</v>
      </c>
      <c r="C473" s="297">
        <v>-258185.49</v>
      </c>
      <c r="D473" s="295" t="s">
        <v>56</v>
      </c>
      <c r="E473" s="294">
        <v>0</v>
      </c>
      <c r="F473" s="294">
        <v>0</v>
      </c>
      <c r="G473" s="297">
        <v>-258185.49</v>
      </c>
      <c r="H473" s="295" t="s">
        <v>56</v>
      </c>
    </row>
    <row r="474" spans="1:8" ht="20.100000000000001" customHeight="1" x14ac:dyDescent="0.25">
      <c r="A474" s="293" t="s">
        <v>1582</v>
      </c>
      <c r="B474" s="293" t="s">
        <v>216</v>
      </c>
      <c r="C474" s="297">
        <v>-1098</v>
      </c>
      <c r="D474" s="295" t="s">
        <v>56</v>
      </c>
      <c r="E474" s="294">
        <v>0</v>
      </c>
      <c r="F474" s="294">
        <v>0</v>
      </c>
      <c r="G474" s="297">
        <v>-1098</v>
      </c>
      <c r="H474" s="295" t="s">
        <v>56</v>
      </c>
    </row>
    <row r="475" spans="1:8" ht="20.100000000000001" customHeight="1" x14ac:dyDescent="0.25">
      <c r="A475" s="293" t="s">
        <v>1583</v>
      </c>
      <c r="B475" s="293" t="s">
        <v>218</v>
      </c>
      <c r="C475" s="297">
        <v>-199.9</v>
      </c>
      <c r="D475" s="295" t="s">
        <v>56</v>
      </c>
      <c r="E475" s="294">
        <v>0</v>
      </c>
      <c r="F475" s="294">
        <v>0</v>
      </c>
      <c r="G475" s="297">
        <v>-199.9</v>
      </c>
      <c r="H475" s="295" t="s">
        <v>56</v>
      </c>
    </row>
    <row r="476" spans="1:8" ht="20.100000000000001" customHeight="1" x14ac:dyDescent="0.25">
      <c r="A476" s="290" t="s">
        <v>628</v>
      </c>
      <c r="B476" s="290" t="s">
        <v>356</v>
      </c>
      <c r="C476" s="292" t="s">
        <v>56</v>
      </c>
      <c r="D476" s="291">
        <v>2705320.33</v>
      </c>
      <c r="E476" s="291">
        <v>7916</v>
      </c>
      <c r="F476" s="291">
        <v>31552.3</v>
      </c>
      <c r="G476" s="292" t="s">
        <v>56</v>
      </c>
      <c r="H476" s="291">
        <v>2728956.63</v>
      </c>
    </row>
    <row r="477" spans="1:8" ht="20.100000000000001" customHeight="1" x14ac:dyDescent="0.25">
      <c r="A477" s="290" t="s">
        <v>629</v>
      </c>
      <c r="B477" s="290" t="s">
        <v>264</v>
      </c>
      <c r="C477" s="292" t="s">
        <v>56</v>
      </c>
      <c r="D477" s="291">
        <v>2388264.54</v>
      </c>
      <c r="E477" s="291">
        <v>7916</v>
      </c>
      <c r="F477" s="291">
        <v>14094.3</v>
      </c>
      <c r="G477" s="292" t="s">
        <v>56</v>
      </c>
      <c r="H477" s="291">
        <v>2394442.84</v>
      </c>
    </row>
    <row r="478" spans="1:8" ht="20.100000000000001" customHeight="1" x14ac:dyDescent="0.25">
      <c r="A478" s="293" t="s">
        <v>630</v>
      </c>
      <c r="B478" s="293" t="s">
        <v>183</v>
      </c>
      <c r="C478" s="295" t="s">
        <v>56</v>
      </c>
      <c r="D478" s="294">
        <v>1932530.85</v>
      </c>
      <c r="E478" s="294">
        <v>7916</v>
      </c>
      <c r="F478" s="294">
        <v>7916</v>
      </c>
      <c r="G478" s="295" t="s">
        <v>56</v>
      </c>
      <c r="H478" s="294">
        <v>1932530.85</v>
      </c>
    </row>
    <row r="479" spans="1:8" ht="20.100000000000001" customHeight="1" x14ac:dyDescent="0.25">
      <c r="A479" s="290" t="s">
        <v>1584</v>
      </c>
      <c r="B479" s="290" t="s">
        <v>1585</v>
      </c>
      <c r="C479" s="292" t="s">
        <v>56</v>
      </c>
      <c r="D479" s="291">
        <v>309599.48</v>
      </c>
      <c r="E479" s="291">
        <v>0</v>
      </c>
      <c r="F479" s="291">
        <v>0</v>
      </c>
      <c r="G479" s="292" t="s">
        <v>56</v>
      </c>
      <c r="H479" s="291">
        <v>309599.48</v>
      </c>
    </row>
    <row r="480" spans="1:8" ht="20.100000000000001" customHeight="1" x14ac:dyDescent="0.25">
      <c r="A480" s="290" t="s">
        <v>1586</v>
      </c>
      <c r="B480" s="290" t="s">
        <v>1587</v>
      </c>
      <c r="C480" s="292" t="s">
        <v>56</v>
      </c>
      <c r="D480" s="291">
        <v>25000</v>
      </c>
      <c r="E480" s="291">
        <v>0</v>
      </c>
      <c r="F480" s="291">
        <v>0</v>
      </c>
      <c r="G480" s="292" t="s">
        <v>56</v>
      </c>
      <c r="H480" s="291">
        <v>25000</v>
      </c>
    </row>
    <row r="481" spans="1:8" ht="20.100000000000001" customHeight="1" x14ac:dyDescent="0.25">
      <c r="A481" s="290" t="s">
        <v>1588</v>
      </c>
      <c r="B481" s="290" t="s">
        <v>1589</v>
      </c>
      <c r="C481" s="292" t="s">
        <v>56</v>
      </c>
      <c r="D481" s="291">
        <v>7772.89</v>
      </c>
      <c r="E481" s="291">
        <v>0</v>
      </c>
      <c r="F481" s="291">
        <v>0</v>
      </c>
      <c r="G481" s="292" t="s">
        <v>56</v>
      </c>
      <c r="H481" s="291">
        <v>7772.89</v>
      </c>
    </row>
    <row r="482" spans="1:8" ht="20.100000000000001" customHeight="1" x14ac:dyDescent="0.25">
      <c r="A482" s="290" t="s">
        <v>1590</v>
      </c>
      <c r="B482" s="290" t="s">
        <v>1591</v>
      </c>
      <c r="C482" s="292" t="s">
        <v>56</v>
      </c>
      <c r="D482" s="291">
        <v>443622</v>
      </c>
      <c r="E482" s="291">
        <v>0</v>
      </c>
      <c r="F482" s="291">
        <v>0</v>
      </c>
      <c r="G482" s="292" t="s">
        <v>56</v>
      </c>
      <c r="H482" s="291">
        <v>443622</v>
      </c>
    </row>
    <row r="483" spans="1:8" ht="20.100000000000001" customHeight="1" x14ac:dyDescent="0.25">
      <c r="A483" s="290" t="s">
        <v>1592</v>
      </c>
      <c r="B483" s="290" t="s">
        <v>1593</v>
      </c>
      <c r="C483" s="292" t="s">
        <v>56</v>
      </c>
      <c r="D483" s="291">
        <v>20000</v>
      </c>
      <c r="E483" s="291">
        <v>0</v>
      </c>
      <c r="F483" s="291">
        <v>0</v>
      </c>
      <c r="G483" s="292" t="s">
        <v>56</v>
      </c>
      <c r="H483" s="291">
        <v>20000</v>
      </c>
    </row>
    <row r="484" spans="1:8" ht="20.100000000000001" customHeight="1" x14ac:dyDescent="0.25">
      <c r="A484" s="290" t="s">
        <v>1594</v>
      </c>
      <c r="B484" s="290" t="s">
        <v>183</v>
      </c>
      <c r="C484" s="292" t="s">
        <v>56</v>
      </c>
      <c r="D484" s="291">
        <v>28350.23</v>
      </c>
      <c r="E484" s="291">
        <v>0</v>
      </c>
      <c r="F484" s="291">
        <v>0</v>
      </c>
      <c r="G484" s="292" t="s">
        <v>56</v>
      </c>
      <c r="H484" s="291">
        <v>28350.23</v>
      </c>
    </row>
    <row r="485" spans="1:8" ht="20.100000000000001" customHeight="1" x14ac:dyDescent="0.25">
      <c r="A485" s="290" t="s">
        <v>1595</v>
      </c>
      <c r="B485" s="290" t="s">
        <v>1596</v>
      </c>
      <c r="C485" s="292" t="s">
        <v>56</v>
      </c>
      <c r="D485" s="291">
        <v>223199.62</v>
      </c>
      <c r="E485" s="291">
        <v>0</v>
      </c>
      <c r="F485" s="291">
        <v>0</v>
      </c>
      <c r="G485" s="292" t="s">
        <v>56</v>
      </c>
      <c r="H485" s="291">
        <v>223199.62</v>
      </c>
    </row>
    <row r="486" spans="1:8" ht="20.100000000000001" customHeight="1" x14ac:dyDescent="0.25">
      <c r="A486" s="290" t="s">
        <v>1597</v>
      </c>
      <c r="B486" s="290" t="s">
        <v>1598</v>
      </c>
      <c r="C486" s="292" t="s">
        <v>56</v>
      </c>
      <c r="D486" s="296">
        <v>-15715.66</v>
      </c>
      <c r="E486" s="291">
        <v>0</v>
      </c>
      <c r="F486" s="291">
        <v>0</v>
      </c>
      <c r="G486" s="292" t="s">
        <v>56</v>
      </c>
      <c r="H486" s="296">
        <v>-15715.66</v>
      </c>
    </row>
    <row r="487" spans="1:8" ht="20.100000000000001" customHeight="1" x14ac:dyDescent="0.25">
      <c r="A487" s="290" t="s">
        <v>1599</v>
      </c>
      <c r="B487" s="290" t="s">
        <v>1600</v>
      </c>
      <c r="C487" s="292" t="s">
        <v>56</v>
      </c>
      <c r="D487" s="291">
        <v>40020</v>
      </c>
      <c r="E487" s="291">
        <v>0</v>
      </c>
      <c r="F487" s="291">
        <v>0</v>
      </c>
      <c r="G487" s="292" t="s">
        <v>56</v>
      </c>
      <c r="H487" s="291">
        <v>40020</v>
      </c>
    </row>
    <row r="488" spans="1:8" ht="20.100000000000001" customHeight="1" x14ac:dyDescent="0.25">
      <c r="A488" s="290" t="s">
        <v>1601</v>
      </c>
      <c r="B488" s="290" t="s">
        <v>1149</v>
      </c>
      <c r="C488" s="292" t="s">
        <v>56</v>
      </c>
      <c r="D488" s="291">
        <v>668.76</v>
      </c>
      <c r="E488" s="291">
        <v>0</v>
      </c>
      <c r="F488" s="291">
        <v>0</v>
      </c>
      <c r="G488" s="292" t="s">
        <v>56</v>
      </c>
      <c r="H488" s="291">
        <v>668.76</v>
      </c>
    </row>
    <row r="489" spans="1:8" ht="20.100000000000001" customHeight="1" x14ac:dyDescent="0.25">
      <c r="A489" s="290" t="s">
        <v>1602</v>
      </c>
      <c r="B489" s="290" t="s">
        <v>1603</v>
      </c>
      <c r="C489" s="292" t="s">
        <v>56</v>
      </c>
      <c r="D489" s="291">
        <v>850000</v>
      </c>
      <c r="E489" s="291">
        <v>0</v>
      </c>
      <c r="F489" s="291">
        <v>0</v>
      </c>
      <c r="G489" s="292" t="s">
        <v>56</v>
      </c>
      <c r="H489" s="291">
        <v>850000</v>
      </c>
    </row>
    <row r="490" spans="1:8" ht="20.100000000000001" customHeight="1" x14ac:dyDescent="0.25">
      <c r="A490" s="290" t="s">
        <v>1604</v>
      </c>
      <c r="B490" s="290" t="s">
        <v>121</v>
      </c>
      <c r="C490" s="292" t="s">
        <v>56</v>
      </c>
      <c r="D490" s="291">
        <v>13.53</v>
      </c>
      <c r="E490" s="291">
        <v>0</v>
      </c>
      <c r="F490" s="291">
        <v>0</v>
      </c>
      <c r="G490" s="292" t="s">
        <v>56</v>
      </c>
      <c r="H490" s="291">
        <v>13.53</v>
      </c>
    </row>
    <row r="491" spans="1:8" ht="20.100000000000001" customHeight="1" x14ac:dyDescent="0.25">
      <c r="A491" s="290" t="s">
        <v>886</v>
      </c>
      <c r="B491" s="290" t="s">
        <v>887</v>
      </c>
      <c r="C491" s="292" t="s">
        <v>56</v>
      </c>
      <c r="D491" s="291">
        <v>0</v>
      </c>
      <c r="E491" s="291">
        <v>7916</v>
      </c>
      <c r="F491" s="291">
        <v>7916</v>
      </c>
      <c r="G491" s="292" t="s">
        <v>56</v>
      </c>
      <c r="H491" s="291">
        <v>0</v>
      </c>
    </row>
    <row r="492" spans="1:8" ht="20.100000000000001" customHeight="1" x14ac:dyDescent="0.25">
      <c r="A492" s="293" t="s">
        <v>631</v>
      </c>
      <c r="B492" s="293" t="s">
        <v>185</v>
      </c>
      <c r="C492" s="295" t="s">
        <v>56</v>
      </c>
      <c r="D492" s="294">
        <v>455733.69</v>
      </c>
      <c r="E492" s="294">
        <v>0</v>
      </c>
      <c r="F492" s="294">
        <v>6178.3</v>
      </c>
      <c r="G492" s="295" t="s">
        <v>56</v>
      </c>
      <c r="H492" s="294">
        <v>461911.99</v>
      </c>
    </row>
    <row r="493" spans="1:8" ht="20.100000000000001" customHeight="1" x14ac:dyDescent="0.25">
      <c r="A493" s="290" t="s">
        <v>632</v>
      </c>
      <c r="B493" s="290" t="s">
        <v>358</v>
      </c>
      <c r="C493" s="292" t="s">
        <v>56</v>
      </c>
      <c r="D493" s="291">
        <v>35709.85</v>
      </c>
      <c r="E493" s="291">
        <v>0</v>
      </c>
      <c r="F493" s="291">
        <v>3188.79</v>
      </c>
      <c r="G493" s="292" t="s">
        <v>56</v>
      </c>
      <c r="H493" s="291">
        <v>38898.639999999999</v>
      </c>
    </row>
    <row r="494" spans="1:8" ht="20.100000000000001" customHeight="1" x14ac:dyDescent="0.25">
      <c r="A494" s="290" t="s">
        <v>633</v>
      </c>
      <c r="B494" s="290" t="s">
        <v>359</v>
      </c>
      <c r="C494" s="292" t="s">
        <v>56</v>
      </c>
      <c r="D494" s="291">
        <v>34344.86</v>
      </c>
      <c r="E494" s="291">
        <v>0</v>
      </c>
      <c r="F494" s="291">
        <v>2989.51</v>
      </c>
      <c r="G494" s="292" t="s">
        <v>56</v>
      </c>
      <c r="H494" s="291">
        <v>37334.370000000003</v>
      </c>
    </row>
    <row r="495" spans="1:8" ht="20.100000000000001" customHeight="1" x14ac:dyDescent="0.25">
      <c r="A495" s="290" t="s">
        <v>1605</v>
      </c>
      <c r="B495" s="290" t="s">
        <v>1606</v>
      </c>
      <c r="C495" s="292" t="s">
        <v>56</v>
      </c>
      <c r="D495" s="296">
        <v>-45071.91</v>
      </c>
      <c r="E495" s="291">
        <v>0</v>
      </c>
      <c r="F495" s="291">
        <v>0</v>
      </c>
      <c r="G495" s="292" t="s">
        <v>56</v>
      </c>
      <c r="H495" s="296">
        <v>-45071.91</v>
      </c>
    </row>
    <row r="496" spans="1:8" ht="20.100000000000001" customHeight="1" x14ac:dyDescent="0.25">
      <c r="A496" s="290" t="s">
        <v>1607</v>
      </c>
      <c r="B496" s="290" t="s">
        <v>1608</v>
      </c>
      <c r="C496" s="292" t="s">
        <v>56</v>
      </c>
      <c r="D496" s="291">
        <v>18571.77</v>
      </c>
      <c r="E496" s="291">
        <v>0</v>
      </c>
      <c r="F496" s="291">
        <v>0</v>
      </c>
      <c r="G496" s="292" t="s">
        <v>56</v>
      </c>
      <c r="H496" s="291">
        <v>18571.77</v>
      </c>
    </row>
    <row r="497" spans="1:8" ht="20.100000000000001" customHeight="1" x14ac:dyDescent="0.25">
      <c r="A497" s="290" t="s">
        <v>1609</v>
      </c>
      <c r="B497" s="290" t="s">
        <v>1610</v>
      </c>
      <c r="C497" s="292" t="s">
        <v>56</v>
      </c>
      <c r="D497" s="291">
        <v>92868.9</v>
      </c>
      <c r="E497" s="291">
        <v>0</v>
      </c>
      <c r="F497" s="291">
        <v>0</v>
      </c>
      <c r="G497" s="292" t="s">
        <v>56</v>
      </c>
      <c r="H497" s="291">
        <v>92868.9</v>
      </c>
    </row>
    <row r="498" spans="1:8" ht="20.100000000000001" customHeight="1" x14ac:dyDescent="0.25">
      <c r="A498" s="290" t="s">
        <v>1611</v>
      </c>
      <c r="B498" s="290" t="s">
        <v>1612</v>
      </c>
      <c r="C498" s="292" t="s">
        <v>56</v>
      </c>
      <c r="D498" s="291">
        <v>1857.16</v>
      </c>
      <c r="E498" s="291">
        <v>0</v>
      </c>
      <c r="F498" s="291">
        <v>0</v>
      </c>
      <c r="G498" s="292" t="s">
        <v>56</v>
      </c>
      <c r="H498" s="291">
        <v>1857.16</v>
      </c>
    </row>
    <row r="499" spans="1:8" ht="20.100000000000001" customHeight="1" x14ac:dyDescent="0.25">
      <c r="A499" s="290" t="s">
        <v>1613</v>
      </c>
      <c r="B499" s="290" t="s">
        <v>1614</v>
      </c>
      <c r="C499" s="292" t="s">
        <v>56</v>
      </c>
      <c r="D499" s="291">
        <v>2785.76</v>
      </c>
      <c r="E499" s="291">
        <v>0</v>
      </c>
      <c r="F499" s="291">
        <v>0</v>
      </c>
      <c r="G499" s="292" t="s">
        <v>56</v>
      </c>
      <c r="H499" s="291">
        <v>2785.76</v>
      </c>
    </row>
    <row r="500" spans="1:8" ht="20.100000000000001" customHeight="1" x14ac:dyDescent="0.25">
      <c r="A500" s="290" t="s">
        <v>1615</v>
      </c>
      <c r="B500" s="290" t="s">
        <v>1616</v>
      </c>
      <c r="C500" s="292" t="s">
        <v>56</v>
      </c>
      <c r="D500" s="291">
        <v>314667.3</v>
      </c>
      <c r="E500" s="291">
        <v>0</v>
      </c>
      <c r="F500" s="291">
        <v>0</v>
      </c>
      <c r="G500" s="292" t="s">
        <v>56</v>
      </c>
      <c r="H500" s="291">
        <v>314667.3</v>
      </c>
    </row>
    <row r="501" spans="1:8" ht="20.100000000000001" customHeight="1" x14ac:dyDescent="0.25">
      <c r="A501" s="290" t="s">
        <v>634</v>
      </c>
      <c r="B501" s="290" t="s">
        <v>360</v>
      </c>
      <c r="C501" s="292" t="s">
        <v>56</v>
      </c>
      <c r="D501" s="291">
        <v>317055.78999999998</v>
      </c>
      <c r="E501" s="291">
        <v>0</v>
      </c>
      <c r="F501" s="291">
        <v>17458</v>
      </c>
      <c r="G501" s="292" t="s">
        <v>56</v>
      </c>
      <c r="H501" s="291">
        <v>334513.78999999998</v>
      </c>
    </row>
    <row r="502" spans="1:8" ht="20.100000000000001" customHeight="1" x14ac:dyDescent="0.25">
      <c r="A502" s="293" t="s">
        <v>635</v>
      </c>
      <c r="B502" s="293" t="s">
        <v>194</v>
      </c>
      <c r="C502" s="295" t="s">
        <v>56</v>
      </c>
      <c r="D502" s="294">
        <v>317055.78999999998</v>
      </c>
      <c r="E502" s="294">
        <v>0</v>
      </c>
      <c r="F502" s="294">
        <v>17458</v>
      </c>
      <c r="G502" s="295" t="s">
        <v>56</v>
      </c>
      <c r="H502" s="294">
        <v>334513.78999999998</v>
      </c>
    </row>
    <row r="503" spans="1:8" ht="20.100000000000001" customHeight="1" x14ac:dyDescent="0.25">
      <c r="A503" s="290" t="s">
        <v>1617</v>
      </c>
      <c r="B503" s="290" t="s">
        <v>272</v>
      </c>
      <c r="C503" s="292" t="s">
        <v>56</v>
      </c>
      <c r="D503" s="291">
        <v>2100</v>
      </c>
      <c r="E503" s="291">
        <v>0</v>
      </c>
      <c r="F503" s="291">
        <v>0</v>
      </c>
      <c r="G503" s="292" t="s">
        <v>56</v>
      </c>
      <c r="H503" s="291">
        <v>2100</v>
      </c>
    </row>
    <row r="504" spans="1:8" ht="20.100000000000001" customHeight="1" x14ac:dyDescent="0.25">
      <c r="A504" s="290" t="s">
        <v>636</v>
      </c>
      <c r="B504" s="290" t="s">
        <v>297</v>
      </c>
      <c r="C504" s="292" t="s">
        <v>56</v>
      </c>
      <c r="D504" s="291">
        <v>4200</v>
      </c>
      <c r="E504" s="291">
        <v>0</v>
      </c>
      <c r="F504" s="291">
        <v>0</v>
      </c>
      <c r="G504" s="292" t="s">
        <v>56</v>
      </c>
      <c r="H504" s="291">
        <v>4200</v>
      </c>
    </row>
    <row r="505" spans="1:8" ht="20.100000000000001" customHeight="1" x14ac:dyDescent="0.25">
      <c r="A505" s="290" t="s">
        <v>1618</v>
      </c>
      <c r="B505" s="290" t="s">
        <v>271</v>
      </c>
      <c r="C505" s="292" t="s">
        <v>56</v>
      </c>
      <c r="D505" s="291">
        <v>1400</v>
      </c>
      <c r="E505" s="291">
        <v>0</v>
      </c>
      <c r="F505" s="291">
        <v>0</v>
      </c>
      <c r="G505" s="292" t="s">
        <v>56</v>
      </c>
      <c r="H505" s="291">
        <v>1400</v>
      </c>
    </row>
    <row r="506" spans="1:8" ht="20.100000000000001" customHeight="1" x14ac:dyDescent="0.25">
      <c r="A506" s="290" t="s">
        <v>1619</v>
      </c>
      <c r="B506" s="290" t="s">
        <v>1002</v>
      </c>
      <c r="C506" s="292" t="s">
        <v>56</v>
      </c>
      <c r="D506" s="291">
        <v>5320</v>
      </c>
      <c r="E506" s="291">
        <v>0</v>
      </c>
      <c r="F506" s="291">
        <v>0</v>
      </c>
      <c r="G506" s="292" t="s">
        <v>56</v>
      </c>
      <c r="H506" s="291">
        <v>5320</v>
      </c>
    </row>
    <row r="507" spans="1:8" ht="20.100000000000001" customHeight="1" x14ac:dyDescent="0.25">
      <c r="A507" s="290" t="s">
        <v>1620</v>
      </c>
      <c r="B507" s="290" t="s">
        <v>274</v>
      </c>
      <c r="C507" s="292" t="s">
        <v>56</v>
      </c>
      <c r="D507" s="291">
        <v>4407.34</v>
      </c>
      <c r="E507" s="291">
        <v>0</v>
      </c>
      <c r="F507" s="291">
        <v>0</v>
      </c>
      <c r="G507" s="292" t="s">
        <v>56</v>
      </c>
      <c r="H507" s="291">
        <v>4407.34</v>
      </c>
    </row>
    <row r="508" spans="1:8" ht="20.100000000000001" customHeight="1" x14ac:dyDescent="0.25">
      <c r="A508" s="290" t="s">
        <v>1621</v>
      </c>
      <c r="B508" s="290" t="s">
        <v>325</v>
      </c>
      <c r="C508" s="292" t="s">
        <v>56</v>
      </c>
      <c r="D508" s="291">
        <v>2450</v>
      </c>
      <c r="E508" s="291">
        <v>0</v>
      </c>
      <c r="F508" s="291">
        <v>0</v>
      </c>
      <c r="G508" s="292" t="s">
        <v>56</v>
      </c>
      <c r="H508" s="291">
        <v>2450</v>
      </c>
    </row>
    <row r="509" spans="1:8" ht="20.100000000000001" customHeight="1" x14ac:dyDescent="0.25">
      <c r="A509" s="290" t="s">
        <v>1622</v>
      </c>
      <c r="B509" s="290" t="s">
        <v>273</v>
      </c>
      <c r="C509" s="292" t="s">
        <v>56</v>
      </c>
      <c r="D509" s="291">
        <v>2800</v>
      </c>
      <c r="E509" s="291">
        <v>0</v>
      </c>
      <c r="F509" s="291">
        <v>0</v>
      </c>
      <c r="G509" s="292" t="s">
        <v>56</v>
      </c>
      <c r="H509" s="291">
        <v>2800</v>
      </c>
    </row>
    <row r="510" spans="1:8" ht="20.100000000000001" customHeight="1" x14ac:dyDescent="0.25">
      <c r="A510" s="290" t="s">
        <v>1623</v>
      </c>
      <c r="B510" s="290" t="s">
        <v>275</v>
      </c>
      <c r="C510" s="292" t="s">
        <v>56</v>
      </c>
      <c r="D510" s="291">
        <v>4200</v>
      </c>
      <c r="E510" s="291">
        <v>0</v>
      </c>
      <c r="F510" s="291">
        <v>0</v>
      </c>
      <c r="G510" s="292" t="s">
        <v>56</v>
      </c>
      <c r="H510" s="291">
        <v>4200</v>
      </c>
    </row>
    <row r="511" spans="1:8" ht="20.100000000000001" customHeight="1" x14ac:dyDescent="0.25">
      <c r="A511" s="290" t="s">
        <v>1624</v>
      </c>
      <c r="B511" s="290" t="s">
        <v>276</v>
      </c>
      <c r="C511" s="292" t="s">
        <v>56</v>
      </c>
      <c r="D511" s="291">
        <v>1890</v>
      </c>
      <c r="E511" s="291">
        <v>0</v>
      </c>
      <c r="F511" s="291">
        <v>0</v>
      </c>
      <c r="G511" s="292" t="s">
        <v>56</v>
      </c>
      <c r="H511" s="291">
        <v>1890</v>
      </c>
    </row>
    <row r="512" spans="1:8" ht="20.100000000000001" customHeight="1" x14ac:dyDescent="0.25">
      <c r="A512" s="290" t="s">
        <v>637</v>
      </c>
      <c r="B512" s="290" t="s">
        <v>317</v>
      </c>
      <c r="C512" s="292" t="s">
        <v>56</v>
      </c>
      <c r="D512" s="291">
        <v>4900</v>
      </c>
      <c r="E512" s="291">
        <v>0</v>
      </c>
      <c r="F512" s="291">
        <v>0</v>
      </c>
      <c r="G512" s="292" t="s">
        <v>56</v>
      </c>
      <c r="H512" s="291">
        <v>4900</v>
      </c>
    </row>
    <row r="513" spans="1:8" ht="20.100000000000001" customHeight="1" x14ac:dyDescent="0.25">
      <c r="A513" s="290" t="s">
        <v>1625</v>
      </c>
      <c r="B513" s="290" t="s">
        <v>278</v>
      </c>
      <c r="C513" s="292" t="s">
        <v>56</v>
      </c>
      <c r="D513" s="291">
        <v>1400</v>
      </c>
      <c r="E513" s="291">
        <v>0</v>
      </c>
      <c r="F513" s="291">
        <v>0</v>
      </c>
      <c r="G513" s="292" t="s">
        <v>56</v>
      </c>
      <c r="H513" s="291">
        <v>1400</v>
      </c>
    </row>
    <row r="514" spans="1:8" ht="20.100000000000001" customHeight="1" x14ac:dyDescent="0.25">
      <c r="A514" s="290" t="s">
        <v>638</v>
      </c>
      <c r="B514" s="290" t="s">
        <v>300</v>
      </c>
      <c r="C514" s="292" t="s">
        <v>56</v>
      </c>
      <c r="D514" s="291">
        <v>5600</v>
      </c>
      <c r="E514" s="291">
        <v>0</v>
      </c>
      <c r="F514" s="291">
        <v>1750</v>
      </c>
      <c r="G514" s="292" t="s">
        <v>56</v>
      </c>
      <c r="H514" s="291">
        <v>7350</v>
      </c>
    </row>
    <row r="515" spans="1:8" ht="20.100000000000001" customHeight="1" x14ac:dyDescent="0.25">
      <c r="A515" s="290" t="s">
        <v>639</v>
      </c>
      <c r="B515" s="290" t="s">
        <v>279</v>
      </c>
      <c r="C515" s="292" t="s">
        <v>56</v>
      </c>
      <c r="D515" s="291">
        <v>3850</v>
      </c>
      <c r="E515" s="291">
        <v>0</v>
      </c>
      <c r="F515" s="291">
        <v>0</v>
      </c>
      <c r="G515" s="292" t="s">
        <v>56</v>
      </c>
      <c r="H515" s="291">
        <v>3850</v>
      </c>
    </row>
    <row r="516" spans="1:8" ht="20.100000000000001" customHeight="1" x14ac:dyDescent="0.25">
      <c r="A516" s="290" t="s">
        <v>1626</v>
      </c>
      <c r="B516" s="290" t="s">
        <v>1627</v>
      </c>
      <c r="C516" s="292" t="s">
        <v>56</v>
      </c>
      <c r="D516" s="291">
        <v>2800</v>
      </c>
      <c r="E516" s="291">
        <v>0</v>
      </c>
      <c r="F516" s="291">
        <v>0</v>
      </c>
      <c r="G516" s="292" t="s">
        <v>56</v>
      </c>
      <c r="H516" s="291">
        <v>2800</v>
      </c>
    </row>
    <row r="517" spans="1:8" ht="20.100000000000001" customHeight="1" x14ac:dyDescent="0.25">
      <c r="A517" s="290" t="s">
        <v>1628</v>
      </c>
      <c r="B517" s="290" t="s">
        <v>956</v>
      </c>
      <c r="C517" s="292" t="s">
        <v>56</v>
      </c>
      <c r="D517" s="291">
        <v>700</v>
      </c>
      <c r="E517" s="291">
        <v>0</v>
      </c>
      <c r="F517" s="291">
        <v>0</v>
      </c>
      <c r="G517" s="292" t="s">
        <v>56</v>
      </c>
      <c r="H517" s="291">
        <v>700</v>
      </c>
    </row>
    <row r="518" spans="1:8" ht="20.100000000000001" customHeight="1" x14ac:dyDescent="0.25">
      <c r="A518" s="290" t="s">
        <v>640</v>
      </c>
      <c r="B518" s="290" t="s">
        <v>280</v>
      </c>
      <c r="C518" s="292" t="s">
        <v>56</v>
      </c>
      <c r="D518" s="291">
        <v>3850</v>
      </c>
      <c r="E518" s="291">
        <v>0</v>
      </c>
      <c r="F518" s="291">
        <v>2800</v>
      </c>
      <c r="G518" s="292" t="s">
        <v>56</v>
      </c>
      <c r="H518" s="291">
        <v>6650</v>
      </c>
    </row>
    <row r="519" spans="1:8" ht="20.100000000000001" customHeight="1" x14ac:dyDescent="0.25">
      <c r="A519" s="290" t="s">
        <v>641</v>
      </c>
      <c r="B519" s="290" t="s">
        <v>281</v>
      </c>
      <c r="C519" s="292" t="s">
        <v>56</v>
      </c>
      <c r="D519" s="291">
        <v>770</v>
      </c>
      <c r="E519" s="291">
        <v>0</v>
      </c>
      <c r="F519" s="291">
        <v>0</v>
      </c>
      <c r="G519" s="292" t="s">
        <v>56</v>
      </c>
      <c r="H519" s="291">
        <v>770</v>
      </c>
    </row>
    <row r="520" spans="1:8" ht="20.100000000000001" customHeight="1" x14ac:dyDescent="0.25">
      <c r="A520" s="290" t="s">
        <v>780</v>
      </c>
      <c r="B520" s="290" t="s">
        <v>282</v>
      </c>
      <c r="C520" s="292" t="s">
        <v>56</v>
      </c>
      <c r="D520" s="291">
        <v>2030</v>
      </c>
      <c r="E520" s="291">
        <v>0</v>
      </c>
      <c r="F520" s="291">
        <v>0</v>
      </c>
      <c r="G520" s="292" t="s">
        <v>56</v>
      </c>
      <c r="H520" s="291">
        <v>2030</v>
      </c>
    </row>
    <row r="521" spans="1:8" ht="20.100000000000001" customHeight="1" x14ac:dyDescent="0.25">
      <c r="A521" s="290" t="s">
        <v>1629</v>
      </c>
      <c r="B521" s="290" t="s">
        <v>340</v>
      </c>
      <c r="C521" s="292" t="s">
        <v>56</v>
      </c>
      <c r="D521" s="291">
        <v>2800</v>
      </c>
      <c r="E521" s="291">
        <v>0</v>
      </c>
      <c r="F521" s="291">
        <v>0</v>
      </c>
      <c r="G521" s="292" t="s">
        <v>56</v>
      </c>
      <c r="H521" s="291">
        <v>2800</v>
      </c>
    </row>
    <row r="522" spans="1:8" ht="20.100000000000001" customHeight="1" x14ac:dyDescent="0.25">
      <c r="A522" s="290" t="s">
        <v>1630</v>
      </c>
      <c r="B522" s="290" t="s">
        <v>960</v>
      </c>
      <c r="C522" s="292" t="s">
        <v>56</v>
      </c>
      <c r="D522" s="291">
        <v>2009</v>
      </c>
      <c r="E522" s="291">
        <v>0</v>
      </c>
      <c r="F522" s="291">
        <v>0</v>
      </c>
      <c r="G522" s="292" t="s">
        <v>56</v>
      </c>
      <c r="H522" s="291">
        <v>2009</v>
      </c>
    </row>
    <row r="523" spans="1:8" ht="20.100000000000001" customHeight="1" x14ac:dyDescent="0.25">
      <c r="A523" s="290" t="s">
        <v>1631</v>
      </c>
      <c r="B523" s="290" t="s">
        <v>798</v>
      </c>
      <c r="C523" s="292" t="s">
        <v>56</v>
      </c>
      <c r="D523" s="291">
        <v>420</v>
      </c>
      <c r="E523" s="291">
        <v>0</v>
      </c>
      <c r="F523" s="291">
        <v>0</v>
      </c>
      <c r="G523" s="292" t="s">
        <v>56</v>
      </c>
      <c r="H523" s="291">
        <v>420</v>
      </c>
    </row>
    <row r="524" spans="1:8" ht="20.100000000000001" customHeight="1" x14ac:dyDescent="0.25">
      <c r="A524" s="290" t="s">
        <v>1632</v>
      </c>
      <c r="B524" s="290" t="s">
        <v>283</v>
      </c>
      <c r="C524" s="292" t="s">
        <v>56</v>
      </c>
      <c r="D524" s="291">
        <v>2800</v>
      </c>
      <c r="E524" s="291">
        <v>0</v>
      </c>
      <c r="F524" s="291">
        <v>0</v>
      </c>
      <c r="G524" s="292" t="s">
        <v>56</v>
      </c>
      <c r="H524" s="291">
        <v>2800</v>
      </c>
    </row>
    <row r="525" spans="1:8" ht="20.100000000000001" customHeight="1" x14ac:dyDescent="0.25">
      <c r="A525" s="290" t="s">
        <v>1633</v>
      </c>
      <c r="B525" s="290" t="s">
        <v>284</v>
      </c>
      <c r="C525" s="292" t="s">
        <v>56</v>
      </c>
      <c r="D525" s="291">
        <v>770</v>
      </c>
      <c r="E525" s="291">
        <v>0</v>
      </c>
      <c r="F525" s="291">
        <v>0</v>
      </c>
      <c r="G525" s="292" t="s">
        <v>56</v>
      </c>
      <c r="H525" s="291">
        <v>770</v>
      </c>
    </row>
    <row r="526" spans="1:8" ht="20.100000000000001" customHeight="1" x14ac:dyDescent="0.25">
      <c r="A526" s="290" t="s">
        <v>1634</v>
      </c>
      <c r="B526" s="290" t="s">
        <v>329</v>
      </c>
      <c r="C526" s="292" t="s">
        <v>56</v>
      </c>
      <c r="D526" s="291">
        <v>1400</v>
      </c>
      <c r="E526" s="291">
        <v>0</v>
      </c>
      <c r="F526" s="291">
        <v>0</v>
      </c>
      <c r="G526" s="292" t="s">
        <v>56</v>
      </c>
      <c r="H526" s="291">
        <v>1400</v>
      </c>
    </row>
    <row r="527" spans="1:8" ht="20.100000000000001" customHeight="1" x14ac:dyDescent="0.25">
      <c r="A527" s="290" t="s">
        <v>1635</v>
      </c>
      <c r="B527" s="290" t="s">
        <v>285</v>
      </c>
      <c r="C527" s="292" t="s">
        <v>56</v>
      </c>
      <c r="D527" s="291">
        <v>350</v>
      </c>
      <c r="E527" s="291">
        <v>0</v>
      </c>
      <c r="F527" s="291">
        <v>0</v>
      </c>
      <c r="G527" s="292" t="s">
        <v>56</v>
      </c>
      <c r="H527" s="291">
        <v>350</v>
      </c>
    </row>
    <row r="528" spans="1:8" ht="20.100000000000001" customHeight="1" x14ac:dyDescent="0.25">
      <c r="A528" s="290" t="s">
        <v>888</v>
      </c>
      <c r="B528" s="290" t="s">
        <v>871</v>
      </c>
      <c r="C528" s="292" t="s">
        <v>56</v>
      </c>
      <c r="D528" s="291">
        <v>0</v>
      </c>
      <c r="E528" s="291">
        <v>0</v>
      </c>
      <c r="F528" s="291">
        <v>2800</v>
      </c>
      <c r="G528" s="292" t="s">
        <v>56</v>
      </c>
      <c r="H528" s="291">
        <v>2800</v>
      </c>
    </row>
    <row r="529" spans="1:8" ht="20.100000000000001" customHeight="1" x14ac:dyDescent="0.25">
      <c r="A529" s="290" t="s">
        <v>1636</v>
      </c>
      <c r="B529" s="290" t="s">
        <v>1156</v>
      </c>
      <c r="C529" s="292" t="s">
        <v>56</v>
      </c>
      <c r="D529" s="291">
        <v>140</v>
      </c>
      <c r="E529" s="291">
        <v>0</v>
      </c>
      <c r="F529" s="291">
        <v>0</v>
      </c>
      <c r="G529" s="292" t="s">
        <v>56</v>
      </c>
      <c r="H529" s="291">
        <v>140</v>
      </c>
    </row>
    <row r="530" spans="1:8" ht="20.100000000000001" customHeight="1" x14ac:dyDescent="0.25">
      <c r="A530" s="290" t="s">
        <v>1637</v>
      </c>
      <c r="B530" s="290" t="s">
        <v>286</v>
      </c>
      <c r="C530" s="292" t="s">
        <v>56</v>
      </c>
      <c r="D530" s="291">
        <v>4900</v>
      </c>
      <c r="E530" s="291">
        <v>0</v>
      </c>
      <c r="F530" s="291">
        <v>0</v>
      </c>
      <c r="G530" s="292" t="s">
        <v>56</v>
      </c>
      <c r="H530" s="291">
        <v>4900</v>
      </c>
    </row>
    <row r="531" spans="1:8" ht="20.100000000000001" customHeight="1" x14ac:dyDescent="0.25">
      <c r="A531" s="290" t="s">
        <v>1638</v>
      </c>
      <c r="B531" s="290" t="s">
        <v>1639</v>
      </c>
      <c r="C531" s="292" t="s">
        <v>56</v>
      </c>
      <c r="D531" s="291">
        <v>2401</v>
      </c>
      <c r="E531" s="291">
        <v>0</v>
      </c>
      <c r="F531" s="291">
        <v>0</v>
      </c>
      <c r="G531" s="292" t="s">
        <v>56</v>
      </c>
      <c r="H531" s="291">
        <v>2401</v>
      </c>
    </row>
    <row r="532" spans="1:8" ht="20.100000000000001" customHeight="1" x14ac:dyDescent="0.25">
      <c r="A532" s="290" t="s">
        <v>1640</v>
      </c>
      <c r="B532" s="290" t="s">
        <v>1641</v>
      </c>
      <c r="C532" s="292" t="s">
        <v>56</v>
      </c>
      <c r="D532" s="291">
        <v>2520</v>
      </c>
      <c r="E532" s="291">
        <v>0</v>
      </c>
      <c r="F532" s="291">
        <v>0</v>
      </c>
      <c r="G532" s="292" t="s">
        <v>56</v>
      </c>
      <c r="H532" s="291">
        <v>2520</v>
      </c>
    </row>
    <row r="533" spans="1:8" ht="20.100000000000001" customHeight="1" x14ac:dyDescent="0.25">
      <c r="A533" s="290" t="s">
        <v>1642</v>
      </c>
      <c r="B533" s="290" t="s">
        <v>288</v>
      </c>
      <c r="C533" s="292" t="s">
        <v>56</v>
      </c>
      <c r="D533" s="291">
        <v>2310</v>
      </c>
      <c r="E533" s="291">
        <v>0</v>
      </c>
      <c r="F533" s="291">
        <v>0</v>
      </c>
      <c r="G533" s="292" t="s">
        <v>56</v>
      </c>
      <c r="H533" s="291">
        <v>2310</v>
      </c>
    </row>
    <row r="534" spans="1:8" ht="20.100000000000001" customHeight="1" x14ac:dyDescent="0.25">
      <c r="A534" s="290" t="s">
        <v>1643</v>
      </c>
      <c r="B534" s="290" t="s">
        <v>277</v>
      </c>
      <c r="C534" s="292" t="s">
        <v>56</v>
      </c>
      <c r="D534" s="291">
        <v>2800</v>
      </c>
      <c r="E534" s="291">
        <v>0</v>
      </c>
      <c r="F534" s="291">
        <v>0</v>
      </c>
      <c r="G534" s="292" t="s">
        <v>56</v>
      </c>
      <c r="H534" s="291">
        <v>2800</v>
      </c>
    </row>
    <row r="535" spans="1:8" ht="20.100000000000001" customHeight="1" x14ac:dyDescent="0.25">
      <c r="A535" s="290" t="s">
        <v>1644</v>
      </c>
      <c r="B535" s="290" t="s">
        <v>942</v>
      </c>
      <c r="C535" s="292" t="s">
        <v>56</v>
      </c>
      <c r="D535" s="291">
        <v>2800</v>
      </c>
      <c r="E535" s="291">
        <v>0</v>
      </c>
      <c r="F535" s="291">
        <v>0</v>
      </c>
      <c r="G535" s="292" t="s">
        <v>56</v>
      </c>
      <c r="H535" s="291">
        <v>2800</v>
      </c>
    </row>
    <row r="536" spans="1:8" ht="20.100000000000001" customHeight="1" x14ac:dyDescent="0.25">
      <c r="A536" s="290" t="s">
        <v>1645</v>
      </c>
      <c r="B536" s="290" t="s">
        <v>972</v>
      </c>
      <c r="C536" s="292" t="s">
        <v>56</v>
      </c>
      <c r="D536" s="291">
        <v>595</v>
      </c>
      <c r="E536" s="291">
        <v>0</v>
      </c>
      <c r="F536" s="291">
        <v>0</v>
      </c>
      <c r="G536" s="292" t="s">
        <v>56</v>
      </c>
      <c r="H536" s="291">
        <v>595</v>
      </c>
    </row>
    <row r="537" spans="1:8" ht="20.100000000000001" customHeight="1" x14ac:dyDescent="0.25">
      <c r="A537" s="290" t="s">
        <v>1646</v>
      </c>
      <c r="B537" s="290" t="s">
        <v>974</v>
      </c>
      <c r="C537" s="292" t="s">
        <v>56</v>
      </c>
      <c r="D537" s="291">
        <v>420</v>
      </c>
      <c r="E537" s="291">
        <v>0</v>
      </c>
      <c r="F537" s="291">
        <v>0</v>
      </c>
      <c r="G537" s="292" t="s">
        <v>56</v>
      </c>
      <c r="H537" s="291">
        <v>420</v>
      </c>
    </row>
    <row r="538" spans="1:8" ht="20.100000000000001" customHeight="1" x14ac:dyDescent="0.25">
      <c r="A538" s="290" t="s">
        <v>1647</v>
      </c>
      <c r="B538" s="290" t="s">
        <v>800</v>
      </c>
      <c r="C538" s="292" t="s">
        <v>56</v>
      </c>
      <c r="D538" s="291">
        <v>2800</v>
      </c>
      <c r="E538" s="291">
        <v>0</v>
      </c>
      <c r="F538" s="291">
        <v>0</v>
      </c>
      <c r="G538" s="292" t="s">
        <v>56</v>
      </c>
      <c r="H538" s="291">
        <v>2800</v>
      </c>
    </row>
    <row r="539" spans="1:8" ht="20.100000000000001" customHeight="1" x14ac:dyDescent="0.25">
      <c r="A539" s="290" t="s">
        <v>642</v>
      </c>
      <c r="B539" s="290" t="s">
        <v>289</v>
      </c>
      <c r="C539" s="292" t="s">
        <v>56</v>
      </c>
      <c r="D539" s="291">
        <v>3150</v>
      </c>
      <c r="E539" s="291">
        <v>0</v>
      </c>
      <c r="F539" s="291">
        <v>0</v>
      </c>
      <c r="G539" s="292" t="s">
        <v>56</v>
      </c>
      <c r="H539" s="291">
        <v>3150</v>
      </c>
    </row>
    <row r="540" spans="1:8" ht="20.100000000000001" customHeight="1" x14ac:dyDescent="0.25">
      <c r="A540" s="290" t="s">
        <v>643</v>
      </c>
      <c r="B540" s="290" t="s">
        <v>334</v>
      </c>
      <c r="C540" s="292" t="s">
        <v>56</v>
      </c>
      <c r="D540" s="291">
        <v>878.36</v>
      </c>
      <c r="E540" s="291">
        <v>0</v>
      </c>
      <c r="F540" s="291">
        <v>0</v>
      </c>
      <c r="G540" s="292" t="s">
        <v>56</v>
      </c>
      <c r="H540" s="291">
        <v>878.36</v>
      </c>
    </row>
    <row r="541" spans="1:8" ht="20.100000000000001" customHeight="1" x14ac:dyDescent="0.25">
      <c r="A541" s="290" t="s">
        <v>1648</v>
      </c>
      <c r="B541" s="290" t="s">
        <v>773</v>
      </c>
      <c r="C541" s="292" t="s">
        <v>56</v>
      </c>
      <c r="D541" s="291">
        <v>1400</v>
      </c>
      <c r="E541" s="291">
        <v>0</v>
      </c>
      <c r="F541" s="291">
        <v>0</v>
      </c>
      <c r="G541" s="292" t="s">
        <v>56</v>
      </c>
      <c r="H541" s="291">
        <v>1400</v>
      </c>
    </row>
    <row r="542" spans="1:8" ht="20.100000000000001" customHeight="1" x14ac:dyDescent="0.25">
      <c r="A542" s="290" t="s">
        <v>644</v>
      </c>
      <c r="B542" s="290" t="s">
        <v>316</v>
      </c>
      <c r="C542" s="292" t="s">
        <v>56</v>
      </c>
      <c r="D542" s="291">
        <v>2100</v>
      </c>
      <c r="E542" s="291">
        <v>0</v>
      </c>
      <c r="F542" s="291">
        <v>2100</v>
      </c>
      <c r="G542" s="292" t="s">
        <v>56</v>
      </c>
      <c r="H542" s="291">
        <v>4200</v>
      </c>
    </row>
    <row r="543" spans="1:8" ht="20.100000000000001" customHeight="1" x14ac:dyDescent="0.25">
      <c r="A543" s="290" t="s">
        <v>1649</v>
      </c>
      <c r="B543" s="290" t="s">
        <v>291</v>
      </c>
      <c r="C543" s="292" t="s">
        <v>56</v>
      </c>
      <c r="D543" s="291">
        <v>4690</v>
      </c>
      <c r="E543" s="291">
        <v>0</v>
      </c>
      <c r="F543" s="291">
        <v>0</v>
      </c>
      <c r="G543" s="292" t="s">
        <v>56</v>
      </c>
      <c r="H543" s="291">
        <v>4690</v>
      </c>
    </row>
    <row r="544" spans="1:8" ht="20.100000000000001" customHeight="1" x14ac:dyDescent="0.25">
      <c r="A544" s="290" t="s">
        <v>1650</v>
      </c>
      <c r="B544" s="290" t="s">
        <v>290</v>
      </c>
      <c r="C544" s="292" t="s">
        <v>56</v>
      </c>
      <c r="D544" s="291">
        <v>4550</v>
      </c>
      <c r="E544" s="291">
        <v>0</v>
      </c>
      <c r="F544" s="291">
        <v>0</v>
      </c>
      <c r="G544" s="292" t="s">
        <v>56</v>
      </c>
      <c r="H544" s="291">
        <v>4550</v>
      </c>
    </row>
    <row r="545" spans="1:8" ht="20.100000000000001" customHeight="1" x14ac:dyDescent="0.25">
      <c r="A545" s="290" t="s">
        <v>1651</v>
      </c>
      <c r="B545" s="290" t="s">
        <v>1652</v>
      </c>
      <c r="C545" s="292" t="s">
        <v>56</v>
      </c>
      <c r="D545" s="296">
        <v>-12063.77</v>
      </c>
      <c r="E545" s="291">
        <v>0</v>
      </c>
      <c r="F545" s="291">
        <v>0</v>
      </c>
      <c r="G545" s="292" t="s">
        <v>56</v>
      </c>
      <c r="H545" s="296">
        <v>-12063.77</v>
      </c>
    </row>
    <row r="546" spans="1:8" ht="20.100000000000001" customHeight="1" x14ac:dyDescent="0.25">
      <c r="A546" s="290" t="s">
        <v>1653</v>
      </c>
      <c r="B546" s="290" t="s">
        <v>292</v>
      </c>
      <c r="C546" s="292" t="s">
        <v>56</v>
      </c>
      <c r="D546" s="291">
        <v>2800</v>
      </c>
      <c r="E546" s="291">
        <v>0</v>
      </c>
      <c r="F546" s="291">
        <v>0</v>
      </c>
      <c r="G546" s="292" t="s">
        <v>56</v>
      </c>
      <c r="H546" s="291">
        <v>2800</v>
      </c>
    </row>
    <row r="547" spans="1:8" ht="20.100000000000001" customHeight="1" x14ac:dyDescent="0.25">
      <c r="A547" s="290" t="s">
        <v>645</v>
      </c>
      <c r="B547" s="290" t="s">
        <v>293</v>
      </c>
      <c r="C547" s="292" t="s">
        <v>56</v>
      </c>
      <c r="D547" s="291">
        <v>3850</v>
      </c>
      <c r="E547" s="291">
        <v>0</v>
      </c>
      <c r="F547" s="291">
        <v>0</v>
      </c>
      <c r="G547" s="292" t="s">
        <v>56</v>
      </c>
      <c r="H547" s="291">
        <v>3850</v>
      </c>
    </row>
    <row r="548" spans="1:8" ht="20.100000000000001" customHeight="1" x14ac:dyDescent="0.25">
      <c r="A548" s="290" t="s">
        <v>1654</v>
      </c>
      <c r="B548" s="290" t="s">
        <v>294</v>
      </c>
      <c r="C548" s="292" t="s">
        <v>56</v>
      </c>
      <c r="D548" s="291">
        <v>1750</v>
      </c>
      <c r="E548" s="291">
        <v>0</v>
      </c>
      <c r="F548" s="291">
        <v>0</v>
      </c>
      <c r="G548" s="292" t="s">
        <v>56</v>
      </c>
      <c r="H548" s="291">
        <v>1750</v>
      </c>
    </row>
    <row r="549" spans="1:8" ht="20.100000000000001" customHeight="1" x14ac:dyDescent="0.25">
      <c r="A549" s="290" t="s">
        <v>1655</v>
      </c>
      <c r="B549" s="290" t="s">
        <v>295</v>
      </c>
      <c r="C549" s="292" t="s">
        <v>56</v>
      </c>
      <c r="D549" s="291">
        <v>1050</v>
      </c>
      <c r="E549" s="291">
        <v>0</v>
      </c>
      <c r="F549" s="291">
        <v>0</v>
      </c>
      <c r="G549" s="292" t="s">
        <v>56</v>
      </c>
      <c r="H549" s="291">
        <v>1050</v>
      </c>
    </row>
    <row r="550" spans="1:8" ht="20.100000000000001" customHeight="1" x14ac:dyDescent="0.25">
      <c r="A550" s="290" t="s">
        <v>646</v>
      </c>
      <c r="B550" s="290" t="s">
        <v>270</v>
      </c>
      <c r="C550" s="292" t="s">
        <v>56</v>
      </c>
      <c r="D550" s="291">
        <v>1750</v>
      </c>
      <c r="E550" s="291">
        <v>0</v>
      </c>
      <c r="F550" s="291">
        <v>700</v>
      </c>
      <c r="G550" s="292" t="s">
        <v>56</v>
      </c>
      <c r="H550" s="291">
        <v>2450</v>
      </c>
    </row>
    <row r="551" spans="1:8" ht="20.100000000000001" customHeight="1" x14ac:dyDescent="0.25">
      <c r="A551" s="290" t="s">
        <v>889</v>
      </c>
      <c r="B551" s="290" t="s">
        <v>296</v>
      </c>
      <c r="C551" s="292" t="s">
        <v>56</v>
      </c>
      <c r="D551" s="291">
        <v>0</v>
      </c>
      <c r="E551" s="291">
        <v>0</v>
      </c>
      <c r="F551" s="291">
        <v>63</v>
      </c>
      <c r="G551" s="292" t="s">
        <v>56</v>
      </c>
      <c r="H551" s="291">
        <v>63</v>
      </c>
    </row>
    <row r="552" spans="1:8" ht="20.100000000000001" customHeight="1" x14ac:dyDescent="0.25">
      <c r="A552" s="290" t="s">
        <v>1656</v>
      </c>
      <c r="B552" s="290" t="s">
        <v>298</v>
      </c>
      <c r="C552" s="292" t="s">
        <v>56</v>
      </c>
      <c r="D552" s="291">
        <v>1400</v>
      </c>
      <c r="E552" s="291">
        <v>0</v>
      </c>
      <c r="F552" s="291">
        <v>0</v>
      </c>
      <c r="G552" s="292" t="s">
        <v>56</v>
      </c>
      <c r="H552" s="291">
        <v>1400</v>
      </c>
    </row>
    <row r="553" spans="1:8" ht="20.100000000000001" customHeight="1" x14ac:dyDescent="0.25">
      <c r="A553" s="290" t="s">
        <v>1657</v>
      </c>
      <c r="B553" s="290" t="s">
        <v>1068</v>
      </c>
      <c r="C553" s="292" t="s">
        <v>56</v>
      </c>
      <c r="D553" s="291">
        <v>700</v>
      </c>
      <c r="E553" s="291">
        <v>0</v>
      </c>
      <c r="F553" s="291">
        <v>0</v>
      </c>
      <c r="G553" s="292" t="s">
        <v>56</v>
      </c>
      <c r="H553" s="291">
        <v>700</v>
      </c>
    </row>
    <row r="554" spans="1:8" ht="20.100000000000001" customHeight="1" x14ac:dyDescent="0.25">
      <c r="A554" s="290" t="s">
        <v>1658</v>
      </c>
      <c r="B554" s="290" t="s">
        <v>299</v>
      </c>
      <c r="C554" s="292" t="s">
        <v>56</v>
      </c>
      <c r="D554" s="291">
        <v>1400</v>
      </c>
      <c r="E554" s="291">
        <v>0</v>
      </c>
      <c r="F554" s="291">
        <v>0</v>
      </c>
      <c r="G554" s="292" t="s">
        <v>56</v>
      </c>
      <c r="H554" s="291">
        <v>1400</v>
      </c>
    </row>
    <row r="555" spans="1:8" ht="20.100000000000001" customHeight="1" x14ac:dyDescent="0.25">
      <c r="A555" s="290" t="s">
        <v>1659</v>
      </c>
      <c r="B555" s="290" t="s">
        <v>1660</v>
      </c>
      <c r="C555" s="292" t="s">
        <v>56</v>
      </c>
      <c r="D555" s="291">
        <v>840</v>
      </c>
      <c r="E555" s="291">
        <v>0</v>
      </c>
      <c r="F555" s="291">
        <v>0</v>
      </c>
      <c r="G555" s="292" t="s">
        <v>56</v>
      </c>
      <c r="H555" s="291">
        <v>840</v>
      </c>
    </row>
    <row r="556" spans="1:8" ht="20.100000000000001" customHeight="1" x14ac:dyDescent="0.25">
      <c r="A556" s="290" t="s">
        <v>647</v>
      </c>
      <c r="B556" s="290" t="s">
        <v>301</v>
      </c>
      <c r="C556" s="292" t="s">
        <v>56</v>
      </c>
      <c r="D556" s="291">
        <v>2800</v>
      </c>
      <c r="E556" s="291">
        <v>0</v>
      </c>
      <c r="F556" s="291">
        <v>1750</v>
      </c>
      <c r="G556" s="292" t="s">
        <v>56</v>
      </c>
      <c r="H556" s="291">
        <v>4550</v>
      </c>
    </row>
    <row r="557" spans="1:8" ht="20.100000000000001" customHeight="1" x14ac:dyDescent="0.25">
      <c r="A557" s="290" t="s">
        <v>1661</v>
      </c>
      <c r="B557" s="290" t="s">
        <v>303</v>
      </c>
      <c r="C557" s="292" t="s">
        <v>56</v>
      </c>
      <c r="D557" s="291">
        <v>1330</v>
      </c>
      <c r="E557" s="291">
        <v>0</v>
      </c>
      <c r="F557" s="291">
        <v>0</v>
      </c>
      <c r="G557" s="292" t="s">
        <v>56</v>
      </c>
      <c r="H557" s="291">
        <v>1330</v>
      </c>
    </row>
    <row r="558" spans="1:8" ht="20.100000000000001" customHeight="1" x14ac:dyDescent="0.25">
      <c r="A558" s="290" t="s">
        <v>1662</v>
      </c>
      <c r="B558" s="290" t="s">
        <v>302</v>
      </c>
      <c r="C558" s="292" t="s">
        <v>56</v>
      </c>
      <c r="D558" s="291">
        <v>2800</v>
      </c>
      <c r="E558" s="291">
        <v>0</v>
      </c>
      <c r="F558" s="291">
        <v>0</v>
      </c>
      <c r="G558" s="292" t="s">
        <v>56</v>
      </c>
      <c r="H558" s="291">
        <v>2800</v>
      </c>
    </row>
    <row r="559" spans="1:8" ht="20.100000000000001" customHeight="1" x14ac:dyDescent="0.25">
      <c r="A559" s="290" t="s">
        <v>1663</v>
      </c>
      <c r="B559" s="290" t="s">
        <v>322</v>
      </c>
      <c r="C559" s="292" t="s">
        <v>56</v>
      </c>
      <c r="D559" s="291">
        <v>2100</v>
      </c>
      <c r="E559" s="291">
        <v>0</v>
      </c>
      <c r="F559" s="291">
        <v>0</v>
      </c>
      <c r="G559" s="292" t="s">
        <v>56</v>
      </c>
      <c r="H559" s="291">
        <v>2100</v>
      </c>
    </row>
    <row r="560" spans="1:8" ht="20.100000000000001" customHeight="1" x14ac:dyDescent="0.25">
      <c r="A560" s="290" t="s">
        <v>1664</v>
      </c>
      <c r="B560" s="290" t="s">
        <v>304</v>
      </c>
      <c r="C560" s="292" t="s">
        <v>56</v>
      </c>
      <c r="D560" s="291">
        <v>2100</v>
      </c>
      <c r="E560" s="291">
        <v>0</v>
      </c>
      <c r="F560" s="291">
        <v>0</v>
      </c>
      <c r="G560" s="292" t="s">
        <v>56</v>
      </c>
      <c r="H560" s="291">
        <v>2100</v>
      </c>
    </row>
    <row r="561" spans="1:8" ht="20.100000000000001" customHeight="1" x14ac:dyDescent="0.25">
      <c r="A561" s="290" t="s">
        <v>1665</v>
      </c>
      <c r="B561" s="290" t="s">
        <v>305</v>
      </c>
      <c r="C561" s="292" t="s">
        <v>56</v>
      </c>
      <c r="D561" s="291">
        <v>1890</v>
      </c>
      <c r="E561" s="291">
        <v>0</v>
      </c>
      <c r="F561" s="291">
        <v>0</v>
      </c>
      <c r="G561" s="292" t="s">
        <v>56</v>
      </c>
      <c r="H561" s="291">
        <v>1890</v>
      </c>
    </row>
    <row r="562" spans="1:8" ht="20.100000000000001" customHeight="1" x14ac:dyDescent="0.25">
      <c r="A562" s="290" t="s">
        <v>1666</v>
      </c>
      <c r="B562" s="290" t="s">
        <v>1014</v>
      </c>
      <c r="C562" s="292" t="s">
        <v>56</v>
      </c>
      <c r="D562" s="291">
        <v>700</v>
      </c>
      <c r="E562" s="291">
        <v>0</v>
      </c>
      <c r="F562" s="291">
        <v>0</v>
      </c>
      <c r="G562" s="292" t="s">
        <v>56</v>
      </c>
      <c r="H562" s="291">
        <v>700</v>
      </c>
    </row>
    <row r="563" spans="1:8" ht="20.100000000000001" customHeight="1" x14ac:dyDescent="0.25">
      <c r="A563" s="290" t="s">
        <v>1667</v>
      </c>
      <c r="B563" s="290" t="s">
        <v>1060</v>
      </c>
      <c r="C563" s="292" t="s">
        <v>56</v>
      </c>
      <c r="D563" s="291">
        <v>1400</v>
      </c>
      <c r="E563" s="291">
        <v>0</v>
      </c>
      <c r="F563" s="291">
        <v>0</v>
      </c>
      <c r="G563" s="292" t="s">
        <v>56</v>
      </c>
      <c r="H563" s="291">
        <v>1400</v>
      </c>
    </row>
    <row r="564" spans="1:8" ht="20.100000000000001" customHeight="1" x14ac:dyDescent="0.25">
      <c r="A564" s="290" t="s">
        <v>1668</v>
      </c>
      <c r="B564" s="290" t="s">
        <v>1022</v>
      </c>
      <c r="C564" s="292" t="s">
        <v>56</v>
      </c>
      <c r="D564" s="291">
        <v>157.5</v>
      </c>
      <c r="E564" s="291">
        <v>0</v>
      </c>
      <c r="F564" s="291">
        <v>0</v>
      </c>
      <c r="G564" s="292" t="s">
        <v>56</v>
      </c>
      <c r="H564" s="291">
        <v>157.5</v>
      </c>
    </row>
    <row r="565" spans="1:8" ht="20.100000000000001" customHeight="1" x14ac:dyDescent="0.25">
      <c r="A565" s="290" t="s">
        <v>1669</v>
      </c>
      <c r="B565" s="290" t="s">
        <v>306</v>
      </c>
      <c r="C565" s="292" t="s">
        <v>56</v>
      </c>
      <c r="D565" s="291">
        <v>2450</v>
      </c>
      <c r="E565" s="291">
        <v>0</v>
      </c>
      <c r="F565" s="291">
        <v>0</v>
      </c>
      <c r="G565" s="292" t="s">
        <v>56</v>
      </c>
      <c r="H565" s="291">
        <v>2450</v>
      </c>
    </row>
    <row r="566" spans="1:8" ht="20.100000000000001" customHeight="1" x14ac:dyDescent="0.25">
      <c r="A566" s="290" t="s">
        <v>1670</v>
      </c>
      <c r="B566" s="290" t="s">
        <v>1033</v>
      </c>
      <c r="C566" s="292" t="s">
        <v>56</v>
      </c>
      <c r="D566" s="291">
        <v>700</v>
      </c>
      <c r="E566" s="291">
        <v>0</v>
      </c>
      <c r="F566" s="291">
        <v>0</v>
      </c>
      <c r="G566" s="292" t="s">
        <v>56</v>
      </c>
      <c r="H566" s="291">
        <v>700</v>
      </c>
    </row>
    <row r="567" spans="1:8" ht="20.100000000000001" customHeight="1" x14ac:dyDescent="0.25">
      <c r="A567" s="290" t="s">
        <v>1671</v>
      </c>
      <c r="B567" s="290" t="s">
        <v>1035</v>
      </c>
      <c r="C567" s="292" t="s">
        <v>56</v>
      </c>
      <c r="D567" s="291">
        <v>2800</v>
      </c>
      <c r="E567" s="291">
        <v>0</v>
      </c>
      <c r="F567" s="291">
        <v>0</v>
      </c>
      <c r="G567" s="292" t="s">
        <v>56</v>
      </c>
      <c r="H567" s="291">
        <v>2800</v>
      </c>
    </row>
    <row r="568" spans="1:8" ht="20.100000000000001" customHeight="1" x14ac:dyDescent="0.25">
      <c r="A568" s="290" t="s">
        <v>1672</v>
      </c>
      <c r="B568" s="290" t="s">
        <v>1010</v>
      </c>
      <c r="C568" s="292" t="s">
        <v>56</v>
      </c>
      <c r="D568" s="291">
        <v>2800</v>
      </c>
      <c r="E568" s="291">
        <v>0</v>
      </c>
      <c r="F568" s="291">
        <v>0</v>
      </c>
      <c r="G568" s="292" t="s">
        <v>56</v>
      </c>
      <c r="H568" s="291">
        <v>2800</v>
      </c>
    </row>
    <row r="569" spans="1:8" ht="20.100000000000001" customHeight="1" x14ac:dyDescent="0.25">
      <c r="A569" s="290" t="s">
        <v>1673</v>
      </c>
      <c r="B569" s="290" t="s">
        <v>307</v>
      </c>
      <c r="C569" s="292" t="s">
        <v>56</v>
      </c>
      <c r="D569" s="291">
        <v>2310</v>
      </c>
      <c r="E569" s="291">
        <v>0</v>
      </c>
      <c r="F569" s="291">
        <v>0</v>
      </c>
      <c r="G569" s="292" t="s">
        <v>56</v>
      </c>
      <c r="H569" s="291">
        <v>2310</v>
      </c>
    </row>
    <row r="570" spans="1:8" ht="20.100000000000001" customHeight="1" x14ac:dyDescent="0.25">
      <c r="A570" s="290" t="s">
        <v>890</v>
      </c>
      <c r="B570" s="290" t="s">
        <v>873</v>
      </c>
      <c r="C570" s="292" t="s">
        <v>56</v>
      </c>
      <c r="D570" s="291">
        <v>0</v>
      </c>
      <c r="E570" s="291">
        <v>0</v>
      </c>
      <c r="F570" s="291">
        <v>350</v>
      </c>
      <c r="G570" s="292" t="s">
        <v>56</v>
      </c>
      <c r="H570" s="291">
        <v>350</v>
      </c>
    </row>
    <row r="571" spans="1:8" ht="20.100000000000001" customHeight="1" x14ac:dyDescent="0.25">
      <c r="A571" s="290" t="s">
        <v>1674</v>
      </c>
      <c r="B571" s="290" t="s">
        <v>308</v>
      </c>
      <c r="C571" s="292" t="s">
        <v>56</v>
      </c>
      <c r="D571" s="291">
        <v>1799</v>
      </c>
      <c r="E571" s="291">
        <v>0</v>
      </c>
      <c r="F571" s="291">
        <v>0</v>
      </c>
      <c r="G571" s="292" t="s">
        <v>56</v>
      </c>
      <c r="H571" s="291">
        <v>1799</v>
      </c>
    </row>
    <row r="572" spans="1:8" ht="20.100000000000001" customHeight="1" x14ac:dyDescent="0.25">
      <c r="A572" s="290" t="s">
        <v>1675</v>
      </c>
      <c r="B572" s="290" t="s">
        <v>309</v>
      </c>
      <c r="C572" s="292" t="s">
        <v>56</v>
      </c>
      <c r="D572" s="291">
        <v>3895.28</v>
      </c>
      <c r="E572" s="291">
        <v>0</v>
      </c>
      <c r="F572" s="291">
        <v>0</v>
      </c>
      <c r="G572" s="292" t="s">
        <v>56</v>
      </c>
      <c r="H572" s="291">
        <v>3895.28</v>
      </c>
    </row>
    <row r="573" spans="1:8" ht="20.100000000000001" customHeight="1" x14ac:dyDescent="0.25">
      <c r="A573" s="290" t="s">
        <v>648</v>
      </c>
      <c r="B573" s="290" t="s">
        <v>310</v>
      </c>
      <c r="C573" s="292" t="s">
        <v>56</v>
      </c>
      <c r="D573" s="291">
        <v>9205</v>
      </c>
      <c r="E573" s="291">
        <v>0</v>
      </c>
      <c r="F573" s="291">
        <v>0</v>
      </c>
      <c r="G573" s="292" t="s">
        <v>56</v>
      </c>
      <c r="H573" s="291">
        <v>9205</v>
      </c>
    </row>
    <row r="574" spans="1:8" ht="20.100000000000001" customHeight="1" x14ac:dyDescent="0.25">
      <c r="A574" s="290" t="s">
        <v>1676</v>
      </c>
      <c r="B574" s="290" t="s">
        <v>1677</v>
      </c>
      <c r="C574" s="292" t="s">
        <v>56</v>
      </c>
      <c r="D574" s="291">
        <v>2800</v>
      </c>
      <c r="E574" s="291">
        <v>0</v>
      </c>
      <c r="F574" s="291">
        <v>0</v>
      </c>
      <c r="G574" s="292" t="s">
        <v>56</v>
      </c>
      <c r="H574" s="291">
        <v>2800</v>
      </c>
    </row>
    <row r="575" spans="1:8" ht="20.100000000000001" customHeight="1" x14ac:dyDescent="0.25">
      <c r="A575" s="290" t="s">
        <v>1678</v>
      </c>
      <c r="B575" s="290" t="s">
        <v>312</v>
      </c>
      <c r="C575" s="292" t="s">
        <v>56</v>
      </c>
      <c r="D575" s="291">
        <v>2800</v>
      </c>
      <c r="E575" s="291">
        <v>0</v>
      </c>
      <c r="F575" s="291">
        <v>0</v>
      </c>
      <c r="G575" s="292" t="s">
        <v>56</v>
      </c>
      <c r="H575" s="291">
        <v>2800</v>
      </c>
    </row>
    <row r="576" spans="1:8" ht="20.100000000000001" customHeight="1" x14ac:dyDescent="0.25">
      <c r="A576" s="290" t="s">
        <v>1679</v>
      </c>
      <c r="B576" s="290" t="s">
        <v>313</v>
      </c>
      <c r="C576" s="292" t="s">
        <v>56</v>
      </c>
      <c r="D576" s="291">
        <v>5600</v>
      </c>
      <c r="E576" s="291">
        <v>0</v>
      </c>
      <c r="F576" s="291">
        <v>0</v>
      </c>
      <c r="G576" s="292" t="s">
        <v>56</v>
      </c>
      <c r="H576" s="291">
        <v>5600</v>
      </c>
    </row>
    <row r="577" spans="1:8" ht="20.100000000000001" customHeight="1" x14ac:dyDescent="0.25">
      <c r="A577" s="290" t="s">
        <v>1680</v>
      </c>
      <c r="B577" s="290" t="s">
        <v>1049</v>
      </c>
      <c r="C577" s="292" t="s">
        <v>56</v>
      </c>
      <c r="D577" s="291">
        <v>1120</v>
      </c>
      <c r="E577" s="291">
        <v>0</v>
      </c>
      <c r="F577" s="291">
        <v>0</v>
      </c>
      <c r="G577" s="292" t="s">
        <v>56</v>
      </c>
      <c r="H577" s="291">
        <v>1120</v>
      </c>
    </row>
    <row r="578" spans="1:8" ht="20.100000000000001" customHeight="1" x14ac:dyDescent="0.25">
      <c r="A578" s="290" t="s">
        <v>1681</v>
      </c>
      <c r="B578" s="290" t="s">
        <v>314</v>
      </c>
      <c r="C578" s="292" t="s">
        <v>56</v>
      </c>
      <c r="D578" s="291">
        <v>5600</v>
      </c>
      <c r="E578" s="291">
        <v>0</v>
      </c>
      <c r="F578" s="291">
        <v>0</v>
      </c>
      <c r="G578" s="292" t="s">
        <v>56</v>
      </c>
      <c r="H578" s="291">
        <v>5600</v>
      </c>
    </row>
    <row r="579" spans="1:8" ht="20.100000000000001" customHeight="1" x14ac:dyDescent="0.25">
      <c r="A579" s="290" t="s">
        <v>1682</v>
      </c>
      <c r="B579" s="290" t="s">
        <v>315</v>
      </c>
      <c r="C579" s="292" t="s">
        <v>56</v>
      </c>
      <c r="D579" s="291">
        <v>5866.94</v>
      </c>
      <c r="E579" s="291">
        <v>0</v>
      </c>
      <c r="F579" s="291">
        <v>0</v>
      </c>
      <c r="G579" s="292" t="s">
        <v>56</v>
      </c>
      <c r="H579" s="291">
        <v>5866.94</v>
      </c>
    </row>
    <row r="580" spans="1:8" ht="20.100000000000001" customHeight="1" x14ac:dyDescent="0.25">
      <c r="A580" s="290" t="s">
        <v>1683</v>
      </c>
      <c r="B580" s="290" t="s">
        <v>1058</v>
      </c>
      <c r="C580" s="292" t="s">
        <v>56</v>
      </c>
      <c r="D580" s="291">
        <v>1050</v>
      </c>
      <c r="E580" s="291">
        <v>0</v>
      </c>
      <c r="F580" s="291">
        <v>0</v>
      </c>
      <c r="G580" s="292" t="s">
        <v>56</v>
      </c>
      <c r="H580" s="291">
        <v>1050</v>
      </c>
    </row>
    <row r="581" spans="1:8" ht="20.100000000000001" customHeight="1" x14ac:dyDescent="0.25">
      <c r="A581" s="290" t="s">
        <v>1684</v>
      </c>
      <c r="B581" s="290" t="s">
        <v>318</v>
      </c>
      <c r="C581" s="292" t="s">
        <v>56</v>
      </c>
      <c r="D581" s="291">
        <v>700</v>
      </c>
      <c r="E581" s="291">
        <v>0</v>
      </c>
      <c r="F581" s="291">
        <v>0</v>
      </c>
      <c r="G581" s="292" t="s">
        <v>56</v>
      </c>
      <c r="H581" s="291">
        <v>700</v>
      </c>
    </row>
    <row r="582" spans="1:8" ht="20.100000000000001" customHeight="1" x14ac:dyDescent="0.25">
      <c r="A582" s="290" t="s">
        <v>1685</v>
      </c>
      <c r="B582" s="290" t="s">
        <v>319</v>
      </c>
      <c r="C582" s="292" t="s">
        <v>56</v>
      </c>
      <c r="D582" s="291">
        <v>1225.6199999999999</v>
      </c>
      <c r="E582" s="291">
        <v>0</v>
      </c>
      <c r="F582" s="291">
        <v>0</v>
      </c>
      <c r="G582" s="292" t="s">
        <v>56</v>
      </c>
      <c r="H582" s="291">
        <v>1225.6199999999999</v>
      </c>
    </row>
    <row r="583" spans="1:8" ht="20.100000000000001" customHeight="1" x14ac:dyDescent="0.25">
      <c r="A583" s="290" t="s">
        <v>1686</v>
      </c>
      <c r="B583" s="290" t="s">
        <v>320</v>
      </c>
      <c r="C583" s="292" t="s">
        <v>56</v>
      </c>
      <c r="D583" s="291">
        <v>2100</v>
      </c>
      <c r="E583" s="291">
        <v>0</v>
      </c>
      <c r="F583" s="291">
        <v>0</v>
      </c>
      <c r="G583" s="292" t="s">
        <v>56</v>
      </c>
      <c r="H583" s="291">
        <v>2100</v>
      </c>
    </row>
    <row r="584" spans="1:8" ht="20.100000000000001" customHeight="1" x14ac:dyDescent="0.25">
      <c r="A584" s="290" t="s">
        <v>649</v>
      </c>
      <c r="B584" s="290" t="s">
        <v>321</v>
      </c>
      <c r="C584" s="292" t="s">
        <v>56</v>
      </c>
      <c r="D584" s="291">
        <v>6300</v>
      </c>
      <c r="E584" s="291">
        <v>0</v>
      </c>
      <c r="F584" s="291">
        <v>0</v>
      </c>
      <c r="G584" s="292" t="s">
        <v>56</v>
      </c>
      <c r="H584" s="291">
        <v>6300</v>
      </c>
    </row>
    <row r="585" spans="1:8" ht="20.100000000000001" customHeight="1" x14ac:dyDescent="0.25">
      <c r="A585" s="290" t="s">
        <v>1687</v>
      </c>
      <c r="B585" s="290" t="s">
        <v>1688</v>
      </c>
      <c r="C585" s="292" t="s">
        <v>56</v>
      </c>
      <c r="D585" s="291">
        <v>2100</v>
      </c>
      <c r="E585" s="291">
        <v>0</v>
      </c>
      <c r="F585" s="291">
        <v>0</v>
      </c>
      <c r="G585" s="292" t="s">
        <v>56</v>
      </c>
      <c r="H585" s="291">
        <v>2100</v>
      </c>
    </row>
    <row r="586" spans="1:8" ht="20.100000000000001" customHeight="1" x14ac:dyDescent="0.25">
      <c r="A586" s="290" t="s">
        <v>1689</v>
      </c>
      <c r="B586" s="290" t="s">
        <v>323</v>
      </c>
      <c r="C586" s="292" t="s">
        <v>56</v>
      </c>
      <c r="D586" s="291">
        <v>4200</v>
      </c>
      <c r="E586" s="291">
        <v>0</v>
      </c>
      <c r="F586" s="291">
        <v>0</v>
      </c>
      <c r="G586" s="292" t="s">
        <v>56</v>
      </c>
      <c r="H586" s="291">
        <v>4200</v>
      </c>
    </row>
    <row r="587" spans="1:8" ht="20.100000000000001" customHeight="1" x14ac:dyDescent="0.25">
      <c r="A587" s="290" t="s">
        <v>1690</v>
      </c>
      <c r="B587" s="290" t="s">
        <v>1070</v>
      </c>
      <c r="C587" s="292" t="s">
        <v>56</v>
      </c>
      <c r="D587" s="296">
        <v>-1050</v>
      </c>
      <c r="E587" s="291">
        <v>0</v>
      </c>
      <c r="F587" s="291">
        <v>0</v>
      </c>
      <c r="G587" s="292" t="s">
        <v>56</v>
      </c>
      <c r="H587" s="296">
        <v>-1050</v>
      </c>
    </row>
    <row r="588" spans="1:8" ht="20.100000000000001" customHeight="1" x14ac:dyDescent="0.25">
      <c r="A588" s="290" t="s">
        <v>1691</v>
      </c>
      <c r="B588" s="290" t="s">
        <v>324</v>
      </c>
      <c r="C588" s="292" t="s">
        <v>56</v>
      </c>
      <c r="D588" s="291">
        <v>1400</v>
      </c>
      <c r="E588" s="291">
        <v>0</v>
      </c>
      <c r="F588" s="291">
        <v>0</v>
      </c>
      <c r="G588" s="292" t="s">
        <v>56</v>
      </c>
      <c r="H588" s="291">
        <v>1400</v>
      </c>
    </row>
    <row r="589" spans="1:8" ht="20.100000000000001" customHeight="1" x14ac:dyDescent="0.25">
      <c r="A589" s="290" t="s">
        <v>1692</v>
      </c>
      <c r="B589" s="290" t="s">
        <v>1072</v>
      </c>
      <c r="C589" s="292" t="s">
        <v>56</v>
      </c>
      <c r="D589" s="291">
        <v>2800</v>
      </c>
      <c r="E589" s="291">
        <v>0</v>
      </c>
      <c r="F589" s="291">
        <v>0</v>
      </c>
      <c r="G589" s="292" t="s">
        <v>56</v>
      </c>
      <c r="H589" s="291">
        <v>2800</v>
      </c>
    </row>
    <row r="590" spans="1:8" ht="20.100000000000001" customHeight="1" x14ac:dyDescent="0.25">
      <c r="A590" s="290" t="s">
        <v>1693</v>
      </c>
      <c r="B590" s="290" t="s">
        <v>1074</v>
      </c>
      <c r="C590" s="292" t="s">
        <v>56</v>
      </c>
      <c r="D590" s="291">
        <v>2800</v>
      </c>
      <c r="E590" s="291">
        <v>0</v>
      </c>
      <c r="F590" s="291">
        <v>0</v>
      </c>
      <c r="G590" s="292" t="s">
        <v>56</v>
      </c>
      <c r="H590" s="291">
        <v>2800</v>
      </c>
    </row>
    <row r="591" spans="1:8" ht="20.100000000000001" customHeight="1" x14ac:dyDescent="0.25">
      <c r="A591" s="290" t="s">
        <v>650</v>
      </c>
      <c r="B591" s="290" t="s">
        <v>327</v>
      </c>
      <c r="C591" s="292" t="s">
        <v>56</v>
      </c>
      <c r="D591" s="291">
        <v>2800</v>
      </c>
      <c r="E591" s="291">
        <v>0</v>
      </c>
      <c r="F591" s="291">
        <v>0</v>
      </c>
      <c r="G591" s="292" t="s">
        <v>56</v>
      </c>
      <c r="H591" s="291">
        <v>2800</v>
      </c>
    </row>
    <row r="592" spans="1:8" ht="20.100000000000001" customHeight="1" x14ac:dyDescent="0.25">
      <c r="A592" s="290" t="s">
        <v>1694</v>
      </c>
      <c r="B592" s="290" t="s">
        <v>1076</v>
      </c>
      <c r="C592" s="292" t="s">
        <v>56</v>
      </c>
      <c r="D592" s="291">
        <v>560</v>
      </c>
      <c r="E592" s="291">
        <v>0</v>
      </c>
      <c r="F592" s="291">
        <v>0</v>
      </c>
      <c r="G592" s="292" t="s">
        <v>56</v>
      </c>
      <c r="H592" s="291">
        <v>560</v>
      </c>
    </row>
    <row r="593" spans="1:8" ht="20.100000000000001" customHeight="1" x14ac:dyDescent="0.25">
      <c r="A593" s="290" t="s">
        <v>651</v>
      </c>
      <c r="B593" s="290" t="s">
        <v>328</v>
      </c>
      <c r="C593" s="292" t="s">
        <v>56</v>
      </c>
      <c r="D593" s="291">
        <v>3500</v>
      </c>
      <c r="E593" s="291">
        <v>0</v>
      </c>
      <c r="F593" s="291">
        <v>2100</v>
      </c>
      <c r="G593" s="292" t="s">
        <v>56</v>
      </c>
      <c r="H593" s="291">
        <v>5600</v>
      </c>
    </row>
    <row r="594" spans="1:8" ht="20.100000000000001" customHeight="1" x14ac:dyDescent="0.25">
      <c r="A594" s="290" t="s">
        <v>1695</v>
      </c>
      <c r="B594" s="290" t="s">
        <v>1086</v>
      </c>
      <c r="C594" s="292" t="s">
        <v>56</v>
      </c>
      <c r="D594" s="291">
        <v>2800</v>
      </c>
      <c r="E594" s="291">
        <v>0</v>
      </c>
      <c r="F594" s="291">
        <v>0</v>
      </c>
      <c r="G594" s="292" t="s">
        <v>56</v>
      </c>
      <c r="H594" s="291">
        <v>2800</v>
      </c>
    </row>
    <row r="595" spans="1:8" ht="20.100000000000001" customHeight="1" x14ac:dyDescent="0.25">
      <c r="A595" s="290" t="s">
        <v>1696</v>
      </c>
      <c r="B595" s="290" t="s">
        <v>331</v>
      </c>
      <c r="C595" s="292" t="s">
        <v>56</v>
      </c>
      <c r="D595" s="291">
        <v>2800</v>
      </c>
      <c r="E595" s="291">
        <v>0</v>
      </c>
      <c r="F595" s="291">
        <v>0</v>
      </c>
      <c r="G595" s="292" t="s">
        <v>56</v>
      </c>
      <c r="H595" s="291">
        <v>2800</v>
      </c>
    </row>
    <row r="596" spans="1:8" ht="20.100000000000001" customHeight="1" x14ac:dyDescent="0.25">
      <c r="A596" s="290" t="s">
        <v>1697</v>
      </c>
      <c r="B596" s="290" t="s">
        <v>1094</v>
      </c>
      <c r="C596" s="292" t="s">
        <v>56</v>
      </c>
      <c r="D596" s="291">
        <v>2800</v>
      </c>
      <c r="E596" s="291">
        <v>0</v>
      </c>
      <c r="F596" s="291">
        <v>0</v>
      </c>
      <c r="G596" s="292" t="s">
        <v>56</v>
      </c>
      <c r="H596" s="291">
        <v>2800</v>
      </c>
    </row>
    <row r="597" spans="1:8" ht="20.100000000000001" customHeight="1" x14ac:dyDescent="0.25">
      <c r="A597" s="290" t="s">
        <v>1698</v>
      </c>
      <c r="B597" s="290" t="s">
        <v>1096</v>
      </c>
      <c r="C597" s="292" t="s">
        <v>56</v>
      </c>
      <c r="D597" s="291">
        <v>2100</v>
      </c>
      <c r="E597" s="291">
        <v>0</v>
      </c>
      <c r="F597" s="291">
        <v>0</v>
      </c>
      <c r="G597" s="292" t="s">
        <v>56</v>
      </c>
      <c r="H597" s="291">
        <v>2100</v>
      </c>
    </row>
    <row r="598" spans="1:8" ht="20.100000000000001" customHeight="1" x14ac:dyDescent="0.25">
      <c r="A598" s="290" t="s">
        <v>1699</v>
      </c>
      <c r="B598" s="290" t="s">
        <v>1100</v>
      </c>
      <c r="C598" s="292" t="s">
        <v>56</v>
      </c>
      <c r="D598" s="291">
        <v>2170</v>
      </c>
      <c r="E598" s="291">
        <v>0</v>
      </c>
      <c r="F598" s="291">
        <v>0</v>
      </c>
      <c r="G598" s="292" t="s">
        <v>56</v>
      </c>
      <c r="H598" s="291">
        <v>2170</v>
      </c>
    </row>
    <row r="599" spans="1:8" ht="20.100000000000001" customHeight="1" x14ac:dyDescent="0.25">
      <c r="A599" s="290" t="s">
        <v>1700</v>
      </c>
      <c r="B599" s="290" t="s">
        <v>1102</v>
      </c>
      <c r="C599" s="292" t="s">
        <v>56</v>
      </c>
      <c r="D599" s="291">
        <v>2800</v>
      </c>
      <c r="E599" s="291">
        <v>0</v>
      </c>
      <c r="F599" s="291">
        <v>0</v>
      </c>
      <c r="G599" s="292" t="s">
        <v>56</v>
      </c>
      <c r="H599" s="291">
        <v>2800</v>
      </c>
    </row>
    <row r="600" spans="1:8" ht="20.100000000000001" customHeight="1" x14ac:dyDescent="0.25">
      <c r="A600" s="290" t="s">
        <v>1701</v>
      </c>
      <c r="B600" s="290" t="s">
        <v>1119</v>
      </c>
      <c r="C600" s="292" t="s">
        <v>56</v>
      </c>
      <c r="D600" s="291">
        <v>1400</v>
      </c>
      <c r="E600" s="291">
        <v>0</v>
      </c>
      <c r="F600" s="291">
        <v>0</v>
      </c>
      <c r="G600" s="292" t="s">
        <v>56</v>
      </c>
      <c r="H600" s="291">
        <v>1400</v>
      </c>
    </row>
    <row r="601" spans="1:8" ht="20.100000000000001" customHeight="1" x14ac:dyDescent="0.25">
      <c r="A601" s="290" t="s">
        <v>1702</v>
      </c>
      <c r="B601" s="290" t="s">
        <v>332</v>
      </c>
      <c r="C601" s="292" t="s">
        <v>56</v>
      </c>
      <c r="D601" s="291">
        <v>1050</v>
      </c>
      <c r="E601" s="291">
        <v>0</v>
      </c>
      <c r="F601" s="291">
        <v>0</v>
      </c>
      <c r="G601" s="292" t="s">
        <v>56</v>
      </c>
      <c r="H601" s="291">
        <v>1050</v>
      </c>
    </row>
    <row r="602" spans="1:8" ht="20.100000000000001" customHeight="1" x14ac:dyDescent="0.25">
      <c r="A602" s="290" t="s">
        <v>1703</v>
      </c>
      <c r="B602" s="290" t="s">
        <v>1123</v>
      </c>
      <c r="C602" s="292" t="s">
        <v>56</v>
      </c>
      <c r="D602" s="291">
        <v>1540</v>
      </c>
      <c r="E602" s="291">
        <v>0</v>
      </c>
      <c r="F602" s="291">
        <v>0</v>
      </c>
      <c r="G602" s="292" t="s">
        <v>56</v>
      </c>
      <c r="H602" s="291">
        <v>1540</v>
      </c>
    </row>
    <row r="603" spans="1:8" ht="20.100000000000001" customHeight="1" x14ac:dyDescent="0.25">
      <c r="A603" s="290" t="s">
        <v>1704</v>
      </c>
      <c r="B603" s="290" t="s">
        <v>1129</v>
      </c>
      <c r="C603" s="292" t="s">
        <v>56</v>
      </c>
      <c r="D603" s="291">
        <v>2800</v>
      </c>
      <c r="E603" s="291">
        <v>0</v>
      </c>
      <c r="F603" s="291">
        <v>0</v>
      </c>
      <c r="G603" s="292" t="s">
        <v>56</v>
      </c>
      <c r="H603" s="291">
        <v>2800</v>
      </c>
    </row>
    <row r="604" spans="1:8" ht="20.100000000000001" customHeight="1" x14ac:dyDescent="0.25">
      <c r="A604" s="290" t="s">
        <v>652</v>
      </c>
      <c r="B604" s="290" t="s">
        <v>333</v>
      </c>
      <c r="C604" s="292" t="s">
        <v>56</v>
      </c>
      <c r="D604" s="291">
        <v>8210.42</v>
      </c>
      <c r="E604" s="291">
        <v>0</v>
      </c>
      <c r="F604" s="291">
        <v>0</v>
      </c>
      <c r="G604" s="292" t="s">
        <v>56</v>
      </c>
      <c r="H604" s="291">
        <v>8210.42</v>
      </c>
    </row>
    <row r="605" spans="1:8" ht="20.100000000000001" customHeight="1" x14ac:dyDescent="0.25">
      <c r="A605" s="290" t="s">
        <v>1705</v>
      </c>
      <c r="B605" s="290" t="s">
        <v>335</v>
      </c>
      <c r="C605" s="292" t="s">
        <v>56</v>
      </c>
      <c r="D605" s="291">
        <v>840</v>
      </c>
      <c r="E605" s="291">
        <v>0</v>
      </c>
      <c r="F605" s="291">
        <v>0</v>
      </c>
      <c r="G605" s="292" t="s">
        <v>56</v>
      </c>
      <c r="H605" s="291">
        <v>840</v>
      </c>
    </row>
    <row r="606" spans="1:8" ht="20.100000000000001" customHeight="1" x14ac:dyDescent="0.25">
      <c r="A606" s="290" t="s">
        <v>1706</v>
      </c>
      <c r="B606" s="290" t="s">
        <v>336</v>
      </c>
      <c r="C606" s="292" t="s">
        <v>56</v>
      </c>
      <c r="D606" s="291">
        <v>5143.32</v>
      </c>
      <c r="E606" s="291">
        <v>0</v>
      </c>
      <c r="F606" s="291">
        <v>0</v>
      </c>
      <c r="G606" s="292" t="s">
        <v>56</v>
      </c>
      <c r="H606" s="291">
        <v>5143.32</v>
      </c>
    </row>
    <row r="607" spans="1:8" ht="20.100000000000001" customHeight="1" x14ac:dyDescent="0.25">
      <c r="A607" s="290" t="s">
        <v>1707</v>
      </c>
      <c r="B607" s="290" t="s">
        <v>1131</v>
      </c>
      <c r="C607" s="292" t="s">
        <v>56</v>
      </c>
      <c r="D607" s="291">
        <v>1400</v>
      </c>
      <c r="E607" s="291">
        <v>0</v>
      </c>
      <c r="F607" s="291">
        <v>0</v>
      </c>
      <c r="G607" s="292" t="s">
        <v>56</v>
      </c>
      <c r="H607" s="291">
        <v>1400</v>
      </c>
    </row>
    <row r="608" spans="1:8" ht="20.100000000000001" customHeight="1" x14ac:dyDescent="0.25">
      <c r="A608" s="290" t="s">
        <v>1708</v>
      </c>
      <c r="B608" s="290" t="s">
        <v>1133</v>
      </c>
      <c r="C608" s="292" t="s">
        <v>56</v>
      </c>
      <c r="D608" s="291">
        <v>1120</v>
      </c>
      <c r="E608" s="291">
        <v>0</v>
      </c>
      <c r="F608" s="291">
        <v>0</v>
      </c>
      <c r="G608" s="292" t="s">
        <v>56</v>
      </c>
      <c r="H608" s="291">
        <v>1120</v>
      </c>
    </row>
    <row r="609" spans="1:8" ht="20.100000000000001" customHeight="1" x14ac:dyDescent="0.25">
      <c r="A609" s="290" t="s">
        <v>1709</v>
      </c>
      <c r="B609" s="290" t="s">
        <v>1135</v>
      </c>
      <c r="C609" s="292" t="s">
        <v>56</v>
      </c>
      <c r="D609" s="291">
        <v>2800</v>
      </c>
      <c r="E609" s="291">
        <v>0</v>
      </c>
      <c r="F609" s="291">
        <v>0</v>
      </c>
      <c r="G609" s="292" t="s">
        <v>56</v>
      </c>
      <c r="H609" s="291">
        <v>2800</v>
      </c>
    </row>
    <row r="610" spans="1:8" ht="20.100000000000001" customHeight="1" x14ac:dyDescent="0.25">
      <c r="A610" s="290" t="s">
        <v>1710</v>
      </c>
      <c r="B610" s="290" t="s">
        <v>1137</v>
      </c>
      <c r="C610" s="292" t="s">
        <v>56</v>
      </c>
      <c r="D610" s="291">
        <v>3710</v>
      </c>
      <c r="E610" s="291">
        <v>0</v>
      </c>
      <c r="F610" s="291">
        <v>0</v>
      </c>
      <c r="G610" s="292" t="s">
        <v>56</v>
      </c>
      <c r="H610" s="291">
        <v>3710</v>
      </c>
    </row>
    <row r="611" spans="1:8" ht="20.100000000000001" customHeight="1" x14ac:dyDescent="0.25">
      <c r="A611" s="290" t="s">
        <v>1711</v>
      </c>
      <c r="B611" s="290" t="s">
        <v>1139</v>
      </c>
      <c r="C611" s="292" t="s">
        <v>56</v>
      </c>
      <c r="D611" s="291">
        <v>2388.9499999999998</v>
      </c>
      <c r="E611" s="291">
        <v>0</v>
      </c>
      <c r="F611" s="291">
        <v>0</v>
      </c>
      <c r="G611" s="292" t="s">
        <v>56</v>
      </c>
      <c r="H611" s="291">
        <v>2388.9499999999998</v>
      </c>
    </row>
    <row r="612" spans="1:8" ht="20.100000000000001" customHeight="1" x14ac:dyDescent="0.25">
      <c r="A612" s="290" t="s">
        <v>1712</v>
      </c>
      <c r="B612" s="290" t="s">
        <v>1713</v>
      </c>
      <c r="C612" s="292" t="s">
        <v>56</v>
      </c>
      <c r="D612" s="291">
        <v>420</v>
      </c>
      <c r="E612" s="291">
        <v>0</v>
      </c>
      <c r="F612" s="291">
        <v>0</v>
      </c>
      <c r="G612" s="292" t="s">
        <v>56</v>
      </c>
      <c r="H612" s="291">
        <v>420</v>
      </c>
    </row>
    <row r="613" spans="1:8" ht="20.100000000000001" customHeight="1" x14ac:dyDescent="0.25">
      <c r="A613" s="290" t="s">
        <v>1714</v>
      </c>
      <c r="B613" s="290" t="s">
        <v>1141</v>
      </c>
      <c r="C613" s="292" t="s">
        <v>56</v>
      </c>
      <c r="D613" s="291">
        <v>1050</v>
      </c>
      <c r="E613" s="291">
        <v>0</v>
      </c>
      <c r="F613" s="291">
        <v>0</v>
      </c>
      <c r="G613" s="292" t="s">
        <v>56</v>
      </c>
      <c r="H613" s="291">
        <v>1050</v>
      </c>
    </row>
    <row r="614" spans="1:8" ht="20.100000000000001" customHeight="1" x14ac:dyDescent="0.25">
      <c r="A614" s="290" t="s">
        <v>1715</v>
      </c>
      <c r="B614" s="290" t="s">
        <v>1143</v>
      </c>
      <c r="C614" s="292" t="s">
        <v>56</v>
      </c>
      <c r="D614" s="291">
        <v>2800</v>
      </c>
      <c r="E614" s="291">
        <v>0</v>
      </c>
      <c r="F614" s="291">
        <v>0</v>
      </c>
      <c r="G614" s="292" t="s">
        <v>56</v>
      </c>
      <c r="H614" s="291">
        <v>2800</v>
      </c>
    </row>
    <row r="615" spans="1:8" ht="20.100000000000001" customHeight="1" x14ac:dyDescent="0.25">
      <c r="A615" s="290" t="s">
        <v>1716</v>
      </c>
      <c r="B615" s="290" t="s">
        <v>1145</v>
      </c>
      <c r="C615" s="292" t="s">
        <v>56</v>
      </c>
      <c r="D615" s="291">
        <v>2240</v>
      </c>
      <c r="E615" s="291">
        <v>0</v>
      </c>
      <c r="F615" s="291">
        <v>0</v>
      </c>
      <c r="G615" s="292" t="s">
        <v>56</v>
      </c>
      <c r="H615" s="291">
        <v>2240</v>
      </c>
    </row>
    <row r="616" spans="1:8" ht="20.100000000000001" customHeight="1" x14ac:dyDescent="0.25">
      <c r="A616" s="290" t="s">
        <v>1717</v>
      </c>
      <c r="B616" s="290" t="s">
        <v>337</v>
      </c>
      <c r="C616" s="292" t="s">
        <v>56</v>
      </c>
      <c r="D616" s="291">
        <v>1400</v>
      </c>
      <c r="E616" s="291">
        <v>0</v>
      </c>
      <c r="F616" s="291">
        <v>0</v>
      </c>
      <c r="G616" s="292" t="s">
        <v>56</v>
      </c>
      <c r="H616" s="291">
        <v>1400</v>
      </c>
    </row>
    <row r="617" spans="1:8" ht="20.100000000000001" customHeight="1" x14ac:dyDescent="0.25">
      <c r="A617" s="290" t="s">
        <v>1718</v>
      </c>
      <c r="B617" s="290" t="s">
        <v>1719</v>
      </c>
      <c r="C617" s="292" t="s">
        <v>56</v>
      </c>
      <c r="D617" s="291">
        <v>2800</v>
      </c>
      <c r="E617" s="291">
        <v>0</v>
      </c>
      <c r="F617" s="291">
        <v>0</v>
      </c>
      <c r="G617" s="292" t="s">
        <v>56</v>
      </c>
      <c r="H617" s="291">
        <v>2800</v>
      </c>
    </row>
    <row r="618" spans="1:8" ht="20.100000000000001" customHeight="1" x14ac:dyDescent="0.25">
      <c r="A618" s="290" t="s">
        <v>1720</v>
      </c>
      <c r="B618" s="290" t="s">
        <v>1147</v>
      </c>
      <c r="C618" s="292" t="s">
        <v>56</v>
      </c>
      <c r="D618" s="291">
        <v>2800</v>
      </c>
      <c r="E618" s="291">
        <v>0</v>
      </c>
      <c r="F618" s="291">
        <v>0</v>
      </c>
      <c r="G618" s="292" t="s">
        <v>56</v>
      </c>
      <c r="H618" s="291">
        <v>2800</v>
      </c>
    </row>
    <row r="619" spans="1:8" ht="20.100000000000001" customHeight="1" x14ac:dyDescent="0.25">
      <c r="A619" s="290" t="s">
        <v>653</v>
      </c>
      <c r="B619" s="290" t="s">
        <v>338</v>
      </c>
      <c r="C619" s="292" t="s">
        <v>56</v>
      </c>
      <c r="D619" s="291">
        <v>1120</v>
      </c>
      <c r="E619" s="291">
        <v>0</v>
      </c>
      <c r="F619" s="291">
        <v>1295</v>
      </c>
      <c r="G619" s="292" t="s">
        <v>56</v>
      </c>
      <c r="H619" s="291">
        <v>2415</v>
      </c>
    </row>
    <row r="620" spans="1:8" ht="20.100000000000001" customHeight="1" x14ac:dyDescent="0.25">
      <c r="A620" s="290" t="s">
        <v>654</v>
      </c>
      <c r="B620" s="290" t="s">
        <v>339</v>
      </c>
      <c r="C620" s="292" t="s">
        <v>56</v>
      </c>
      <c r="D620" s="291">
        <v>2800</v>
      </c>
      <c r="E620" s="291">
        <v>0</v>
      </c>
      <c r="F620" s="291">
        <v>0</v>
      </c>
      <c r="G620" s="292" t="s">
        <v>56</v>
      </c>
      <c r="H620" s="291">
        <v>2800</v>
      </c>
    </row>
    <row r="621" spans="1:8" ht="20.100000000000001" customHeight="1" x14ac:dyDescent="0.25">
      <c r="A621" s="290" t="s">
        <v>1721</v>
      </c>
      <c r="B621" s="290" t="s">
        <v>351</v>
      </c>
      <c r="C621" s="292" t="s">
        <v>56</v>
      </c>
      <c r="D621" s="291">
        <v>2800</v>
      </c>
      <c r="E621" s="291">
        <v>0</v>
      </c>
      <c r="F621" s="291">
        <v>0</v>
      </c>
      <c r="G621" s="292" t="s">
        <v>56</v>
      </c>
      <c r="H621" s="291">
        <v>2800</v>
      </c>
    </row>
    <row r="622" spans="1:8" ht="20.100000000000001" customHeight="1" x14ac:dyDescent="0.25">
      <c r="A622" s="290" t="s">
        <v>1722</v>
      </c>
      <c r="B622" s="290" t="s">
        <v>341</v>
      </c>
      <c r="C622" s="292" t="s">
        <v>56</v>
      </c>
      <c r="D622" s="291">
        <v>1260</v>
      </c>
      <c r="E622" s="291">
        <v>0</v>
      </c>
      <c r="F622" s="291">
        <v>0</v>
      </c>
      <c r="G622" s="292" t="s">
        <v>56</v>
      </c>
      <c r="H622" s="291">
        <v>1260</v>
      </c>
    </row>
    <row r="623" spans="1:8" ht="20.100000000000001" customHeight="1" x14ac:dyDescent="0.25">
      <c r="A623" s="290" t="s">
        <v>1723</v>
      </c>
      <c r="B623" s="290" t="s">
        <v>342</v>
      </c>
      <c r="C623" s="292" t="s">
        <v>56</v>
      </c>
      <c r="D623" s="291">
        <v>2800</v>
      </c>
      <c r="E623" s="291">
        <v>0</v>
      </c>
      <c r="F623" s="291">
        <v>0</v>
      </c>
      <c r="G623" s="292" t="s">
        <v>56</v>
      </c>
      <c r="H623" s="291">
        <v>2800</v>
      </c>
    </row>
    <row r="624" spans="1:8" ht="20.100000000000001" customHeight="1" x14ac:dyDescent="0.25">
      <c r="A624" s="290" t="s">
        <v>1724</v>
      </c>
      <c r="B624" s="290" t="s">
        <v>343</v>
      </c>
      <c r="C624" s="292" t="s">
        <v>56</v>
      </c>
      <c r="D624" s="291">
        <v>1750</v>
      </c>
      <c r="E624" s="291">
        <v>0</v>
      </c>
      <c r="F624" s="291">
        <v>0</v>
      </c>
      <c r="G624" s="292" t="s">
        <v>56</v>
      </c>
      <c r="H624" s="291">
        <v>1750</v>
      </c>
    </row>
    <row r="625" spans="1:8" ht="20.100000000000001" customHeight="1" x14ac:dyDescent="0.25">
      <c r="A625" s="290" t="s">
        <v>1725</v>
      </c>
      <c r="B625" s="290" t="s">
        <v>344</v>
      </c>
      <c r="C625" s="292" t="s">
        <v>56</v>
      </c>
      <c r="D625" s="291">
        <v>2800</v>
      </c>
      <c r="E625" s="291">
        <v>0</v>
      </c>
      <c r="F625" s="291">
        <v>0</v>
      </c>
      <c r="G625" s="292" t="s">
        <v>56</v>
      </c>
      <c r="H625" s="291">
        <v>2800</v>
      </c>
    </row>
    <row r="626" spans="1:8" ht="20.100000000000001" customHeight="1" x14ac:dyDescent="0.25">
      <c r="A626" s="290" t="s">
        <v>1726</v>
      </c>
      <c r="B626" s="290" t="s">
        <v>345</v>
      </c>
      <c r="C626" s="292" t="s">
        <v>56</v>
      </c>
      <c r="D626" s="291">
        <v>1050</v>
      </c>
      <c r="E626" s="291">
        <v>0</v>
      </c>
      <c r="F626" s="291">
        <v>0</v>
      </c>
      <c r="G626" s="292" t="s">
        <v>56</v>
      </c>
      <c r="H626" s="291">
        <v>1050</v>
      </c>
    </row>
    <row r="627" spans="1:8" ht="20.100000000000001" customHeight="1" x14ac:dyDescent="0.25">
      <c r="A627" s="290" t="s">
        <v>1727</v>
      </c>
      <c r="B627" s="290" t="s">
        <v>346</v>
      </c>
      <c r="C627" s="292" t="s">
        <v>56</v>
      </c>
      <c r="D627" s="291">
        <v>1750</v>
      </c>
      <c r="E627" s="291">
        <v>0</v>
      </c>
      <c r="F627" s="291">
        <v>0</v>
      </c>
      <c r="G627" s="292" t="s">
        <v>56</v>
      </c>
      <c r="H627" s="291">
        <v>1750</v>
      </c>
    </row>
    <row r="628" spans="1:8" ht="20.100000000000001" customHeight="1" x14ac:dyDescent="0.25">
      <c r="A628" s="290" t="s">
        <v>655</v>
      </c>
      <c r="B628" s="290" t="s">
        <v>15</v>
      </c>
      <c r="C628" s="292" t="s">
        <v>56</v>
      </c>
      <c r="D628" s="291">
        <v>1400</v>
      </c>
      <c r="E628" s="291">
        <v>0</v>
      </c>
      <c r="F628" s="291">
        <v>0</v>
      </c>
      <c r="G628" s="292" t="s">
        <v>56</v>
      </c>
      <c r="H628" s="291">
        <v>1400</v>
      </c>
    </row>
    <row r="629" spans="1:8" ht="20.100000000000001" customHeight="1" x14ac:dyDescent="0.25">
      <c r="A629" s="290" t="s">
        <v>1728</v>
      </c>
      <c r="B629" s="290" t="s">
        <v>347</v>
      </c>
      <c r="C629" s="292" t="s">
        <v>56</v>
      </c>
      <c r="D629" s="291">
        <v>1400</v>
      </c>
      <c r="E629" s="291">
        <v>0</v>
      </c>
      <c r="F629" s="291">
        <v>0</v>
      </c>
      <c r="G629" s="292" t="s">
        <v>56</v>
      </c>
      <c r="H629" s="291">
        <v>1400</v>
      </c>
    </row>
    <row r="630" spans="1:8" ht="20.100000000000001" customHeight="1" x14ac:dyDescent="0.25">
      <c r="A630" s="290" t="s">
        <v>1729</v>
      </c>
      <c r="B630" s="290" t="s">
        <v>1151</v>
      </c>
      <c r="C630" s="292" t="s">
        <v>56</v>
      </c>
      <c r="D630" s="291">
        <v>1400</v>
      </c>
      <c r="E630" s="291">
        <v>0</v>
      </c>
      <c r="F630" s="291">
        <v>0</v>
      </c>
      <c r="G630" s="292" t="s">
        <v>56</v>
      </c>
      <c r="H630" s="291">
        <v>1400</v>
      </c>
    </row>
    <row r="631" spans="1:8" ht="20.100000000000001" customHeight="1" x14ac:dyDescent="0.25">
      <c r="A631" s="290" t="s">
        <v>1730</v>
      </c>
      <c r="B631" s="290" t="s">
        <v>348</v>
      </c>
      <c r="C631" s="292" t="s">
        <v>56</v>
      </c>
      <c r="D631" s="291">
        <v>1400</v>
      </c>
      <c r="E631" s="291">
        <v>0</v>
      </c>
      <c r="F631" s="291">
        <v>0</v>
      </c>
      <c r="G631" s="292" t="s">
        <v>56</v>
      </c>
      <c r="H631" s="291">
        <v>1400</v>
      </c>
    </row>
    <row r="632" spans="1:8" ht="20.100000000000001" customHeight="1" x14ac:dyDescent="0.25">
      <c r="A632" s="290" t="s">
        <v>1731</v>
      </c>
      <c r="B632" s="290" t="s">
        <v>1154</v>
      </c>
      <c r="C632" s="292" t="s">
        <v>56</v>
      </c>
      <c r="D632" s="291">
        <v>84</v>
      </c>
      <c r="E632" s="291">
        <v>0</v>
      </c>
      <c r="F632" s="291">
        <v>0</v>
      </c>
      <c r="G632" s="292" t="s">
        <v>56</v>
      </c>
      <c r="H632" s="291">
        <v>84</v>
      </c>
    </row>
    <row r="633" spans="1:8" ht="20.100000000000001" customHeight="1" x14ac:dyDescent="0.25">
      <c r="A633" s="290" t="s">
        <v>656</v>
      </c>
      <c r="B633" s="290" t="s">
        <v>349</v>
      </c>
      <c r="C633" s="292" t="s">
        <v>56</v>
      </c>
      <c r="D633" s="291">
        <v>2800</v>
      </c>
      <c r="E633" s="291">
        <v>0</v>
      </c>
      <c r="F633" s="291">
        <v>0</v>
      </c>
      <c r="G633" s="292" t="s">
        <v>56</v>
      </c>
      <c r="H633" s="291">
        <v>2800</v>
      </c>
    </row>
    <row r="634" spans="1:8" ht="20.100000000000001" customHeight="1" x14ac:dyDescent="0.25">
      <c r="A634" s="290" t="s">
        <v>1732</v>
      </c>
      <c r="B634" s="290" t="s">
        <v>350</v>
      </c>
      <c r="C634" s="292" t="s">
        <v>56</v>
      </c>
      <c r="D634" s="291">
        <v>2800</v>
      </c>
      <c r="E634" s="291">
        <v>0</v>
      </c>
      <c r="F634" s="291">
        <v>0</v>
      </c>
      <c r="G634" s="292" t="s">
        <v>56</v>
      </c>
      <c r="H634" s="291">
        <v>2800</v>
      </c>
    </row>
    <row r="635" spans="1:8" ht="20.100000000000001" customHeight="1" x14ac:dyDescent="0.25">
      <c r="A635" s="290" t="s">
        <v>1733</v>
      </c>
      <c r="B635" s="290" t="s">
        <v>606</v>
      </c>
      <c r="C635" s="292" t="s">
        <v>56</v>
      </c>
      <c r="D635" s="291">
        <v>1050</v>
      </c>
      <c r="E635" s="291">
        <v>0</v>
      </c>
      <c r="F635" s="291">
        <v>0</v>
      </c>
      <c r="G635" s="292" t="s">
        <v>56</v>
      </c>
      <c r="H635" s="291">
        <v>1050</v>
      </c>
    </row>
    <row r="636" spans="1:8" ht="20.100000000000001" customHeight="1" x14ac:dyDescent="0.25">
      <c r="A636" s="290" t="s">
        <v>1734</v>
      </c>
      <c r="B636" s="290" t="s">
        <v>1158</v>
      </c>
      <c r="C636" s="292" t="s">
        <v>56</v>
      </c>
      <c r="D636" s="291">
        <v>420</v>
      </c>
      <c r="E636" s="291">
        <v>0</v>
      </c>
      <c r="F636" s="291">
        <v>0</v>
      </c>
      <c r="G636" s="292" t="s">
        <v>56</v>
      </c>
      <c r="H636" s="291">
        <v>420</v>
      </c>
    </row>
    <row r="637" spans="1:8" ht="20.100000000000001" customHeight="1" x14ac:dyDescent="0.25">
      <c r="A637" s="290" t="s">
        <v>1735</v>
      </c>
      <c r="B637" s="290" t="s">
        <v>608</v>
      </c>
      <c r="C637" s="292" t="s">
        <v>56</v>
      </c>
      <c r="D637" s="291">
        <v>1400</v>
      </c>
      <c r="E637" s="291">
        <v>0</v>
      </c>
      <c r="F637" s="291">
        <v>0</v>
      </c>
      <c r="G637" s="292" t="s">
        <v>56</v>
      </c>
      <c r="H637" s="291">
        <v>1400</v>
      </c>
    </row>
    <row r="638" spans="1:8" ht="20.100000000000001" customHeight="1" x14ac:dyDescent="0.25">
      <c r="A638" s="290" t="s">
        <v>1736</v>
      </c>
      <c r="B638" s="290" t="s">
        <v>1160</v>
      </c>
      <c r="C638" s="292" t="s">
        <v>56</v>
      </c>
      <c r="D638" s="291">
        <v>1190</v>
      </c>
      <c r="E638" s="291">
        <v>0</v>
      </c>
      <c r="F638" s="291">
        <v>0</v>
      </c>
      <c r="G638" s="292" t="s">
        <v>56</v>
      </c>
      <c r="H638" s="291">
        <v>1190</v>
      </c>
    </row>
    <row r="639" spans="1:8" ht="20.100000000000001" customHeight="1" x14ac:dyDescent="0.25">
      <c r="A639" s="290" t="s">
        <v>1737</v>
      </c>
      <c r="B639" s="290" t="s">
        <v>1162</v>
      </c>
      <c r="C639" s="292" t="s">
        <v>56</v>
      </c>
      <c r="D639" s="291">
        <v>2800</v>
      </c>
      <c r="E639" s="291">
        <v>0</v>
      </c>
      <c r="F639" s="291">
        <v>0</v>
      </c>
      <c r="G639" s="292" t="s">
        <v>56</v>
      </c>
      <c r="H639" s="291">
        <v>2800</v>
      </c>
    </row>
    <row r="640" spans="1:8" ht="20.100000000000001" customHeight="1" x14ac:dyDescent="0.25">
      <c r="A640" s="290" t="s">
        <v>1738</v>
      </c>
      <c r="B640" s="290" t="s">
        <v>611</v>
      </c>
      <c r="C640" s="292" t="s">
        <v>56</v>
      </c>
      <c r="D640" s="291">
        <v>2800</v>
      </c>
      <c r="E640" s="291">
        <v>0</v>
      </c>
      <c r="F640" s="291">
        <v>0</v>
      </c>
      <c r="G640" s="292" t="s">
        <v>56</v>
      </c>
      <c r="H640" s="291">
        <v>2800</v>
      </c>
    </row>
    <row r="641" spans="1:8" ht="20.100000000000001" customHeight="1" x14ac:dyDescent="0.25">
      <c r="A641" s="290" t="s">
        <v>1739</v>
      </c>
      <c r="B641" s="290" t="s">
        <v>613</v>
      </c>
      <c r="C641" s="292" t="s">
        <v>56</v>
      </c>
      <c r="D641" s="291">
        <v>2800</v>
      </c>
      <c r="E641" s="291">
        <v>0</v>
      </c>
      <c r="F641" s="291">
        <v>0</v>
      </c>
      <c r="G641" s="292" t="s">
        <v>56</v>
      </c>
      <c r="H641" s="291">
        <v>2800</v>
      </c>
    </row>
    <row r="642" spans="1:8" ht="20.100000000000001" customHeight="1" x14ac:dyDescent="0.25">
      <c r="A642" s="290" t="s">
        <v>781</v>
      </c>
      <c r="B642" s="290" t="s">
        <v>782</v>
      </c>
      <c r="C642" s="292" t="s">
        <v>56</v>
      </c>
      <c r="D642" s="291">
        <v>3477.83</v>
      </c>
      <c r="E642" s="291">
        <v>0</v>
      </c>
      <c r="F642" s="291">
        <v>0</v>
      </c>
      <c r="G642" s="292" t="s">
        <v>56</v>
      </c>
      <c r="H642" s="291">
        <v>3477.83</v>
      </c>
    </row>
    <row r="643" spans="1:8" ht="20.100000000000001" customHeight="1" x14ac:dyDescent="0.25">
      <c r="A643" s="290" t="s">
        <v>783</v>
      </c>
      <c r="B643" s="290" t="s">
        <v>779</v>
      </c>
      <c r="C643" s="292" t="s">
        <v>56</v>
      </c>
      <c r="D643" s="291">
        <v>175</v>
      </c>
      <c r="E643" s="291">
        <v>0</v>
      </c>
      <c r="F643" s="291">
        <v>350</v>
      </c>
      <c r="G643" s="292" t="s">
        <v>56</v>
      </c>
      <c r="H643" s="291">
        <v>525</v>
      </c>
    </row>
    <row r="644" spans="1:8" ht="20.100000000000001" customHeight="1" x14ac:dyDescent="0.25">
      <c r="A644" s="290" t="s">
        <v>1740</v>
      </c>
      <c r="B644" s="290" t="s">
        <v>615</v>
      </c>
      <c r="C644" s="292" t="s">
        <v>56</v>
      </c>
      <c r="D644" s="291">
        <v>2800</v>
      </c>
      <c r="E644" s="291">
        <v>0</v>
      </c>
      <c r="F644" s="291">
        <v>0</v>
      </c>
      <c r="G644" s="292" t="s">
        <v>56</v>
      </c>
      <c r="H644" s="291">
        <v>2800</v>
      </c>
    </row>
    <row r="645" spans="1:8" ht="20.100000000000001" customHeight="1" x14ac:dyDescent="0.25">
      <c r="A645" s="290" t="s">
        <v>1741</v>
      </c>
      <c r="B645" s="290" t="s">
        <v>617</v>
      </c>
      <c r="C645" s="292" t="s">
        <v>56</v>
      </c>
      <c r="D645" s="291">
        <v>2100</v>
      </c>
      <c r="E645" s="291">
        <v>0</v>
      </c>
      <c r="F645" s="291">
        <v>0</v>
      </c>
      <c r="G645" s="292" t="s">
        <v>56</v>
      </c>
      <c r="H645" s="291">
        <v>2100</v>
      </c>
    </row>
    <row r="646" spans="1:8" ht="20.100000000000001" customHeight="1" x14ac:dyDescent="0.25">
      <c r="A646" s="290" t="s">
        <v>1742</v>
      </c>
      <c r="B646" s="290" t="s">
        <v>1164</v>
      </c>
      <c r="C646" s="292" t="s">
        <v>56</v>
      </c>
      <c r="D646" s="291">
        <v>490</v>
      </c>
      <c r="E646" s="291">
        <v>0</v>
      </c>
      <c r="F646" s="291">
        <v>0</v>
      </c>
      <c r="G646" s="292" t="s">
        <v>56</v>
      </c>
      <c r="H646" s="291">
        <v>490</v>
      </c>
    </row>
    <row r="647" spans="1:8" ht="20.100000000000001" customHeight="1" x14ac:dyDescent="0.25">
      <c r="A647" s="290" t="s">
        <v>891</v>
      </c>
      <c r="B647" s="290" t="s">
        <v>875</v>
      </c>
      <c r="C647" s="292" t="s">
        <v>56</v>
      </c>
      <c r="D647" s="291">
        <v>0</v>
      </c>
      <c r="E647" s="291">
        <v>0</v>
      </c>
      <c r="F647" s="291">
        <v>1400</v>
      </c>
      <c r="G647" s="292" t="s">
        <v>56</v>
      </c>
      <c r="H647" s="291">
        <v>1400</v>
      </c>
    </row>
    <row r="648" spans="1:8" ht="20.100000000000001" customHeight="1" x14ac:dyDescent="0.25">
      <c r="A648" s="290" t="s">
        <v>1779</v>
      </c>
      <c r="B648" s="290" t="s">
        <v>1778</v>
      </c>
      <c r="C648" s="292" t="s">
        <v>56</v>
      </c>
      <c r="D648" s="291">
        <v>2100</v>
      </c>
      <c r="E648" s="291">
        <v>0</v>
      </c>
      <c r="F648" s="291">
        <v>0</v>
      </c>
      <c r="G648" s="292" t="s">
        <v>56</v>
      </c>
      <c r="H648" s="291">
        <v>2100</v>
      </c>
    </row>
    <row r="649" spans="1:8" ht="20.100000000000001" customHeight="1" x14ac:dyDescent="0.25">
      <c r="A649" s="290" t="s">
        <v>1743</v>
      </c>
      <c r="B649" s="290" t="s">
        <v>1744</v>
      </c>
      <c r="C649" s="292" t="s">
        <v>56</v>
      </c>
      <c r="D649" s="291">
        <v>38134950.649999999</v>
      </c>
      <c r="E649" s="291">
        <v>0</v>
      </c>
      <c r="F649" s="291">
        <v>0</v>
      </c>
      <c r="G649" s="292" t="s">
        <v>56</v>
      </c>
      <c r="H649" s="291">
        <v>38134950.649999999</v>
      </c>
    </row>
    <row r="650" spans="1:8" ht="20.100000000000001" customHeight="1" x14ac:dyDescent="0.25">
      <c r="A650" s="293" t="s">
        <v>1745</v>
      </c>
      <c r="B650" s="293" t="s">
        <v>209</v>
      </c>
      <c r="C650" s="295" t="s">
        <v>56</v>
      </c>
      <c r="D650" s="294">
        <v>10446445.449999999</v>
      </c>
      <c r="E650" s="294">
        <v>0</v>
      </c>
      <c r="F650" s="294">
        <v>0</v>
      </c>
      <c r="G650" s="295" t="s">
        <v>56</v>
      </c>
      <c r="H650" s="294">
        <v>10446445.449999999</v>
      </c>
    </row>
    <row r="651" spans="1:8" ht="20.100000000000001" customHeight="1" x14ac:dyDescent="0.25">
      <c r="A651" s="293" t="s">
        <v>1746</v>
      </c>
      <c r="B651" s="293" t="s">
        <v>868</v>
      </c>
      <c r="C651" s="295" t="s">
        <v>56</v>
      </c>
      <c r="D651" s="297">
        <v>-555914.49</v>
      </c>
      <c r="E651" s="294">
        <v>0</v>
      </c>
      <c r="F651" s="294">
        <v>0</v>
      </c>
      <c r="G651" s="295" t="s">
        <v>56</v>
      </c>
      <c r="H651" s="297">
        <v>-555914.49</v>
      </c>
    </row>
    <row r="652" spans="1:8" ht="20.100000000000001" customHeight="1" x14ac:dyDescent="0.25">
      <c r="A652" s="293" t="s">
        <v>1747</v>
      </c>
      <c r="B652" s="293" t="s">
        <v>211</v>
      </c>
      <c r="C652" s="295" t="s">
        <v>56</v>
      </c>
      <c r="D652" s="294">
        <v>3757988.99</v>
      </c>
      <c r="E652" s="294">
        <v>0</v>
      </c>
      <c r="F652" s="294">
        <v>0</v>
      </c>
      <c r="G652" s="295" t="s">
        <v>56</v>
      </c>
      <c r="H652" s="294">
        <v>3757988.99</v>
      </c>
    </row>
    <row r="653" spans="1:8" ht="20.100000000000001" customHeight="1" x14ac:dyDescent="0.25">
      <c r="A653" s="293" t="s">
        <v>1748</v>
      </c>
      <c r="B653" s="293" t="s">
        <v>213</v>
      </c>
      <c r="C653" s="295" t="s">
        <v>56</v>
      </c>
      <c r="D653" s="294">
        <v>3337367.16</v>
      </c>
      <c r="E653" s="294">
        <v>0</v>
      </c>
      <c r="F653" s="294">
        <v>0</v>
      </c>
      <c r="G653" s="295" t="s">
        <v>56</v>
      </c>
      <c r="H653" s="294">
        <v>3337367.16</v>
      </c>
    </row>
    <row r="654" spans="1:8" ht="20.100000000000001" customHeight="1" x14ac:dyDescent="0.25">
      <c r="A654" s="293" t="s">
        <v>1749</v>
      </c>
      <c r="B654" s="293" t="s">
        <v>215</v>
      </c>
      <c r="C654" s="295" t="s">
        <v>56</v>
      </c>
      <c r="D654" s="294">
        <v>7862470.3600000003</v>
      </c>
      <c r="E654" s="294">
        <v>0</v>
      </c>
      <c r="F654" s="294">
        <v>0</v>
      </c>
      <c r="G654" s="295" t="s">
        <v>56</v>
      </c>
      <c r="H654" s="294">
        <v>7862470.3600000003</v>
      </c>
    </row>
    <row r="655" spans="1:8" ht="20.100000000000001" customHeight="1" x14ac:dyDescent="0.25">
      <c r="A655" s="293" t="s">
        <v>1750</v>
      </c>
      <c r="B655" s="293" t="s">
        <v>217</v>
      </c>
      <c r="C655" s="295" t="s">
        <v>56</v>
      </c>
      <c r="D655" s="294">
        <v>4561192.3</v>
      </c>
      <c r="E655" s="294">
        <v>0</v>
      </c>
      <c r="F655" s="294">
        <v>0</v>
      </c>
      <c r="G655" s="295" t="s">
        <v>56</v>
      </c>
      <c r="H655" s="294">
        <v>4561192.3</v>
      </c>
    </row>
    <row r="656" spans="1:8" ht="20.100000000000001" customHeight="1" x14ac:dyDescent="0.25">
      <c r="A656" s="293" t="s">
        <v>1751</v>
      </c>
      <c r="B656" s="293" t="s">
        <v>219</v>
      </c>
      <c r="C656" s="295" t="s">
        <v>56</v>
      </c>
      <c r="D656" s="294">
        <v>2765075.14</v>
      </c>
      <c r="E656" s="294">
        <v>0</v>
      </c>
      <c r="F656" s="294">
        <v>0</v>
      </c>
      <c r="G656" s="295" t="s">
        <v>56</v>
      </c>
      <c r="H656" s="294">
        <v>2765075.14</v>
      </c>
    </row>
    <row r="657" spans="1:8" ht="20.100000000000001" customHeight="1" x14ac:dyDescent="0.25">
      <c r="A657" s="293" t="s">
        <v>1752</v>
      </c>
      <c r="B657" s="293" t="s">
        <v>220</v>
      </c>
      <c r="C657" s="295" t="s">
        <v>56</v>
      </c>
      <c r="D657" s="294">
        <v>2354645.0299999998</v>
      </c>
      <c r="E657" s="294">
        <v>0</v>
      </c>
      <c r="F657" s="294">
        <v>0</v>
      </c>
      <c r="G657" s="295" t="s">
        <v>56</v>
      </c>
      <c r="H657" s="294">
        <v>2354645.0299999998</v>
      </c>
    </row>
    <row r="658" spans="1:8" ht="20.100000000000001" customHeight="1" x14ac:dyDescent="0.25">
      <c r="A658" s="293" t="s">
        <v>1753</v>
      </c>
      <c r="B658" s="293" t="s">
        <v>222</v>
      </c>
      <c r="C658" s="295" t="s">
        <v>56</v>
      </c>
      <c r="D658" s="294">
        <v>1636821.79</v>
      </c>
      <c r="E658" s="294">
        <v>0</v>
      </c>
      <c r="F658" s="294">
        <v>0</v>
      </c>
      <c r="G658" s="295" t="s">
        <v>56</v>
      </c>
      <c r="H658" s="294">
        <v>1636821.79</v>
      </c>
    </row>
    <row r="659" spans="1:8" ht="20.100000000000001" customHeight="1" x14ac:dyDescent="0.25">
      <c r="A659" s="293" t="s">
        <v>1754</v>
      </c>
      <c r="B659" s="293" t="s">
        <v>437</v>
      </c>
      <c r="C659" s="295" t="s">
        <v>56</v>
      </c>
      <c r="D659" s="294">
        <v>1968858.92</v>
      </c>
      <c r="E659" s="294">
        <v>0</v>
      </c>
      <c r="F659" s="294">
        <v>0</v>
      </c>
      <c r="G659" s="295" t="s">
        <v>56</v>
      </c>
      <c r="H659" s="294">
        <v>1968858.92</v>
      </c>
    </row>
    <row r="660" spans="1:8" ht="20.100000000000001" customHeight="1" x14ac:dyDescent="0.25">
      <c r="A660" s="290" t="s">
        <v>657</v>
      </c>
      <c r="B660" s="290" t="s">
        <v>361</v>
      </c>
      <c r="C660" s="292" t="s">
        <v>56</v>
      </c>
      <c r="D660" s="291">
        <v>873152.61</v>
      </c>
      <c r="E660" s="291">
        <v>0</v>
      </c>
      <c r="F660" s="291">
        <v>216870.21</v>
      </c>
      <c r="G660" s="292" t="s">
        <v>56</v>
      </c>
      <c r="H660" s="291">
        <v>1090022.82</v>
      </c>
    </row>
    <row r="661" spans="1:8" ht="20.100000000000001" customHeight="1" x14ac:dyDescent="0.25">
      <c r="A661" s="293" t="s">
        <v>658</v>
      </c>
      <c r="B661" s="293" t="s">
        <v>232</v>
      </c>
      <c r="C661" s="295" t="s">
        <v>56</v>
      </c>
      <c r="D661" s="294">
        <v>687596.38</v>
      </c>
      <c r="E661" s="294">
        <v>0</v>
      </c>
      <c r="F661" s="294">
        <v>137526.21</v>
      </c>
      <c r="G661" s="295" t="s">
        <v>56</v>
      </c>
      <c r="H661" s="294">
        <v>825122.59</v>
      </c>
    </row>
    <row r="662" spans="1:8" ht="20.100000000000001" customHeight="1" x14ac:dyDescent="0.25">
      <c r="A662" s="293" t="s">
        <v>659</v>
      </c>
      <c r="B662" s="293" t="s">
        <v>169</v>
      </c>
      <c r="C662" s="295" t="s">
        <v>56</v>
      </c>
      <c r="D662" s="294">
        <v>141706.15</v>
      </c>
      <c r="E662" s="294">
        <v>0</v>
      </c>
      <c r="F662" s="294">
        <v>34656.92</v>
      </c>
      <c r="G662" s="295" t="s">
        <v>56</v>
      </c>
      <c r="H662" s="294">
        <v>176363.07</v>
      </c>
    </row>
    <row r="663" spans="1:8" ht="20.100000000000001" customHeight="1" x14ac:dyDescent="0.25">
      <c r="A663" s="293" t="s">
        <v>660</v>
      </c>
      <c r="B663" s="293" t="s">
        <v>233</v>
      </c>
      <c r="C663" s="295" t="s">
        <v>56</v>
      </c>
      <c r="D663" s="294">
        <v>522.08000000000004</v>
      </c>
      <c r="E663" s="294">
        <v>0</v>
      </c>
      <c r="F663" s="294">
        <v>5629.55</v>
      </c>
      <c r="G663" s="295" t="s">
        <v>56</v>
      </c>
      <c r="H663" s="294">
        <v>6151.63</v>
      </c>
    </row>
    <row r="664" spans="1:8" ht="20.100000000000001" customHeight="1" x14ac:dyDescent="0.25">
      <c r="A664" s="293" t="s">
        <v>1755</v>
      </c>
      <c r="B664" s="293" t="s">
        <v>235</v>
      </c>
      <c r="C664" s="295" t="s">
        <v>56</v>
      </c>
      <c r="D664" s="294">
        <v>43328</v>
      </c>
      <c r="E664" s="294">
        <v>0</v>
      </c>
      <c r="F664" s="294">
        <v>39057.53</v>
      </c>
      <c r="G664" s="295" t="s">
        <v>56</v>
      </c>
      <c r="H664" s="294">
        <v>82385.53</v>
      </c>
    </row>
    <row r="665" spans="1:8" ht="20.100000000000001" customHeight="1" x14ac:dyDescent="0.25">
      <c r="A665" s="290" t="s">
        <v>1756</v>
      </c>
      <c r="B665" s="290" t="s">
        <v>367</v>
      </c>
      <c r="C665" s="292" t="s">
        <v>56</v>
      </c>
      <c r="D665" s="291">
        <v>43328</v>
      </c>
      <c r="E665" s="291">
        <v>0</v>
      </c>
      <c r="F665" s="291">
        <v>39057.53</v>
      </c>
      <c r="G665" s="292" t="s">
        <v>56</v>
      </c>
      <c r="H665" s="291">
        <v>82385.53</v>
      </c>
    </row>
    <row r="666" spans="1:8" ht="20.100000000000001" customHeight="1" x14ac:dyDescent="0.25">
      <c r="A666" s="290" t="s">
        <v>663</v>
      </c>
      <c r="B666" s="290" t="s">
        <v>368</v>
      </c>
      <c r="C666" s="291">
        <v>482007.48</v>
      </c>
      <c r="D666" s="292" t="s">
        <v>56</v>
      </c>
      <c r="E666" s="291">
        <v>430626.26</v>
      </c>
      <c r="F666" s="291">
        <v>0</v>
      </c>
      <c r="G666" s="291">
        <v>912633.74</v>
      </c>
      <c r="H666" s="292" t="s">
        <v>56</v>
      </c>
    </row>
    <row r="667" spans="1:8" ht="20.100000000000001" customHeight="1" x14ac:dyDescent="0.25">
      <c r="A667" s="290" t="s">
        <v>664</v>
      </c>
      <c r="B667" s="290" t="s">
        <v>234</v>
      </c>
      <c r="C667" s="291">
        <v>337434.59</v>
      </c>
      <c r="D667" s="292" t="s">
        <v>56</v>
      </c>
      <c r="E667" s="291">
        <v>267993.40000000002</v>
      </c>
      <c r="F667" s="291">
        <v>0</v>
      </c>
      <c r="G667" s="291">
        <v>605427.99</v>
      </c>
      <c r="H667" s="292" t="s">
        <v>56</v>
      </c>
    </row>
    <row r="668" spans="1:8" ht="20.100000000000001" customHeight="1" x14ac:dyDescent="0.25">
      <c r="A668" s="293" t="s">
        <v>667</v>
      </c>
      <c r="B668" s="293" t="s">
        <v>242</v>
      </c>
      <c r="C668" s="294">
        <v>0</v>
      </c>
      <c r="D668" s="295" t="s">
        <v>56</v>
      </c>
      <c r="E668" s="294">
        <v>18073</v>
      </c>
      <c r="F668" s="294">
        <v>0</v>
      </c>
      <c r="G668" s="294">
        <v>18073</v>
      </c>
      <c r="H668" s="295" t="s">
        <v>56</v>
      </c>
    </row>
    <row r="669" spans="1:8" ht="20.100000000000001" customHeight="1" x14ac:dyDescent="0.25">
      <c r="A669" s="290" t="s">
        <v>1759</v>
      </c>
      <c r="B669" s="290" t="s">
        <v>376</v>
      </c>
      <c r="C669" s="291">
        <v>0</v>
      </c>
      <c r="D669" s="292" t="s">
        <v>56</v>
      </c>
      <c r="E669" s="291">
        <v>17173</v>
      </c>
      <c r="F669" s="291">
        <v>0</v>
      </c>
      <c r="G669" s="291">
        <v>17173</v>
      </c>
      <c r="H669" s="292" t="s">
        <v>56</v>
      </c>
    </row>
    <row r="670" spans="1:8" ht="20.100000000000001" customHeight="1" x14ac:dyDescent="0.25">
      <c r="A670" s="290" t="s">
        <v>669</v>
      </c>
      <c r="B670" s="290" t="s">
        <v>490</v>
      </c>
      <c r="C670" s="291">
        <v>0</v>
      </c>
      <c r="D670" s="292" t="s">
        <v>56</v>
      </c>
      <c r="E670" s="291">
        <v>900</v>
      </c>
      <c r="F670" s="291">
        <v>0</v>
      </c>
      <c r="G670" s="291">
        <v>900</v>
      </c>
      <c r="H670" s="292" t="s">
        <v>56</v>
      </c>
    </row>
    <row r="671" spans="1:8" ht="20.100000000000001" customHeight="1" x14ac:dyDescent="0.25">
      <c r="A671" s="293" t="s">
        <v>670</v>
      </c>
      <c r="B671" s="293" t="s">
        <v>243</v>
      </c>
      <c r="C671" s="294">
        <v>14881.8</v>
      </c>
      <c r="D671" s="295" t="s">
        <v>56</v>
      </c>
      <c r="E671" s="294">
        <v>33517.800000000003</v>
      </c>
      <c r="F671" s="294">
        <v>0</v>
      </c>
      <c r="G671" s="294">
        <v>48399.6</v>
      </c>
      <c r="H671" s="295" t="s">
        <v>56</v>
      </c>
    </row>
    <row r="672" spans="1:8" ht="20.100000000000001" customHeight="1" x14ac:dyDescent="0.25">
      <c r="A672" s="290" t="s">
        <v>671</v>
      </c>
      <c r="B672" s="290" t="s">
        <v>384</v>
      </c>
      <c r="C672" s="291">
        <v>13977</v>
      </c>
      <c r="D672" s="292" t="s">
        <v>56</v>
      </c>
      <c r="E672" s="291">
        <v>10777</v>
      </c>
      <c r="F672" s="291">
        <v>0</v>
      </c>
      <c r="G672" s="291">
        <v>24754</v>
      </c>
      <c r="H672" s="292" t="s">
        <v>56</v>
      </c>
    </row>
    <row r="673" spans="1:8" ht="20.100000000000001" customHeight="1" x14ac:dyDescent="0.25">
      <c r="A673" s="290" t="s">
        <v>672</v>
      </c>
      <c r="B673" s="290" t="s">
        <v>159</v>
      </c>
      <c r="C673" s="291">
        <v>904.8</v>
      </c>
      <c r="D673" s="292" t="s">
        <v>56</v>
      </c>
      <c r="E673" s="291">
        <v>22740.799999999999</v>
      </c>
      <c r="F673" s="291">
        <v>0</v>
      </c>
      <c r="G673" s="291">
        <v>23645.599999999999</v>
      </c>
      <c r="H673" s="292" t="s">
        <v>56</v>
      </c>
    </row>
    <row r="674" spans="1:8" ht="20.100000000000001" customHeight="1" x14ac:dyDescent="0.25">
      <c r="A674" s="293" t="s">
        <v>673</v>
      </c>
      <c r="B674" s="293" t="s">
        <v>244</v>
      </c>
      <c r="C674" s="294">
        <v>0</v>
      </c>
      <c r="D674" s="295" t="s">
        <v>56</v>
      </c>
      <c r="E674" s="294">
        <v>13764.92</v>
      </c>
      <c r="F674" s="294">
        <v>0</v>
      </c>
      <c r="G674" s="294">
        <v>13764.92</v>
      </c>
      <c r="H674" s="295" t="s">
        <v>56</v>
      </c>
    </row>
    <row r="675" spans="1:8" ht="20.100000000000001" customHeight="1" x14ac:dyDescent="0.25">
      <c r="A675" s="290" t="s">
        <v>674</v>
      </c>
      <c r="B675" s="290" t="s">
        <v>153</v>
      </c>
      <c r="C675" s="291">
        <v>0</v>
      </c>
      <c r="D675" s="292" t="s">
        <v>56</v>
      </c>
      <c r="E675" s="291">
        <v>13764.92</v>
      </c>
      <c r="F675" s="291">
        <v>0</v>
      </c>
      <c r="G675" s="291">
        <v>13764.92</v>
      </c>
      <c r="H675" s="292" t="s">
        <v>56</v>
      </c>
    </row>
    <row r="676" spans="1:8" ht="20.100000000000001" customHeight="1" x14ac:dyDescent="0.25">
      <c r="A676" s="293" t="s">
        <v>675</v>
      </c>
      <c r="B676" s="293" t="s">
        <v>246</v>
      </c>
      <c r="C676" s="294">
        <v>209214.41</v>
      </c>
      <c r="D676" s="295" t="s">
        <v>56</v>
      </c>
      <c r="E676" s="294">
        <v>170010.8</v>
      </c>
      <c r="F676" s="294">
        <v>0</v>
      </c>
      <c r="G676" s="294">
        <v>379225.21</v>
      </c>
      <c r="H676" s="295" t="s">
        <v>56</v>
      </c>
    </row>
    <row r="677" spans="1:8" ht="20.100000000000001" customHeight="1" x14ac:dyDescent="0.25">
      <c r="A677" s="290" t="s">
        <v>676</v>
      </c>
      <c r="B677" s="290" t="s">
        <v>373</v>
      </c>
      <c r="C677" s="291">
        <v>82488.490000000005</v>
      </c>
      <c r="D677" s="292" t="s">
        <v>56</v>
      </c>
      <c r="E677" s="291">
        <v>50646.39</v>
      </c>
      <c r="F677" s="291">
        <v>0</v>
      </c>
      <c r="G677" s="291">
        <v>133134.88</v>
      </c>
      <c r="H677" s="292" t="s">
        <v>56</v>
      </c>
    </row>
    <row r="678" spans="1:8" ht="20.100000000000001" customHeight="1" x14ac:dyDescent="0.25">
      <c r="A678" s="290" t="s">
        <v>677</v>
      </c>
      <c r="B678" s="290" t="s">
        <v>418</v>
      </c>
      <c r="C678" s="291">
        <v>67677.929999999993</v>
      </c>
      <c r="D678" s="292" t="s">
        <v>56</v>
      </c>
      <c r="E678" s="291">
        <v>42678.3</v>
      </c>
      <c r="F678" s="291">
        <v>0</v>
      </c>
      <c r="G678" s="291">
        <v>110356.23</v>
      </c>
      <c r="H678" s="292" t="s">
        <v>56</v>
      </c>
    </row>
    <row r="679" spans="1:8" ht="20.100000000000001" customHeight="1" x14ac:dyDescent="0.25">
      <c r="A679" s="290" t="s">
        <v>678</v>
      </c>
      <c r="B679" s="290" t="s">
        <v>388</v>
      </c>
      <c r="C679" s="291">
        <v>348</v>
      </c>
      <c r="D679" s="292" t="s">
        <v>56</v>
      </c>
      <c r="E679" s="291">
        <v>0</v>
      </c>
      <c r="F679" s="291">
        <v>0</v>
      </c>
      <c r="G679" s="291">
        <v>348</v>
      </c>
      <c r="H679" s="292" t="s">
        <v>56</v>
      </c>
    </row>
    <row r="680" spans="1:8" ht="20.100000000000001" customHeight="1" x14ac:dyDescent="0.25">
      <c r="A680" s="290" t="s">
        <v>679</v>
      </c>
      <c r="B680" s="290" t="s">
        <v>389</v>
      </c>
      <c r="C680" s="291">
        <v>4640</v>
      </c>
      <c r="D680" s="292" t="s">
        <v>56</v>
      </c>
      <c r="E680" s="291">
        <v>8213.6299999999992</v>
      </c>
      <c r="F680" s="291">
        <v>0</v>
      </c>
      <c r="G680" s="291">
        <v>12853.63</v>
      </c>
      <c r="H680" s="292" t="s">
        <v>56</v>
      </c>
    </row>
    <row r="681" spans="1:8" ht="20.100000000000001" customHeight="1" x14ac:dyDescent="0.25">
      <c r="A681" s="290" t="s">
        <v>681</v>
      </c>
      <c r="B681" s="290" t="s">
        <v>391</v>
      </c>
      <c r="C681" s="291">
        <v>0</v>
      </c>
      <c r="D681" s="292" t="s">
        <v>56</v>
      </c>
      <c r="E681" s="291">
        <v>9836.6</v>
      </c>
      <c r="F681" s="291">
        <v>0</v>
      </c>
      <c r="G681" s="291">
        <v>9836.6</v>
      </c>
      <c r="H681" s="292" t="s">
        <v>56</v>
      </c>
    </row>
    <row r="682" spans="1:8" ht="20.100000000000001" customHeight="1" x14ac:dyDescent="0.25">
      <c r="A682" s="290" t="s">
        <v>836</v>
      </c>
      <c r="B682" s="290" t="s">
        <v>825</v>
      </c>
      <c r="C682" s="291">
        <v>6960</v>
      </c>
      <c r="D682" s="292" t="s">
        <v>56</v>
      </c>
      <c r="E682" s="291">
        <v>26160</v>
      </c>
      <c r="F682" s="291">
        <v>0</v>
      </c>
      <c r="G682" s="291">
        <v>33120</v>
      </c>
      <c r="H682" s="292" t="s">
        <v>56</v>
      </c>
    </row>
    <row r="683" spans="1:8" ht="20.100000000000001" customHeight="1" x14ac:dyDescent="0.25">
      <c r="A683" s="290" t="s">
        <v>892</v>
      </c>
      <c r="B683" s="290" t="s">
        <v>826</v>
      </c>
      <c r="C683" s="291">
        <v>0</v>
      </c>
      <c r="D683" s="292" t="s">
        <v>56</v>
      </c>
      <c r="E683" s="291">
        <v>15378.25</v>
      </c>
      <c r="F683" s="291">
        <v>0</v>
      </c>
      <c r="G683" s="291">
        <v>15378.25</v>
      </c>
      <c r="H683" s="292" t="s">
        <v>56</v>
      </c>
    </row>
    <row r="684" spans="1:8" ht="20.100000000000001" customHeight="1" x14ac:dyDescent="0.25">
      <c r="A684" s="290" t="s">
        <v>682</v>
      </c>
      <c r="B684" s="290" t="s">
        <v>375</v>
      </c>
      <c r="C684" s="291">
        <v>7924.6</v>
      </c>
      <c r="D684" s="292" t="s">
        <v>56</v>
      </c>
      <c r="E684" s="291">
        <v>5936.4</v>
      </c>
      <c r="F684" s="291">
        <v>0</v>
      </c>
      <c r="G684" s="291">
        <v>13861</v>
      </c>
      <c r="H684" s="292" t="s">
        <v>56</v>
      </c>
    </row>
    <row r="685" spans="1:8" ht="20.100000000000001" customHeight="1" x14ac:dyDescent="0.25">
      <c r="A685" s="290" t="s">
        <v>683</v>
      </c>
      <c r="B685" s="290" t="s">
        <v>490</v>
      </c>
      <c r="C685" s="291">
        <v>351.27</v>
      </c>
      <c r="D685" s="292" t="s">
        <v>56</v>
      </c>
      <c r="E685" s="291">
        <v>1250</v>
      </c>
      <c r="F685" s="291">
        <v>0</v>
      </c>
      <c r="G685" s="291">
        <v>1601.27</v>
      </c>
      <c r="H685" s="292" t="s">
        <v>56</v>
      </c>
    </row>
    <row r="686" spans="1:8" ht="20.100000000000001" customHeight="1" x14ac:dyDescent="0.25">
      <c r="A686" s="290" t="s">
        <v>684</v>
      </c>
      <c r="B686" s="290" t="s">
        <v>398</v>
      </c>
      <c r="C686" s="291">
        <v>12577.32</v>
      </c>
      <c r="D686" s="292" t="s">
        <v>56</v>
      </c>
      <c r="E686" s="291">
        <v>1866.22</v>
      </c>
      <c r="F686" s="291">
        <v>0</v>
      </c>
      <c r="G686" s="291">
        <v>14443.54</v>
      </c>
      <c r="H686" s="292" t="s">
        <v>56</v>
      </c>
    </row>
    <row r="687" spans="1:8" ht="20.100000000000001" customHeight="1" x14ac:dyDescent="0.25">
      <c r="A687" s="290" t="s">
        <v>685</v>
      </c>
      <c r="B687" s="290" t="s">
        <v>491</v>
      </c>
      <c r="C687" s="291">
        <v>26246.799999999999</v>
      </c>
      <c r="D687" s="292" t="s">
        <v>56</v>
      </c>
      <c r="E687" s="291">
        <v>8045.01</v>
      </c>
      <c r="F687" s="291">
        <v>0</v>
      </c>
      <c r="G687" s="291">
        <v>34291.81</v>
      </c>
      <c r="H687" s="292" t="s">
        <v>56</v>
      </c>
    </row>
    <row r="688" spans="1:8" ht="20.100000000000001" customHeight="1" x14ac:dyDescent="0.25">
      <c r="A688" s="293" t="s">
        <v>686</v>
      </c>
      <c r="B688" s="293" t="s">
        <v>247</v>
      </c>
      <c r="C688" s="294">
        <v>52000</v>
      </c>
      <c r="D688" s="295" t="s">
        <v>56</v>
      </c>
      <c r="E688" s="294">
        <v>7168</v>
      </c>
      <c r="F688" s="294">
        <v>0</v>
      </c>
      <c r="G688" s="294">
        <v>59168</v>
      </c>
      <c r="H688" s="295" t="s">
        <v>56</v>
      </c>
    </row>
    <row r="689" spans="1:8" ht="20.100000000000001" customHeight="1" x14ac:dyDescent="0.25">
      <c r="A689" s="290" t="s">
        <v>687</v>
      </c>
      <c r="B689" s="290" t="s">
        <v>395</v>
      </c>
      <c r="C689" s="291">
        <v>12000</v>
      </c>
      <c r="D689" s="292" t="s">
        <v>56</v>
      </c>
      <c r="E689" s="291">
        <v>6168</v>
      </c>
      <c r="F689" s="291">
        <v>0</v>
      </c>
      <c r="G689" s="291">
        <v>18168</v>
      </c>
      <c r="H689" s="292" t="s">
        <v>56</v>
      </c>
    </row>
    <row r="690" spans="1:8" ht="20.100000000000001" customHeight="1" x14ac:dyDescent="0.25">
      <c r="A690" s="290" t="s">
        <v>688</v>
      </c>
      <c r="B690" s="290" t="s">
        <v>396</v>
      </c>
      <c r="C690" s="291">
        <v>0</v>
      </c>
      <c r="D690" s="292" t="s">
        <v>56</v>
      </c>
      <c r="E690" s="291">
        <v>1000</v>
      </c>
      <c r="F690" s="291">
        <v>0</v>
      </c>
      <c r="G690" s="291">
        <v>1000</v>
      </c>
      <c r="H690" s="292" t="s">
        <v>56</v>
      </c>
    </row>
    <row r="691" spans="1:8" ht="20.100000000000001" customHeight="1" x14ac:dyDescent="0.25">
      <c r="A691" s="290" t="s">
        <v>689</v>
      </c>
      <c r="B691" s="290" t="s">
        <v>397</v>
      </c>
      <c r="C691" s="291">
        <v>40000</v>
      </c>
      <c r="D691" s="292" t="s">
        <v>56</v>
      </c>
      <c r="E691" s="291">
        <v>0</v>
      </c>
      <c r="F691" s="291">
        <v>0</v>
      </c>
      <c r="G691" s="291">
        <v>40000</v>
      </c>
      <c r="H691" s="292" t="s">
        <v>56</v>
      </c>
    </row>
    <row r="692" spans="1:8" ht="20.100000000000001" customHeight="1" x14ac:dyDescent="0.25">
      <c r="A692" s="293" t="s">
        <v>690</v>
      </c>
      <c r="B692" s="293" t="s">
        <v>252</v>
      </c>
      <c r="C692" s="294">
        <v>3282</v>
      </c>
      <c r="D692" s="295" t="s">
        <v>56</v>
      </c>
      <c r="E692" s="294">
        <v>5539.5</v>
      </c>
      <c r="F692" s="294">
        <v>0</v>
      </c>
      <c r="G692" s="294">
        <v>8821.5</v>
      </c>
      <c r="H692" s="295" t="s">
        <v>56</v>
      </c>
    </row>
    <row r="693" spans="1:8" ht="20.100000000000001" customHeight="1" x14ac:dyDescent="0.25">
      <c r="A693" s="290" t="s">
        <v>784</v>
      </c>
      <c r="B693" s="290" t="s">
        <v>371</v>
      </c>
      <c r="C693" s="291">
        <v>882</v>
      </c>
      <c r="D693" s="292" t="s">
        <v>56</v>
      </c>
      <c r="E693" s="291">
        <v>0</v>
      </c>
      <c r="F693" s="291">
        <v>0</v>
      </c>
      <c r="G693" s="291">
        <v>882</v>
      </c>
      <c r="H693" s="292" t="s">
        <v>56</v>
      </c>
    </row>
    <row r="694" spans="1:8" ht="20.100000000000001" customHeight="1" x14ac:dyDescent="0.25">
      <c r="A694" s="290" t="s">
        <v>785</v>
      </c>
      <c r="B694" s="290" t="s">
        <v>384</v>
      </c>
      <c r="C694" s="291">
        <v>2400</v>
      </c>
      <c r="D694" s="292" t="s">
        <v>56</v>
      </c>
      <c r="E694" s="291">
        <v>4800</v>
      </c>
      <c r="F694" s="291">
        <v>0</v>
      </c>
      <c r="G694" s="291">
        <v>7200</v>
      </c>
      <c r="H694" s="292" t="s">
        <v>56</v>
      </c>
    </row>
    <row r="695" spans="1:8" ht="20.100000000000001" customHeight="1" x14ac:dyDescent="0.25">
      <c r="A695" s="290" t="s">
        <v>807</v>
      </c>
      <c r="B695" s="290" t="s">
        <v>159</v>
      </c>
      <c r="C695" s="291">
        <v>0</v>
      </c>
      <c r="D695" s="292" t="s">
        <v>56</v>
      </c>
      <c r="E695" s="291">
        <v>739.5</v>
      </c>
      <c r="F695" s="291">
        <v>0</v>
      </c>
      <c r="G695" s="291">
        <v>739.5</v>
      </c>
      <c r="H695" s="292" t="s">
        <v>56</v>
      </c>
    </row>
    <row r="696" spans="1:8" ht="20.100000000000001" customHeight="1" x14ac:dyDescent="0.25">
      <c r="A696" s="293" t="s">
        <v>691</v>
      </c>
      <c r="B696" s="293" t="s">
        <v>248</v>
      </c>
      <c r="C696" s="294">
        <v>48139</v>
      </c>
      <c r="D696" s="295" t="s">
        <v>56</v>
      </c>
      <c r="E696" s="294">
        <v>10002</v>
      </c>
      <c r="F696" s="294">
        <v>0</v>
      </c>
      <c r="G696" s="294">
        <v>58141</v>
      </c>
      <c r="H696" s="295" t="s">
        <v>56</v>
      </c>
    </row>
    <row r="697" spans="1:8" ht="20.100000000000001" customHeight="1" x14ac:dyDescent="0.25">
      <c r="A697" s="290" t="s">
        <v>692</v>
      </c>
      <c r="B697" s="290" t="s">
        <v>403</v>
      </c>
      <c r="C697" s="291">
        <v>2292</v>
      </c>
      <c r="D697" s="292" t="s">
        <v>56</v>
      </c>
      <c r="E697" s="291">
        <v>0</v>
      </c>
      <c r="F697" s="291">
        <v>0</v>
      </c>
      <c r="G697" s="291">
        <v>2292</v>
      </c>
      <c r="H697" s="292" t="s">
        <v>56</v>
      </c>
    </row>
    <row r="698" spans="1:8" ht="20.100000000000001" customHeight="1" x14ac:dyDescent="0.25">
      <c r="A698" s="290" t="s">
        <v>693</v>
      </c>
      <c r="B698" s="290" t="s">
        <v>438</v>
      </c>
      <c r="C698" s="291">
        <v>7503</v>
      </c>
      <c r="D698" s="292" t="s">
        <v>56</v>
      </c>
      <c r="E698" s="291">
        <v>2501</v>
      </c>
      <c r="F698" s="291">
        <v>0</v>
      </c>
      <c r="G698" s="291">
        <v>10004</v>
      </c>
      <c r="H698" s="292" t="s">
        <v>56</v>
      </c>
    </row>
    <row r="699" spans="1:8" ht="20.100000000000001" customHeight="1" x14ac:dyDescent="0.25">
      <c r="A699" s="290" t="s">
        <v>694</v>
      </c>
      <c r="B699" s="290" t="s">
        <v>404</v>
      </c>
      <c r="C699" s="291">
        <v>22928</v>
      </c>
      <c r="D699" s="292" t="s">
        <v>56</v>
      </c>
      <c r="E699" s="291">
        <v>5418</v>
      </c>
      <c r="F699" s="291">
        <v>0</v>
      </c>
      <c r="G699" s="291">
        <v>28346</v>
      </c>
      <c r="H699" s="292" t="s">
        <v>56</v>
      </c>
    </row>
    <row r="700" spans="1:8" ht="20.100000000000001" customHeight="1" x14ac:dyDescent="0.25">
      <c r="A700" s="290" t="s">
        <v>695</v>
      </c>
      <c r="B700" s="290" t="s">
        <v>405</v>
      </c>
      <c r="C700" s="291">
        <v>12498</v>
      </c>
      <c r="D700" s="292" t="s">
        <v>56</v>
      </c>
      <c r="E700" s="291">
        <v>2083</v>
      </c>
      <c r="F700" s="291">
        <v>0</v>
      </c>
      <c r="G700" s="291">
        <v>14581</v>
      </c>
      <c r="H700" s="292" t="s">
        <v>56</v>
      </c>
    </row>
    <row r="701" spans="1:8" ht="20.100000000000001" customHeight="1" x14ac:dyDescent="0.25">
      <c r="A701" s="290" t="s">
        <v>808</v>
      </c>
      <c r="B701" s="290" t="s">
        <v>770</v>
      </c>
      <c r="C701" s="291">
        <v>2918</v>
      </c>
      <c r="D701" s="292" t="s">
        <v>56</v>
      </c>
      <c r="E701" s="291">
        <v>0</v>
      </c>
      <c r="F701" s="291">
        <v>0</v>
      </c>
      <c r="G701" s="291">
        <v>2918</v>
      </c>
      <c r="H701" s="292" t="s">
        <v>56</v>
      </c>
    </row>
    <row r="702" spans="1:8" ht="20.100000000000001" customHeight="1" x14ac:dyDescent="0.25">
      <c r="A702" s="293" t="s">
        <v>696</v>
      </c>
      <c r="B702" s="293" t="s">
        <v>249</v>
      </c>
      <c r="C702" s="294">
        <v>9917.3799999999992</v>
      </c>
      <c r="D702" s="295" t="s">
        <v>56</v>
      </c>
      <c r="E702" s="294">
        <v>9917.3799999999992</v>
      </c>
      <c r="F702" s="294">
        <v>0</v>
      </c>
      <c r="G702" s="294">
        <v>19834.759999999998</v>
      </c>
      <c r="H702" s="295" t="s">
        <v>56</v>
      </c>
    </row>
    <row r="703" spans="1:8" ht="20.100000000000001" customHeight="1" x14ac:dyDescent="0.25">
      <c r="A703" s="290" t="s">
        <v>697</v>
      </c>
      <c r="B703" s="290" t="s">
        <v>406</v>
      </c>
      <c r="C703" s="291">
        <v>9917.3799999999992</v>
      </c>
      <c r="D703" s="292" t="s">
        <v>56</v>
      </c>
      <c r="E703" s="291">
        <v>9917.3799999999992</v>
      </c>
      <c r="F703" s="291">
        <v>0</v>
      </c>
      <c r="G703" s="291">
        <v>19834.759999999998</v>
      </c>
      <c r="H703" s="292" t="s">
        <v>56</v>
      </c>
    </row>
    <row r="704" spans="1:8" ht="20.100000000000001" customHeight="1" x14ac:dyDescent="0.25">
      <c r="A704" s="290" t="s">
        <v>698</v>
      </c>
      <c r="B704" s="290" t="s">
        <v>232</v>
      </c>
      <c r="C704" s="291">
        <v>133421.43</v>
      </c>
      <c r="D704" s="292" t="s">
        <v>56</v>
      </c>
      <c r="E704" s="291">
        <v>143375.57</v>
      </c>
      <c r="F704" s="291">
        <v>0</v>
      </c>
      <c r="G704" s="291">
        <v>276797</v>
      </c>
      <c r="H704" s="292" t="s">
        <v>56</v>
      </c>
    </row>
    <row r="705" spans="1:8" ht="20.100000000000001" customHeight="1" x14ac:dyDescent="0.25">
      <c r="A705" s="293" t="s">
        <v>699</v>
      </c>
      <c r="B705" s="293" t="s">
        <v>461</v>
      </c>
      <c r="C705" s="294">
        <v>133421.43</v>
      </c>
      <c r="D705" s="295" t="s">
        <v>56</v>
      </c>
      <c r="E705" s="294">
        <v>143375.57</v>
      </c>
      <c r="F705" s="294">
        <v>0</v>
      </c>
      <c r="G705" s="294">
        <v>276797</v>
      </c>
      <c r="H705" s="295" t="s">
        <v>56</v>
      </c>
    </row>
    <row r="706" spans="1:8" ht="20.100000000000001" customHeight="1" x14ac:dyDescent="0.25">
      <c r="A706" s="290" t="s">
        <v>700</v>
      </c>
      <c r="B706" s="290" t="s">
        <v>412</v>
      </c>
      <c r="C706" s="291">
        <v>261</v>
      </c>
      <c r="D706" s="292" t="s">
        <v>56</v>
      </c>
      <c r="E706" s="291">
        <v>0</v>
      </c>
      <c r="F706" s="291">
        <v>0</v>
      </c>
      <c r="G706" s="291">
        <v>261</v>
      </c>
      <c r="H706" s="292" t="s">
        <v>56</v>
      </c>
    </row>
    <row r="707" spans="1:8" ht="20.100000000000001" customHeight="1" x14ac:dyDescent="0.25">
      <c r="A707" s="290" t="s">
        <v>701</v>
      </c>
      <c r="B707" s="290" t="s">
        <v>413</v>
      </c>
      <c r="C707" s="291">
        <v>0</v>
      </c>
      <c r="D707" s="292" t="s">
        <v>56</v>
      </c>
      <c r="E707" s="291">
        <v>1263.82</v>
      </c>
      <c r="F707" s="291">
        <v>0</v>
      </c>
      <c r="G707" s="291">
        <v>1263.82</v>
      </c>
      <c r="H707" s="292" t="s">
        <v>56</v>
      </c>
    </row>
    <row r="708" spans="1:8" ht="20.100000000000001" customHeight="1" x14ac:dyDescent="0.25">
      <c r="A708" s="290" t="s">
        <v>702</v>
      </c>
      <c r="B708" s="290" t="s">
        <v>415</v>
      </c>
      <c r="C708" s="291">
        <v>1500</v>
      </c>
      <c r="D708" s="292" t="s">
        <v>56</v>
      </c>
      <c r="E708" s="291">
        <v>3000</v>
      </c>
      <c r="F708" s="291">
        <v>0</v>
      </c>
      <c r="G708" s="291">
        <v>4500</v>
      </c>
      <c r="H708" s="292" t="s">
        <v>56</v>
      </c>
    </row>
    <row r="709" spans="1:8" ht="20.100000000000001" customHeight="1" x14ac:dyDescent="0.25">
      <c r="A709" s="290" t="s">
        <v>703</v>
      </c>
      <c r="B709" s="290" t="s">
        <v>372</v>
      </c>
      <c r="C709" s="291">
        <v>475</v>
      </c>
      <c r="D709" s="292" t="s">
        <v>56</v>
      </c>
      <c r="E709" s="291">
        <v>5758.55</v>
      </c>
      <c r="F709" s="291">
        <v>0</v>
      </c>
      <c r="G709" s="291">
        <v>6233.55</v>
      </c>
      <c r="H709" s="292" t="s">
        <v>56</v>
      </c>
    </row>
    <row r="710" spans="1:8" ht="20.100000000000001" customHeight="1" x14ac:dyDescent="0.25">
      <c r="A710" s="290" t="s">
        <v>704</v>
      </c>
      <c r="B710" s="290" t="s">
        <v>417</v>
      </c>
      <c r="C710" s="291">
        <v>3000</v>
      </c>
      <c r="D710" s="292" t="s">
        <v>56</v>
      </c>
      <c r="E710" s="291">
        <v>1000</v>
      </c>
      <c r="F710" s="291">
        <v>0</v>
      </c>
      <c r="G710" s="291">
        <v>4000</v>
      </c>
      <c r="H710" s="292" t="s">
        <v>56</v>
      </c>
    </row>
    <row r="711" spans="1:8" ht="20.100000000000001" customHeight="1" x14ac:dyDescent="0.25">
      <c r="A711" s="290" t="s">
        <v>705</v>
      </c>
      <c r="B711" s="290" t="s">
        <v>399</v>
      </c>
      <c r="C711" s="291">
        <v>0</v>
      </c>
      <c r="D711" s="292" t="s">
        <v>56</v>
      </c>
      <c r="E711" s="291">
        <v>20728</v>
      </c>
      <c r="F711" s="291">
        <v>0</v>
      </c>
      <c r="G711" s="291">
        <v>20728</v>
      </c>
      <c r="H711" s="292" t="s">
        <v>56</v>
      </c>
    </row>
    <row r="712" spans="1:8" ht="20.100000000000001" customHeight="1" x14ac:dyDescent="0.25">
      <c r="A712" s="290" t="s">
        <v>706</v>
      </c>
      <c r="B712" s="290" t="s">
        <v>406</v>
      </c>
      <c r="C712" s="291">
        <v>36327.22</v>
      </c>
      <c r="D712" s="292" t="s">
        <v>56</v>
      </c>
      <c r="E712" s="291">
        <v>36327.22</v>
      </c>
      <c r="F712" s="291">
        <v>0</v>
      </c>
      <c r="G712" s="291">
        <v>72654.44</v>
      </c>
      <c r="H712" s="292" t="s">
        <v>56</v>
      </c>
    </row>
    <row r="713" spans="1:8" ht="20.100000000000001" customHeight="1" x14ac:dyDescent="0.25">
      <c r="A713" s="290" t="s">
        <v>707</v>
      </c>
      <c r="B713" s="290" t="s">
        <v>408</v>
      </c>
      <c r="C713" s="291">
        <v>45597.03</v>
      </c>
      <c r="D713" s="292" t="s">
        <v>56</v>
      </c>
      <c r="E713" s="291">
        <v>0</v>
      </c>
      <c r="F713" s="291">
        <v>0</v>
      </c>
      <c r="G713" s="291">
        <v>45597.03</v>
      </c>
      <c r="H713" s="292" t="s">
        <v>56</v>
      </c>
    </row>
    <row r="714" spans="1:8" ht="20.100000000000001" customHeight="1" x14ac:dyDescent="0.25">
      <c r="A714" s="290" t="s">
        <v>708</v>
      </c>
      <c r="B714" s="290" t="s">
        <v>463</v>
      </c>
      <c r="C714" s="291">
        <v>1614.62</v>
      </c>
      <c r="D714" s="292" t="s">
        <v>56</v>
      </c>
      <c r="E714" s="291">
        <v>1104.74</v>
      </c>
      <c r="F714" s="291">
        <v>0</v>
      </c>
      <c r="G714" s="291">
        <v>2719.36</v>
      </c>
      <c r="H714" s="292" t="s">
        <v>56</v>
      </c>
    </row>
    <row r="715" spans="1:8" ht="20.100000000000001" customHeight="1" x14ac:dyDescent="0.25">
      <c r="A715" s="290" t="s">
        <v>710</v>
      </c>
      <c r="B715" s="290" t="s">
        <v>420</v>
      </c>
      <c r="C715" s="291">
        <v>1250</v>
      </c>
      <c r="D715" s="292" t="s">
        <v>56</v>
      </c>
      <c r="E715" s="291">
        <v>0</v>
      </c>
      <c r="F715" s="291">
        <v>0</v>
      </c>
      <c r="G715" s="291">
        <v>1250</v>
      </c>
      <c r="H715" s="292" t="s">
        <v>56</v>
      </c>
    </row>
    <row r="716" spans="1:8" ht="20.100000000000001" customHeight="1" x14ac:dyDescent="0.25">
      <c r="A716" s="290" t="s">
        <v>711</v>
      </c>
      <c r="B716" s="290" t="s">
        <v>421</v>
      </c>
      <c r="C716" s="291">
        <v>2250</v>
      </c>
      <c r="D716" s="292" t="s">
        <v>56</v>
      </c>
      <c r="E716" s="291">
        <v>900</v>
      </c>
      <c r="F716" s="291">
        <v>0</v>
      </c>
      <c r="G716" s="291">
        <v>3150</v>
      </c>
      <c r="H716" s="292" t="s">
        <v>56</v>
      </c>
    </row>
    <row r="717" spans="1:8" ht="20.100000000000001" customHeight="1" x14ac:dyDescent="0.25">
      <c r="A717" s="290" t="s">
        <v>804</v>
      </c>
      <c r="B717" s="290" t="s">
        <v>765</v>
      </c>
      <c r="C717" s="291">
        <v>0</v>
      </c>
      <c r="D717" s="292" t="s">
        <v>56</v>
      </c>
      <c r="E717" s="291">
        <v>1250</v>
      </c>
      <c r="F717" s="291">
        <v>0</v>
      </c>
      <c r="G717" s="291">
        <v>1250</v>
      </c>
      <c r="H717" s="292" t="s">
        <v>56</v>
      </c>
    </row>
    <row r="718" spans="1:8" ht="20.100000000000001" customHeight="1" x14ac:dyDescent="0.25">
      <c r="A718" s="290" t="s">
        <v>712</v>
      </c>
      <c r="B718" s="290" t="s">
        <v>379</v>
      </c>
      <c r="C718" s="291">
        <v>1725.66</v>
      </c>
      <c r="D718" s="292" t="s">
        <v>56</v>
      </c>
      <c r="E718" s="291">
        <v>1425.66</v>
      </c>
      <c r="F718" s="291">
        <v>0</v>
      </c>
      <c r="G718" s="291">
        <v>3151.32</v>
      </c>
      <c r="H718" s="292" t="s">
        <v>56</v>
      </c>
    </row>
    <row r="719" spans="1:8" ht="20.100000000000001" customHeight="1" x14ac:dyDescent="0.25">
      <c r="A719" s="290" t="s">
        <v>713</v>
      </c>
      <c r="B719" s="290" t="s">
        <v>428</v>
      </c>
      <c r="C719" s="291">
        <v>250</v>
      </c>
      <c r="D719" s="292" t="s">
        <v>56</v>
      </c>
      <c r="E719" s="291">
        <v>1545</v>
      </c>
      <c r="F719" s="291">
        <v>0</v>
      </c>
      <c r="G719" s="291">
        <v>1795</v>
      </c>
      <c r="H719" s="292" t="s">
        <v>56</v>
      </c>
    </row>
    <row r="720" spans="1:8" ht="20.100000000000001" customHeight="1" x14ac:dyDescent="0.25">
      <c r="A720" s="290" t="s">
        <v>714</v>
      </c>
      <c r="B720" s="290" t="s">
        <v>429</v>
      </c>
      <c r="C720" s="291">
        <v>0</v>
      </c>
      <c r="D720" s="292" t="s">
        <v>56</v>
      </c>
      <c r="E720" s="291">
        <v>23490.38</v>
      </c>
      <c r="F720" s="291">
        <v>0</v>
      </c>
      <c r="G720" s="291">
        <v>23490.38</v>
      </c>
      <c r="H720" s="292" t="s">
        <v>56</v>
      </c>
    </row>
    <row r="721" spans="1:8" ht="20.100000000000001" customHeight="1" x14ac:dyDescent="0.25">
      <c r="A721" s="290" t="s">
        <v>715</v>
      </c>
      <c r="B721" s="290" t="s">
        <v>430</v>
      </c>
      <c r="C721" s="291">
        <v>11650.9</v>
      </c>
      <c r="D721" s="292" t="s">
        <v>56</v>
      </c>
      <c r="E721" s="291">
        <v>11650.9</v>
      </c>
      <c r="F721" s="291">
        <v>0</v>
      </c>
      <c r="G721" s="291">
        <v>23301.8</v>
      </c>
      <c r="H721" s="292" t="s">
        <v>56</v>
      </c>
    </row>
    <row r="722" spans="1:8" ht="20.100000000000001" customHeight="1" x14ac:dyDescent="0.25">
      <c r="A722" s="290" t="s">
        <v>809</v>
      </c>
      <c r="B722" s="290" t="s">
        <v>766</v>
      </c>
      <c r="C722" s="291">
        <v>400.58</v>
      </c>
      <c r="D722" s="292" t="s">
        <v>56</v>
      </c>
      <c r="E722" s="291">
        <v>18396.5</v>
      </c>
      <c r="F722" s="291">
        <v>0</v>
      </c>
      <c r="G722" s="291">
        <v>18797.080000000002</v>
      </c>
      <c r="H722" s="292" t="s">
        <v>56</v>
      </c>
    </row>
    <row r="723" spans="1:8" ht="20.100000000000001" customHeight="1" x14ac:dyDescent="0.25">
      <c r="A723" s="290" t="s">
        <v>787</v>
      </c>
      <c r="B723" s="290" t="s">
        <v>767</v>
      </c>
      <c r="C723" s="291">
        <v>1889.42</v>
      </c>
      <c r="D723" s="292" t="s">
        <v>56</v>
      </c>
      <c r="E723" s="291">
        <v>1889.42</v>
      </c>
      <c r="F723" s="291">
        <v>0</v>
      </c>
      <c r="G723" s="291">
        <v>3778.84</v>
      </c>
      <c r="H723" s="292" t="s">
        <v>56</v>
      </c>
    </row>
    <row r="724" spans="1:8" ht="20.100000000000001" customHeight="1" x14ac:dyDescent="0.25">
      <c r="A724" s="290" t="s">
        <v>788</v>
      </c>
      <c r="B724" s="290" t="s">
        <v>769</v>
      </c>
      <c r="C724" s="291">
        <v>2100</v>
      </c>
      <c r="D724" s="292" t="s">
        <v>56</v>
      </c>
      <c r="E724" s="291">
        <v>5206.38</v>
      </c>
      <c r="F724" s="291">
        <v>0</v>
      </c>
      <c r="G724" s="291">
        <v>7306.38</v>
      </c>
      <c r="H724" s="292" t="s">
        <v>56</v>
      </c>
    </row>
    <row r="725" spans="1:8" ht="20.100000000000001" customHeight="1" x14ac:dyDescent="0.25">
      <c r="A725" s="290" t="s">
        <v>716</v>
      </c>
      <c r="B725" s="290" t="s">
        <v>366</v>
      </c>
      <c r="C725" s="291">
        <v>19630</v>
      </c>
      <c r="D725" s="292" t="s">
        <v>56</v>
      </c>
      <c r="E725" s="291">
        <v>3750</v>
      </c>
      <c r="F725" s="291">
        <v>0</v>
      </c>
      <c r="G725" s="291">
        <v>23380</v>
      </c>
      <c r="H725" s="292" t="s">
        <v>56</v>
      </c>
    </row>
    <row r="726" spans="1:8" ht="20.100000000000001" customHeight="1" x14ac:dyDescent="0.25">
      <c r="A726" s="290" t="s">
        <v>717</v>
      </c>
      <c r="B726" s="290" t="s">
        <v>362</v>
      </c>
      <c r="C726" s="291">
        <v>3500</v>
      </c>
      <c r="D726" s="292" t="s">
        <v>56</v>
      </c>
      <c r="E726" s="291">
        <v>3500</v>
      </c>
      <c r="F726" s="291">
        <v>0</v>
      </c>
      <c r="G726" s="291">
        <v>7000</v>
      </c>
      <c r="H726" s="292" t="s">
        <v>56</v>
      </c>
    </row>
    <row r="727" spans="1:8" ht="20.100000000000001" customHeight="1" x14ac:dyDescent="0.25">
      <c r="A727" s="290" t="s">
        <v>718</v>
      </c>
      <c r="B727" s="290" t="s">
        <v>432</v>
      </c>
      <c r="C727" s="291">
        <v>0</v>
      </c>
      <c r="D727" s="292" t="s">
        <v>56</v>
      </c>
      <c r="E727" s="291">
        <v>1189</v>
      </c>
      <c r="F727" s="291">
        <v>0</v>
      </c>
      <c r="G727" s="291">
        <v>1189</v>
      </c>
      <c r="H727" s="292" t="s">
        <v>56</v>
      </c>
    </row>
    <row r="728" spans="1:8" ht="20.100000000000001" customHeight="1" x14ac:dyDescent="0.25">
      <c r="A728" s="293" t="s">
        <v>719</v>
      </c>
      <c r="B728" s="293" t="s">
        <v>255</v>
      </c>
      <c r="C728" s="294">
        <v>2151.46</v>
      </c>
      <c r="D728" s="295" t="s">
        <v>56</v>
      </c>
      <c r="E728" s="294">
        <v>1257.29</v>
      </c>
      <c r="F728" s="294">
        <v>0</v>
      </c>
      <c r="G728" s="294">
        <v>3408.75</v>
      </c>
      <c r="H728" s="295" t="s">
        <v>56</v>
      </c>
    </row>
    <row r="729" spans="1:8" ht="20.100000000000001" customHeight="1" x14ac:dyDescent="0.25">
      <c r="A729" s="290" t="s">
        <v>720</v>
      </c>
      <c r="B729" s="290" t="s">
        <v>97</v>
      </c>
      <c r="C729" s="291">
        <v>1963.88</v>
      </c>
      <c r="D729" s="292" t="s">
        <v>56</v>
      </c>
      <c r="E729" s="291">
        <v>1107.8</v>
      </c>
      <c r="F729" s="291">
        <v>0</v>
      </c>
      <c r="G729" s="291">
        <v>3071.68</v>
      </c>
      <c r="H729" s="292" t="s">
        <v>56</v>
      </c>
    </row>
    <row r="730" spans="1:8" ht="20.100000000000001" customHeight="1" x14ac:dyDescent="0.25">
      <c r="A730" s="290" t="s">
        <v>837</v>
      </c>
      <c r="B730" s="290" t="s">
        <v>829</v>
      </c>
      <c r="C730" s="291">
        <v>187.58</v>
      </c>
      <c r="D730" s="292" t="s">
        <v>56</v>
      </c>
      <c r="E730" s="291">
        <v>149.49</v>
      </c>
      <c r="F730" s="291">
        <v>0</v>
      </c>
      <c r="G730" s="291">
        <v>337.07</v>
      </c>
      <c r="H730" s="292" t="s">
        <v>56</v>
      </c>
    </row>
    <row r="731" spans="1:8" ht="20.100000000000001" customHeight="1" x14ac:dyDescent="0.25">
      <c r="A731" s="290" t="s">
        <v>721</v>
      </c>
      <c r="B731" s="290" t="s">
        <v>169</v>
      </c>
      <c r="C731" s="291">
        <v>9000</v>
      </c>
      <c r="D731" s="292" t="s">
        <v>56</v>
      </c>
      <c r="E731" s="291">
        <v>18000</v>
      </c>
      <c r="F731" s="291">
        <v>0</v>
      </c>
      <c r="G731" s="291">
        <v>27000</v>
      </c>
      <c r="H731" s="292" t="s">
        <v>56</v>
      </c>
    </row>
    <row r="732" spans="1:8" ht="20.100000000000001" customHeight="1" x14ac:dyDescent="0.25">
      <c r="A732" s="293" t="s">
        <v>722</v>
      </c>
      <c r="B732" s="293" t="s">
        <v>169</v>
      </c>
      <c r="C732" s="294">
        <v>9000</v>
      </c>
      <c r="D732" s="295" t="s">
        <v>56</v>
      </c>
      <c r="E732" s="294">
        <v>18000</v>
      </c>
      <c r="F732" s="294">
        <v>0</v>
      </c>
      <c r="G732" s="294">
        <v>27000</v>
      </c>
      <c r="H732" s="295" t="s">
        <v>56</v>
      </c>
    </row>
    <row r="733" spans="1:8" ht="20.100000000000001" customHeight="1" x14ac:dyDescent="0.25">
      <c r="A733" s="290" t="s">
        <v>723</v>
      </c>
      <c r="B733" s="290" t="s">
        <v>496</v>
      </c>
      <c r="C733" s="291">
        <v>3000</v>
      </c>
      <c r="D733" s="292" t="s">
        <v>56</v>
      </c>
      <c r="E733" s="291">
        <v>6000</v>
      </c>
      <c r="F733" s="291">
        <v>0</v>
      </c>
      <c r="G733" s="291">
        <v>9000</v>
      </c>
      <c r="H733" s="292" t="s">
        <v>56</v>
      </c>
    </row>
    <row r="734" spans="1:8" ht="20.100000000000001" customHeight="1" x14ac:dyDescent="0.25">
      <c r="A734" s="290" t="s">
        <v>724</v>
      </c>
      <c r="B734" s="290" t="s">
        <v>497</v>
      </c>
      <c r="C734" s="291">
        <v>3000</v>
      </c>
      <c r="D734" s="292" t="s">
        <v>56</v>
      </c>
      <c r="E734" s="291">
        <v>6000</v>
      </c>
      <c r="F734" s="291">
        <v>0</v>
      </c>
      <c r="G734" s="291">
        <v>9000</v>
      </c>
      <c r="H734" s="292" t="s">
        <v>56</v>
      </c>
    </row>
    <row r="735" spans="1:8" ht="20.100000000000001" customHeight="1" x14ac:dyDescent="0.25">
      <c r="A735" s="290" t="s">
        <v>725</v>
      </c>
      <c r="B735" s="290" t="s">
        <v>498</v>
      </c>
      <c r="C735" s="291">
        <v>3000</v>
      </c>
      <c r="D735" s="292" t="s">
        <v>56</v>
      </c>
      <c r="E735" s="291">
        <v>6000</v>
      </c>
      <c r="F735" s="291">
        <v>0</v>
      </c>
      <c r="G735" s="291">
        <v>9000</v>
      </c>
      <c r="H735" s="292" t="s">
        <v>56</v>
      </c>
    </row>
    <row r="736" spans="1:8" ht="20.100000000000001" customHeight="1" thickBot="1" x14ac:dyDescent="0.3">
      <c r="A736" s="225"/>
      <c r="B736" s="323" t="s">
        <v>1780</v>
      </c>
      <c r="C736" s="285">
        <v>42522080.590000004</v>
      </c>
      <c r="D736" s="285">
        <v>42522080.590000004</v>
      </c>
      <c r="E736" s="285">
        <v>1777890.98</v>
      </c>
      <c r="F736" s="285">
        <v>1777890.98</v>
      </c>
      <c r="G736" s="285">
        <v>42762587.100000001</v>
      </c>
      <c r="H736" s="285">
        <v>42762587.100000001</v>
      </c>
    </row>
    <row r="737" spans="1:8" ht="20.100000000000001" customHeight="1" thickTop="1" x14ac:dyDescent="0.25">
      <c r="A737" s="225"/>
      <c r="B737" s="225"/>
      <c r="C737" s="223"/>
      <c r="D737" s="204"/>
      <c r="E737" s="223"/>
      <c r="F737" s="223"/>
      <c r="G737" s="223"/>
      <c r="H737" s="204"/>
    </row>
    <row r="738" spans="1:8" ht="12" customHeight="1" x14ac:dyDescent="0.25">
      <c r="A738" s="205"/>
      <c r="B738" s="205"/>
      <c r="C738" s="209"/>
      <c r="D738" s="209"/>
      <c r="E738" s="209"/>
      <c r="F738" s="209"/>
      <c r="G738" s="209"/>
      <c r="H738" s="209"/>
    </row>
  </sheetData>
  <mergeCells count="6">
    <mergeCell ref="A2:H2"/>
    <mergeCell ref="A3:H3"/>
    <mergeCell ref="A6:A7"/>
    <mergeCell ref="B6:B7"/>
    <mergeCell ref="C6:D6"/>
    <mergeCell ref="G6:H6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5CCC70-4D84-4B24-B914-C1C760F25E37}">
  <dimension ref="A1:G47"/>
  <sheetViews>
    <sheetView workbookViewId="0">
      <selection activeCell="J15" sqref="J15"/>
    </sheetView>
  </sheetViews>
  <sheetFormatPr baseColWidth="10" defaultRowHeight="15" x14ac:dyDescent="0.25"/>
  <sheetData>
    <row r="1" spans="1:7" x14ac:dyDescent="0.25">
      <c r="A1" s="330"/>
      <c r="B1" s="330"/>
      <c r="C1" s="330"/>
      <c r="D1" s="330"/>
      <c r="E1" s="330"/>
      <c r="F1" s="330"/>
      <c r="G1" s="330"/>
    </row>
    <row r="2" spans="1:7" x14ac:dyDescent="0.25">
      <c r="A2" s="330"/>
      <c r="B2" s="330"/>
      <c r="C2" s="330"/>
      <c r="D2" s="330"/>
      <c r="E2" s="330"/>
      <c r="F2" s="330"/>
      <c r="G2" s="330"/>
    </row>
    <row r="3" spans="1:7" x14ac:dyDescent="0.25">
      <c r="A3" s="330"/>
      <c r="B3" s="330"/>
      <c r="C3" s="330"/>
      <c r="D3" s="330"/>
      <c r="E3" s="330"/>
      <c r="F3" s="330"/>
      <c r="G3" s="330"/>
    </row>
    <row r="4" spans="1:7" x14ac:dyDescent="0.25">
      <c r="A4" s="330"/>
      <c r="B4" s="330"/>
      <c r="C4" s="330"/>
      <c r="D4" s="330"/>
      <c r="E4" s="330"/>
      <c r="F4" s="330"/>
      <c r="G4" s="330"/>
    </row>
    <row r="5" spans="1:7" x14ac:dyDescent="0.25">
      <c r="A5" s="330"/>
      <c r="B5" s="330"/>
      <c r="C5" s="330"/>
      <c r="D5" s="330"/>
      <c r="E5" s="330"/>
      <c r="F5" s="330"/>
      <c r="G5" s="330"/>
    </row>
    <row r="6" spans="1:7" x14ac:dyDescent="0.25">
      <c r="A6" s="330"/>
      <c r="B6" s="330"/>
      <c r="C6" s="330"/>
      <c r="D6" s="330"/>
      <c r="E6" s="330"/>
      <c r="F6" s="330"/>
      <c r="G6" s="330"/>
    </row>
    <row r="7" spans="1:7" x14ac:dyDescent="0.25">
      <c r="A7" s="330"/>
      <c r="B7" s="330"/>
      <c r="C7" s="330"/>
      <c r="D7" s="330"/>
      <c r="E7" s="330"/>
      <c r="F7" s="330"/>
      <c r="G7" s="330"/>
    </row>
    <row r="8" spans="1:7" x14ac:dyDescent="0.25">
      <c r="A8" s="330"/>
      <c r="B8" s="330"/>
      <c r="C8" s="330"/>
      <c r="D8" s="330"/>
      <c r="E8" s="330"/>
      <c r="F8" s="330"/>
      <c r="G8" s="330"/>
    </row>
    <row r="9" spans="1:7" x14ac:dyDescent="0.25">
      <c r="A9" s="330"/>
      <c r="B9" s="330"/>
      <c r="C9" s="330"/>
      <c r="D9" s="330"/>
      <c r="E9" s="330"/>
      <c r="F9" s="330"/>
      <c r="G9" s="330"/>
    </row>
    <row r="10" spans="1:7" x14ac:dyDescent="0.25">
      <c r="A10" s="330"/>
      <c r="B10" s="330"/>
      <c r="C10" s="330"/>
      <c r="D10" s="330"/>
      <c r="E10" s="330"/>
      <c r="F10" s="330"/>
      <c r="G10" s="330"/>
    </row>
    <row r="11" spans="1:7" x14ac:dyDescent="0.25">
      <c r="A11" s="330"/>
      <c r="B11" s="330"/>
      <c r="C11" s="330"/>
      <c r="D11" s="330"/>
      <c r="E11" s="330"/>
      <c r="F11" s="330"/>
      <c r="G11" s="330"/>
    </row>
    <row r="12" spans="1:7" x14ac:dyDescent="0.25">
      <c r="A12" s="330"/>
      <c r="B12" s="330"/>
      <c r="C12" s="330"/>
      <c r="D12" s="330"/>
      <c r="E12" s="330"/>
      <c r="F12" s="330"/>
      <c r="G12" s="330"/>
    </row>
    <row r="13" spans="1:7" x14ac:dyDescent="0.25">
      <c r="A13" s="330"/>
      <c r="B13" s="330"/>
      <c r="C13" s="330"/>
      <c r="D13" s="330"/>
      <c r="E13" s="330"/>
      <c r="F13" s="330"/>
      <c r="G13" s="330"/>
    </row>
    <row r="14" spans="1:7" x14ac:dyDescent="0.25">
      <c r="A14" s="330"/>
      <c r="B14" s="330"/>
      <c r="C14" s="330"/>
      <c r="D14" s="330"/>
      <c r="E14" s="330"/>
      <c r="F14" s="330"/>
      <c r="G14" s="330"/>
    </row>
    <row r="15" spans="1:7" x14ac:dyDescent="0.25">
      <c r="A15" s="330"/>
      <c r="B15" s="330"/>
      <c r="C15" s="330"/>
      <c r="D15" s="330"/>
      <c r="E15" s="330"/>
      <c r="F15" s="330"/>
      <c r="G15" s="330"/>
    </row>
    <row r="16" spans="1:7" x14ac:dyDescent="0.25">
      <c r="A16" s="330"/>
      <c r="B16" s="330"/>
      <c r="C16" s="330"/>
      <c r="D16" s="330"/>
      <c r="E16" s="330"/>
      <c r="F16" s="330"/>
      <c r="G16" s="330"/>
    </row>
    <row r="17" spans="1:7" x14ac:dyDescent="0.25">
      <c r="A17" s="330"/>
      <c r="B17" s="330"/>
      <c r="C17" s="330"/>
      <c r="D17" s="330"/>
      <c r="E17" s="330"/>
      <c r="F17" s="330"/>
      <c r="G17" s="330"/>
    </row>
    <row r="18" spans="1:7" x14ac:dyDescent="0.25">
      <c r="A18" s="330"/>
      <c r="B18" s="330"/>
      <c r="C18" s="330"/>
      <c r="D18" s="330"/>
      <c r="E18" s="330"/>
      <c r="F18" s="330"/>
      <c r="G18" s="330"/>
    </row>
    <row r="19" spans="1:7" x14ac:dyDescent="0.25">
      <c r="A19" s="330"/>
      <c r="B19" s="330"/>
      <c r="C19" s="330"/>
      <c r="D19" s="330"/>
      <c r="E19" s="330"/>
      <c r="F19" s="330"/>
      <c r="G19" s="330"/>
    </row>
    <row r="20" spans="1:7" x14ac:dyDescent="0.25">
      <c r="A20" s="330"/>
      <c r="B20" s="330"/>
      <c r="C20" s="330"/>
      <c r="D20" s="330"/>
      <c r="E20" s="330"/>
      <c r="F20" s="330"/>
      <c r="G20" s="330"/>
    </row>
    <row r="21" spans="1:7" x14ac:dyDescent="0.25">
      <c r="A21" s="330"/>
      <c r="B21" s="330"/>
      <c r="C21" s="330"/>
      <c r="D21" s="330"/>
      <c r="E21" s="330"/>
      <c r="F21" s="330"/>
      <c r="G21" s="330"/>
    </row>
    <row r="22" spans="1:7" x14ac:dyDescent="0.25">
      <c r="A22" s="330"/>
      <c r="B22" s="330"/>
      <c r="C22" s="330"/>
      <c r="D22" s="330"/>
      <c r="E22" s="330"/>
      <c r="F22" s="330"/>
      <c r="G22" s="330"/>
    </row>
    <row r="23" spans="1:7" x14ac:dyDescent="0.25">
      <c r="A23" s="330"/>
      <c r="B23" s="330"/>
      <c r="C23" s="330"/>
      <c r="D23" s="330"/>
      <c r="E23" s="330"/>
      <c r="F23" s="330"/>
      <c r="G23" s="330"/>
    </row>
    <row r="24" spans="1:7" x14ac:dyDescent="0.25">
      <c r="A24" s="330"/>
      <c r="B24" s="330"/>
      <c r="C24" s="330"/>
      <c r="D24" s="330"/>
      <c r="E24" s="330"/>
      <c r="F24" s="330"/>
      <c r="G24" s="330"/>
    </row>
    <row r="25" spans="1:7" x14ac:dyDescent="0.25">
      <c r="A25" s="330"/>
      <c r="B25" s="330"/>
      <c r="C25" s="330"/>
      <c r="D25" s="330"/>
      <c r="E25" s="330"/>
      <c r="F25" s="330"/>
      <c r="G25" s="330"/>
    </row>
    <row r="26" spans="1:7" x14ac:dyDescent="0.25">
      <c r="A26" s="330"/>
      <c r="B26" s="330"/>
      <c r="C26" s="330"/>
      <c r="D26" s="330"/>
      <c r="E26" s="330"/>
      <c r="F26" s="330"/>
      <c r="G26" s="330"/>
    </row>
    <row r="27" spans="1:7" x14ac:dyDescent="0.25">
      <c r="A27" s="330"/>
      <c r="B27" s="330"/>
      <c r="C27" s="330"/>
      <c r="D27" s="330"/>
      <c r="E27" s="330"/>
      <c r="F27" s="330"/>
      <c r="G27" s="330"/>
    </row>
    <row r="28" spans="1:7" x14ac:dyDescent="0.25">
      <c r="A28" s="330"/>
      <c r="B28" s="330"/>
      <c r="C28" s="330"/>
      <c r="D28" s="330"/>
      <c r="E28" s="330"/>
      <c r="F28" s="330"/>
      <c r="G28" s="330"/>
    </row>
    <row r="29" spans="1:7" x14ac:dyDescent="0.25">
      <c r="A29" s="330"/>
      <c r="B29" s="330"/>
      <c r="C29" s="330"/>
      <c r="D29" s="330"/>
      <c r="E29" s="330"/>
      <c r="F29" s="330"/>
      <c r="G29" s="330"/>
    </row>
    <row r="30" spans="1:7" x14ac:dyDescent="0.25">
      <c r="A30" s="330"/>
      <c r="B30" s="330"/>
      <c r="C30" s="330"/>
      <c r="D30" s="330"/>
      <c r="E30" s="330"/>
      <c r="F30" s="330"/>
      <c r="G30" s="330"/>
    </row>
    <row r="31" spans="1:7" x14ac:dyDescent="0.25">
      <c r="A31" s="330"/>
      <c r="B31" s="330"/>
      <c r="C31" s="330"/>
      <c r="D31" s="330"/>
      <c r="E31" s="330"/>
      <c r="F31" s="330"/>
      <c r="G31" s="330"/>
    </row>
    <row r="32" spans="1:7" x14ac:dyDescent="0.25">
      <c r="A32" s="330"/>
      <c r="B32" s="330"/>
      <c r="C32" s="330"/>
      <c r="D32" s="330"/>
      <c r="E32" s="330"/>
      <c r="F32" s="330"/>
      <c r="G32" s="330"/>
    </row>
    <row r="33" spans="1:7" x14ac:dyDescent="0.25">
      <c r="A33" s="330"/>
      <c r="B33" s="330"/>
      <c r="C33" s="330"/>
      <c r="D33" s="330"/>
      <c r="E33" s="330"/>
      <c r="F33" s="330"/>
      <c r="G33" s="330"/>
    </row>
    <row r="34" spans="1:7" x14ac:dyDescent="0.25">
      <c r="A34" s="330"/>
      <c r="B34" s="330"/>
      <c r="C34" s="330"/>
      <c r="D34" s="330"/>
      <c r="E34" s="330"/>
      <c r="F34" s="330"/>
      <c r="G34" s="330"/>
    </row>
    <row r="35" spans="1:7" x14ac:dyDescent="0.25">
      <c r="A35" s="330"/>
      <c r="B35" s="330"/>
      <c r="C35" s="330"/>
      <c r="D35" s="330"/>
      <c r="E35" s="330"/>
      <c r="F35" s="330"/>
      <c r="G35" s="330"/>
    </row>
    <row r="36" spans="1:7" x14ac:dyDescent="0.25">
      <c r="A36" s="330"/>
      <c r="B36" s="330"/>
      <c r="C36" s="330"/>
      <c r="D36" s="330"/>
      <c r="E36" s="330"/>
      <c r="F36" s="330"/>
      <c r="G36" s="330"/>
    </row>
    <row r="37" spans="1:7" x14ac:dyDescent="0.25">
      <c r="A37" s="330"/>
      <c r="B37" s="330"/>
      <c r="C37" s="330"/>
      <c r="D37" s="330"/>
      <c r="E37" s="330"/>
      <c r="F37" s="330"/>
      <c r="G37" s="330"/>
    </row>
    <row r="38" spans="1:7" x14ac:dyDescent="0.25">
      <c r="A38" s="330"/>
      <c r="B38" s="330"/>
      <c r="C38" s="330"/>
      <c r="D38" s="330"/>
      <c r="E38" s="330"/>
      <c r="F38" s="330"/>
      <c r="G38" s="330"/>
    </row>
    <row r="39" spans="1:7" x14ac:dyDescent="0.25">
      <c r="A39" s="330"/>
      <c r="B39" s="330"/>
      <c r="C39" s="330"/>
      <c r="D39" s="330"/>
      <c r="E39" s="330"/>
      <c r="F39" s="330"/>
      <c r="G39" s="330"/>
    </row>
    <row r="40" spans="1:7" x14ac:dyDescent="0.25">
      <c r="A40" s="330"/>
      <c r="B40" s="330"/>
      <c r="C40" s="330"/>
      <c r="D40" s="330"/>
      <c r="E40" s="330"/>
      <c r="F40" s="330"/>
      <c r="G40" s="330"/>
    </row>
    <row r="41" spans="1:7" x14ac:dyDescent="0.25">
      <c r="A41" s="330"/>
      <c r="B41" s="330"/>
      <c r="C41" s="330"/>
      <c r="D41" s="330"/>
      <c r="E41" s="330"/>
      <c r="F41" s="330"/>
      <c r="G41" s="330"/>
    </row>
    <row r="42" spans="1:7" x14ac:dyDescent="0.25">
      <c r="A42" s="330"/>
      <c r="B42" s="330"/>
      <c r="C42" s="330"/>
      <c r="D42" s="330"/>
      <c r="E42" s="330"/>
      <c r="F42" s="330"/>
      <c r="G42" s="330"/>
    </row>
    <row r="43" spans="1:7" x14ac:dyDescent="0.25">
      <c r="A43" s="330"/>
      <c r="B43" s="330"/>
      <c r="C43" s="330"/>
      <c r="D43" s="330"/>
      <c r="E43" s="330"/>
      <c r="F43" s="330"/>
      <c r="G43" s="330"/>
    </row>
    <row r="44" spans="1:7" x14ac:dyDescent="0.25">
      <c r="A44" s="330"/>
      <c r="B44" s="330"/>
      <c r="C44" s="330"/>
      <c r="D44" s="330"/>
      <c r="E44" s="330"/>
      <c r="F44" s="330"/>
      <c r="G44" s="330"/>
    </row>
    <row r="45" spans="1:7" x14ac:dyDescent="0.25">
      <c r="A45" s="330"/>
      <c r="B45" s="330"/>
      <c r="C45" s="330"/>
      <c r="D45" s="330"/>
      <c r="E45" s="330"/>
      <c r="F45" s="330"/>
      <c r="G45" s="330"/>
    </row>
    <row r="46" spans="1:7" x14ac:dyDescent="0.25">
      <c r="A46" s="330"/>
      <c r="B46" s="330"/>
      <c r="C46" s="330"/>
      <c r="D46" s="330"/>
      <c r="E46" s="330"/>
      <c r="F46" s="330"/>
      <c r="G46" s="330"/>
    </row>
    <row r="47" spans="1:7" x14ac:dyDescent="0.25">
      <c r="A47" s="330"/>
      <c r="B47" s="330"/>
      <c r="C47" s="330"/>
      <c r="D47" s="330"/>
      <c r="E47" s="330"/>
      <c r="F47" s="330"/>
      <c r="G47" s="330"/>
    </row>
  </sheetData>
  <mergeCells count="1">
    <mergeCell ref="A1:G47"/>
  </mergeCells>
  <pageMargins left="0.7" right="0.7" top="0.75" bottom="0.75" header="0.3" footer="0.3"/>
  <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EE3BC4-8F01-49EF-B78F-601520528DF7}">
  <dimension ref="A1:E66"/>
  <sheetViews>
    <sheetView workbookViewId="0">
      <selection activeCell="J15" sqref="J15"/>
    </sheetView>
  </sheetViews>
  <sheetFormatPr baseColWidth="10" defaultRowHeight="15" x14ac:dyDescent="0.25"/>
  <cols>
    <col min="1" max="1" width="11.5703125" bestFit="1" customWidth="1"/>
    <col min="2" max="2" width="29.85546875" bestFit="1" customWidth="1"/>
    <col min="3" max="3" width="6" bestFit="1" customWidth="1"/>
    <col min="4" max="4" width="11.140625" bestFit="1" customWidth="1"/>
    <col min="5" max="5" width="16.5703125" bestFit="1" customWidth="1"/>
  </cols>
  <sheetData>
    <row r="1" spans="1:5" x14ac:dyDescent="0.25">
      <c r="A1" s="333" t="s">
        <v>0</v>
      </c>
      <c r="B1" s="333"/>
      <c r="C1" s="333"/>
      <c r="D1" s="333"/>
      <c r="E1" s="333"/>
    </row>
    <row r="2" spans="1:5" x14ac:dyDescent="0.25">
      <c r="A2" s="333" t="s">
        <v>1</v>
      </c>
      <c r="B2" s="333"/>
      <c r="C2" s="333"/>
      <c r="D2" s="333"/>
      <c r="E2" s="333"/>
    </row>
    <row r="3" spans="1:5" x14ac:dyDescent="0.25">
      <c r="A3" s="333" t="s">
        <v>2</v>
      </c>
      <c r="B3" s="333"/>
      <c r="C3" s="333"/>
      <c r="D3" s="333"/>
      <c r="E3" s="333"/>
    </row>
    <row r="4" spans="1:5" x14ac:dyDescent="0.25">
      <c r="A4" s="333" t="s">
        <v>851</v>
      </c>
      <c r="B4" s="333"/>
      <c r="C4" s="333"/>
      <c r="D4" s="333"/>
      <c r="E4" s="333"/>
    </row>
    <row r="5" spans="1:5" x14ac:dyDescent="0.25">
      <c r="A5" s="334" t="s">
        <v>852</v>
      </c>
      <c r="B5" s="334"/>
      <c r="C5" s="334"/>
      <c r="D5" s="334"/>
      <c r="E5" s="246">
        <v>1284337.3999999999</v>
      </c>
    </row>
    <row r="6" spans="1:5" x14ac:dyDescent="0.25">
      <c r="A6" s="334" t="s">
        <v>726</v>
      </c>
      <c r="B6" s="334"/>
      <c r="C6" s="334"/>
      <c r="D6" s="334"/>
      <c r="E6" s="247"/>
    </row>
    <row r="7" spans="1:5" x14ac:dyDescent="0.25">
      <c r="A7" s="333" t="s">
        <v>5</v>
      </c>
      <c r="B7" s="333"/>
      <c r="C7" s="248"/>
      <c r="D7" s="247"/>
      <c r="E7" s="247"/>
    </row>
    <row r="8" spans="1:5" x14ac:dyDescent="0.25">
      <c r="A8" s="249">
        <v>41969</v>
      </c>
      <c r="B8" s="99" t="s">
        <v>6</v>
      </c>
      <c r="C8" s="250">
        <v>10053</v>
      </c>
      <c r="D8" s="251">
        <v>1250</v>
      </c>
      <c r="E8" s="247"/>
    </row>
    <row r="9" spans="1:5" x14ac:dyDescent="0.25">
      <c r="A9" s="249">
        <v>41985</v>
      </c>
      <c r="B9" s="99" t="s">
        <v>7</v>
      </c>
      <c r="C9" s="250">
        <v>10186</v>
      </c>
      <c r="D9" s="251">
        <v>14010.48</v>
      </c>
      <c r="E9" s="247"/>
    </row>
    <row r="10" spans="1:5" x14ac:dyDescent="0.25">
      <c r="A10" s="249">
        <v>42100</v>
      </c>
      <c r="B10" s="99" t="s">
        <v>8</v>
      </c>
      <c r="C10" s="250">
        <v>10759</v>
      </c>
      <c r="D10" s="251">
        <v>3123.88</v>
      </c>
      <c r="E10" s="247"/>
    </row>
    <row r="11" spans="1:5" x14ac:dyDescent="0.25">
      <c r="A11" s="249">
        <v>42144</v>
      </c>
      <c r="B11" s="99" t="s">
        <v>9</v>
      </c>
      <c r="C11" s="250">
        <v>11058</v>
      </c>
      <c r="D11" s="251">
        <v>650</v>
      </c>
      <c r="E11" s="247"/>
    </row>
    <row r="12" spans="1:5" x14ac:dyDescent="0.25">
      <c r="A12" s="249">
        <v>42159</v>
      </c>
      <c r="B12" s="99" t="s">
        <v>10</v>
      </c>
      <c r="C12" s="250">
        <v>11157</v>
      </c>
      <c r="D12" s="251">
        <v>7093.5</v>
      </c>
      <c r="E12" s="247"/>
    </row>
    <row r="13" spans="1:5" x14ac:dyDescent="0.25">
      <c r="A13" s="249">
        <v>42179</v>
      </c>
      <c r="B13" s="99" t="s">
        <v>11</v>
      </c>
      <c r="C13" s="250">
        <v>11325</v>
      </c>
      <c r="D13" s="251">
        <v>7385.5</v>
      </c>
      <c r="E13" s="247"/>
    </row>
    <row r="14" spans="1:5" x14ac:dyDescent="0.25">
      <c r="A14" s="249">
        <v>42256</v>
      </c>
      <c r="B14" s="99" t="s">
        <v>12</v>
      </c>
      <c r="C14" s="250">
        <v>11605</v>
      </c>
      <c r="D14" s="251">
        <v>900</v>
      </c>
      <c r="E14" s="247"/>
    </row>
    <row r="15" spans="1:5" x14ac:dyDescent="0.25">
      <c r="A15" s="249">
        <v>42377</v>
      </c>
      <c r="B15" s="99" t="s">
        <v>21</v>
      </c>
      <c r="C15" s="250">
        <v>11839</v>
      </c>
      <c r="D15" s="251">
        <v>1925.49</v>
      </c>
      <c r="E15" s="247"/>
    </row>
    <row r="16" spans="1:5" x14ac:dyDescent="0.25">
      <c r="A16" s="249">
        <v>42326</v>
      </c>
      <c r="B16" s="99" t="s">
        <v>13</v>
      </c>
      <c r="C16" s="250">
        <v>11880</v>
      </c>
      <c r="D16" s="251">
        <v>4614.25</v>
      </c>
      <c r="E16" s="247"/>
    </row>
    <row r="17" spans="1:5" x14ac:dyDescent="0.25">
      <c r="A17" s="249">
        <v>42332</v>
      </c>
      <c r="B17" s="99" t="s">
        <v>14</v>
      </c>
      <c r="C17" s="250">
        <v>11913</v>
      </c>
      <c r="D17" s="251">
        <v>15000</v>
      </c>
      <c r="E17" s="247"/>
    </row>
    <row r="18" spans="1:5" x14ac:dyDescent="0.25">
      <c r="A18" s="249">
        <v>42334</v>
      </c>
      <c r="B18" s="99" t="s">
        <v>15</v>
      </c>
      <c r="C18" s="250">
        <v>11932</v>
      </c>
      <c r="D18" s="251">
        <v>500</v>
      </c>
      <c r="E18" s="247"/>
    </row>
    <row r="19" spans="1:5" x14ac:dyDescent="0.25">
      <c r="A19" s="249">
        <v>42338</v>
      </c>
      <c r="B19" s="99" t="s">
        <v>16</v>
      </c>
      <c r="C19" s="250">
        <v>11996</v>
      </c>
      <c r="D19" s="251">
        <v>15000</v>
      </c>
      <c r="E19" s="247"/>
    </row>
    <row r="20" spans="1:5" x14ac:dyDescent="0.25">
      <c r="A20" s="249">
        <v>42348</v>
      </c>
      <c r="B20" s="99" t="s">
        <v>13</v>
      </c>
      <c r="C20" s="250">
        <v>12049</v>
      </c>
      <c r="D20" s="251">
        <v>189.03</v>
      </c>
      <c r="E20" s="247"/>
    </row>
    <row r="21" spans="1:5" x14ac:dyDescent="0.25">
      <c r="A21" s="249">
        <v>42356</v>
      </c>
      <c r="B21" s="99" t="s">
        <v>19</v>
      </c>
      <c r="C21" s="250">
        <v>12113</v>
      </c>
      <c r="D21" s="251">
        <v>3176.17</v>
      </c>
      <c r="E21" s="247"/>
    </row>
    <row r="22" spans="1:5" x14ac:dyDescent="0.25">
      <c r="A22" s="249">
        <v>42356</v>
      </c>
      <c r="B22" s="99" t="s">
        <v>20</v>
      </c>
      <c r="C22" s="250">
        <v>12119</v>
      </c>
      <c r="D22" s="251">
        <v>3000</v>
      </c>
      <c r="E22" s="247"/>
    </row>
    <row r="23" spans="1:5" x14ac:dyDescent="0.25">
      <c r="A23" s="249">
        <v>42356</v>
      </c>
      <c r="B23" s="99" t="s">
        <v>18</v>
      </c>
      <c r="C23" s="250">
        <v>12149</v>
      </c>
      <c r="D23" s="251">
        <v>657.72</v>
      </c>
      <c r="E23" s="247"/>
    </row>
    <row r="24" spans="1:5" x14ac:dyDescent="0.25">
      <c r="A24" s="249">
        <v>42355</v>
      </c>
      <c r="B24" s="99" t="s">
        <v>17</v>
      </c>
      <c r="C24" s="250">
        <v>12156</v>
      </c>
      <c r="D24" s="251">
        <v>4000</v>
      </c>
      <c r="E24" s="247"/>
    </row>
    <row r="25" spans="1:5" x14ac:dyDescent="0.25">
      <c r="A25" s="249">
        <v>42391</v>
      </c>
      <c r="B25" s="99" t="s">
        <v>22</v>
      </c>
      <c r="C25" s="250">
        <v>12442</v>
      </c>
      <c r="D25" s="251">
        <v>4964.8</v>
      </c>
      <c r="E25" s="247"/>
    </row>
    <row r="26" spans="1:5" x14ac:dyDescent="0.25">
      <c r="A26" s="249">
        <v>42405</v>
      </c>
      <c r="B26" s="99" t="s">
        <v>23</v>
      </c>
      <c r="C26" s="250">
        <v>12532</v>
      </c>
      <c r="D26" s="251">
        <v>1250</v>
      </c>
      <c r="E26" s="247"/>
    </row>
    <row r="27" spans="1:5" x14ac:dyDescent="0.25">
      <c r="A27" s="249">
        <v>42489</v>
      </c>
      <c r="B27" s="99" t="s">
        <v>24</v>
      </c>
      <c r="C27" s="250">
        <v>13058</v>
      </c>
      <c r="D27" s="251">
        <v>888.49</v>
      </c>
      <c r="E27" s="247"/>
    </row>
    <row r="28" spans="1:5" x14ac:dyDescent="0.25">
      <c r="A28" s="249">
        <v>42510</v>
      </c>
      <c r="B28" s="99" t="s">
        <v>25</v>
      </c>
      <c r="C28" s="250">
        <v>13214</v>
      </c>
      <c r="D28" s="251">
        <v>1250</v>
      </c>
      <c r="E28" s="247"/>
    </row>
    <row r="29" spans="1:5" x14ac:dyDescent="0.25">
      <c r="A29" s="249">
        <v>42537</v>
      </c>
      <c r="B29" s="99" t="s">
        <v>26</v>
      </c>
      <c r="C29" s="250">
        <v>13421</v>
      </c>
      <c r="D29" s="251">
        <v>734.88</v>
      </c>
      <c r="E29" s="247"/>
    </row>
    <row r="30" spans="1:5" x14ac:dyDescent="0.25">
      <c r="A30" s="249">
        <v>42601</v>
      </c>
      <c r="B30" s="99" t="s">
        <v>27</v>
      </c>
      <c r="C30" s="250">
        <v>13700</v>
      </c>
      <c r="D30" s="251">
        <v>1250</v>
      </c>
      <c r="E30" s="247"/>
    </row>
    <row r="31" spans="1:5" x14ac:dyDescent="0.25">
      <c r="A31" s="249">
        <v>42632</v>
      </c>
      <c r="B31" s="99" t="s">
        <v>28</v>
      </c>
      <c r="C31" s="250">
        <v>13869</v>
      </c>
      <c r="D31" s="251">
        <v>968</v>
      </c>
      <c r="E31" s="247"/>
    </row>
    <row r="32" spans="1:5" x14ac:dyDescent="0.25">
      <c r="A32" s="249">
        <v>42643</v>
      </c>
      <c r="B32" s="99" t="s">
        <v>29</v>
      </c>
      <c r="C32" s="250">
        <v>13935</v>
      </c>
      <c r="D32" s="251">
        <v>1160</v>
      </c>
      <c r="E32" s="247"/>
    </row>
    <row r="33" spans="1:5" x14ac:dyDescent="0.25">
      <c r="A33" s="249">
        <v>42706</v>
      </c>
      <c r="B33" s="99" t="s">
        <v>30</v>
      </c>
      <c r="C33" s="250">
        <v>14353</v>
      </c>
      <c r="D33" s="251">
        <v>809.53</v>
      </c>
      <c r="E33" s="247"/>
    </row>
    <row r="34" spans="1:5" x14ac:dyDescent="0.25">
      <c r="A34" s="249">
        <v>42716</v>
      </c>
      <c r="B34" s="99" t="s">
        <v>31</v>
      </c>
      <c r="C34" s="250">
        <v>14399</v>
      </c>
      <c r="D34" s="251">
        <v>1250</v>
      </c>
      <c r="E34" s="247"/>
    </row>
    <row r="35" spans="1:5" x14ac:dyDescent="0.25">
      <c r="A35" s="249">
        <v>42719</v>
      </c>
      <c r="B35" s="99" t="s">
        <v>32</v>
      </c>
      <c r="C35" s="250">
        <v>14423</v>
      </c>
      <c r="D35" s="251">
        <v>20000</v>
      </c>
      <c r="E35" s="247"/>
    </row>
    <row r="36" spans="1:5" x14ac:dyDescent="0.25">
      <c r="A36" s="249">
        <v>42832</v>
      </c>
      <c r="B36" s="99" t="s">
        <v>33</v>
      </c>
      <c r="C36" s="250">
        <v>14995</v>
      </c>
      <c r="D36" s="251">
        <v>300</v>
      </c>
      <c r="E36" s="247"/>
    </row>
    <row r="37" spans="1:5" x14ac:dyDescent="0.25">
      <c r="A37" s="249">
        <v>42871</v>
      </c>
      <c r="B37" s="99" t="s">
        <v>34</v>
      </c>
      <c r="C37" s="250">
        <v>15137</v>
      </c>
      <c r="D37" s="251">
        <v>1900</v>
      </c>
      <c r="E37" s="247"/>
    </row>
    <row r="38" spans="1:5" x14ac:dyDescent="0.25">
      <c r="A38" s="249">
        <v>42891</v>
      </c>
      <c r="B38" s="99" t="s">
        <v>35</v>
      </c>
      <c r="C38" s="250">
        <v>15281</v>
      </c>
      <c r="D38" s="251">
        <v>1250</v>
      </c>
      <c r="E38" s="247"/>
    </row>
    <row r="39" spans="1:5" x14ac:dyDescent="0.25">
      <c r="A39" s="249">
        <v>42921</v>
      </c>
      <c r="B39" s="99" t="s">
        <v>13</v>
      </c>
      <c r="C39" s="250">
        <v>15480</v>
      </c>
      <c r="D39" s="251">
        <v>806.2</v>
      </c>
      <c r="E39" s="247"/>
    </row>
    <row r="40" spans="1:5" x14ac:dyDescent="0.25">
      <c r="A40" s="249">
        <v>42969</v>
      </c>
      <c r="B40" s="99" t="s">
        <v>36</v>
      </c>
      <c r="C40" s="250">
        <v>15551</v>
      </c>
      <c r="D40" s="251">
        <v>1250</v>
      </c>
      <c r="E40" s="247"/>
    </row>
    <row r="41" spans="1:5" x14ac:dyDescent="0.25">
      <c r="A41" s="249">
        <v>42984</v>
      </c>
      <c r="B41" s="99" t="s">
        <v>37</v>
      </c>
      <c r="C41" s="250">
        <v>15611</v>
      </c>
      <c r="D41" s="251">
        <v>3000</v>
      </c>
      <c r="E41" s="247"/>
    </row>
    <row r="42" spans="1:5" x14ac:dyDescent="0.25">
      <c r="A42" s="249">
        <v>42986</v>
      </c>
      <c r="B42" s="99" t="s">
        <v>38</v>
      </c>
      <c r="C42" s="250">
        <v>15622</v>
      </c>
      <c r="D42" s="251">
        <v>850</v>
      </c>
      <c r="E42" s="247"/>
    </row>
    <row r="43" spans="1:5" x14ac:dyDescent="0.25">
      <c r="A43" s="249">
        <v>43201</v>
      </c>
      <c r="B43" s="99" t="s">
        <v>727</v>
      </c>
      <c r="C43" s="250">
        <v>16323</v>
      </c>
      <c r="D43" s="251">
        <v>2400</v>
      </c>
      <c r="E43" s="247"/>
    </row>
    <row r="44" spans="1:5" x14ac:dyDescent="0.25">
      <c r="A44" s="249">
        <v>43252</v>
      </c>
      <c r="B44" s="99" t="s">
        <v>728</v>
      </c>
      <c r="C44" s="250">
        <v>16581</v>
      </c>
      <c r="D44" s="251">
        <v>4729.32</v>
      </c>
      <c r="E44" s="252"/>
    </row>
    <row r="45" spans="1:5" x14ac:dyDescent="0.25">
      <c r="A45" s="249">
        <v>43255</v>
      </c>
      <c r="B45" s="99" t="s">
        <v>121</v>
      </c>
      <c r="C45" s="250">
        <v>16585</v>
      </c>
      <c r="D45" s="251">
        <v>1000</v>
      </c>
      <c r="E45" s="252"/>
    </row>
    <row r="46" spans="1:5" x14ac:dyDescent="0.25">
      <c r="A46" s="249">
        <v>43256</v>
      </c>
      <c r="B46" s="99" t="s">
        <v>119</v>
      </c>
      <c r="C46" s="250">
        <v>16592</v>
      </c>
      <c r="D46" s="251">
        <v>1250</v>
      </c>
      <c r="E46" s="252"/>
    </row>
    <row r="47" spans="1:5" x14ac:dyDescent="0.25">
      <c r="A47" s="249">
        <v>43279</v>
      </c>
      <c r="B47" s="99" t="s">
        <v>729</v>
      </c>
      <c r="C47" s="250">
        <v>16688</v>
      </c>
      <c r="D47" s="251">
        <v>751.68</v>
      </c>
      <c r="E47" s="252"/>
    </row>
    <row r="48" spans="1:5" x14ac:dyDescent="0.25">
      <c r="A48" s="249">
        <v>43280</v>
      </c>
      <c r="B48" s="99" t="s">
        <v>730</v>
      </c>
      <c r="C48" s="250">
        <v>16702</v>
      </c>
      <c r="D48" s="251">
        <v>476.83</v>
      </c>
      <c r="E48" s="253"/>
    </row>
    <row r="49" spans="1:5" x14ac:dyDescent="0.25">
      <c r="A49" s="249">
        <v>43383</v>
      </c>
      <c r="B49" s="99" t="s">
        <v>789</v>
      </c>
      <c r="C49" s="250">
        <v>16955</v>
      </c>
      <c r="D49" s="251">
        <v>1250</v>
      </c>
      <c r="E49" s="254"/>
    </row>
    <row r="50" spans="1:5" x14ac:dyDescent="0.25">
      <c r="A50" s="249">
        <v>43383</v>
      </c>
      <c r="B50" s="99" t="s">
        <v>790</v>
      </c>
      <c r="C50" s="250">
        <v>16962</v>
      </c>
      <c r="D50" s="251">
        <v>1250</v>
      </c>
      <c r="E50" s="254"/>
    </row>
    <row r="51" spans="1:5" x14ac:dyDescent="0.25">
      <c r="A51" s="249">
        <v>43383</v>
      </c>
      <c r="B51" s="99" t="s">
        <v>791</v>
      </c>
      <c r="C51" s="250">
        <v>16963</v>
      </c>
      <c r="D51" s="251">
        <v>1250</v>
      </c>
      <c r="E51" s="254"/>
    </row>
    <row r="52" spans="1:5" x14ac:dyDescent="0.25">
      <c r="A52" s="249">
        <v>43401</v>
      </c>
      <c r="B52" s="99" t="s">
        <v>51</v>
      </c>
      <c r="C52" s="250">
        <v>17010</v>
      </c>
      <c r="D52" s="251">
        <v>4130.17</v>
      </c>
      <c r="E52" s="254"/>
    </row>
    <row r="53" spans="1:5" x14ac:dyDescent="0.25">
      <c r="A53" s="249">
        <v>43401</v>
      </c>
      <c r="B53" s="99" t="s">
        <v>747</v>
      </c>
      <c r="C53" s="250">
        <v>17017</v>
      </c>
      <c r="D53" s="251">
        <v>1618.48</v>
      </c>
      <c r="E53" s="253"/>
    </row>
    <row r="54" spans="1:5" x14ac:dyDescent="0.25">
      <c r="A54" s="249">
        <v>43497</v>
      </c>
      <c r="B54" s="99" t="s">
        <v>853</v>
      </c>
      <c r="C54" s="250">
        <v>17122</v>
      </c>
      <c r="D54" s="251">
        <v>6000</v>
      </c>
      <c r="E54" s="254"/>
    </row>
    <row r="55" spans="1:5" x14ac:dyDescent="0.25">
      <c r="A55" s="249">
        <v>43515</v>
      </c>
      <c r="B55" s="99" t="s">
        <v>51</v>
      </c>
      <c r="C55" s="250">
        <v>17134</v>
      </c>
      <c r="D55" s="251">
        <v>3497</v>
      </c>
      <c r="E55" s="254"/>
    </row>
    <row r="56" spans="1:5" x14ac:dyDescent="0.25">
      <c r="A56" s="249">
        <v>43515</v>
      </c>
      <c r="B56" s="99" t="s">
        <v>51</v>
      </c>
      <c r="C56" s="250">
        <v>17135</v>
      </c>
      <c r="D56" s="251">
        <v>13731</v>
      </c>
    </row>
    <row r="57" spans="1:5" x14ac:dyDescent="0.25">
      <c r="A57" s="249">
        <v>43521</v>
      </c>
      <c r="B57" s="99" t="s">
        <v>8</v>
      </c>
      <c r="C57" s="250">
        <v>17142</v>
      </c>
      <c r="D57" s="251">
        <v>1250</v>
      </c>
      <c r="E57" s="246">
        <f>SUM(D8:D57)</f>
        <v>170942.40000000002</v>
      </c>
    </row>
    <row r="58" spans="1:5" x14ac:dyDescent="0.25">
      <c r="A58" s="249"/>
      <c r="B58" s="99"/>
      <c r="C58" s="250"/>
      <c r="D58" s="251"/>
      <c r="E58" s="254"/>
    </row>
    <row r="59" spans="1:5" x14ac:dyDescent="0.25">
      <c r="A59" s="249"/>
      <c r="B59" s="99"/>
      <c r="C59" s="250"/>
      <c r="D59" s="251"/>
    </row>
    <row r="60" spans="1:5" x14ac:dyDescent="0.25">
      <c r="A60" s="249"/>
      <c r="B60" s="99"/>
      <c r="C60" s="250"/>
      <c r="D60" s="251"/>
      <c r="E60" s="252"/>
    </row>
    <row r="61" spans="1:5" ht="15.75" thickBot="1" x14ac:dyDescent="0.3">
      <c r="A61" s="334" t="s">
        <v>854</v>
      </c>
      <c r="B61" s="334"/>
      <c r="C61" s="334"/>
      <c r="D61" s="334"/>
      <c r="E61" s="298">
        <f>E5-E57</f>
        <v>1113395</v>
      </c>
    </row>
    <row r="62" spans="1:5" ht="15.75" thickTop="1" x14ac:dyDescent="0.25">
      <c r="A62" s="221"/>
      <c r="B62" s="231"/>
      <c r="C62" s="232"/>
      <c r="D62" s="233"/>
      <c r="E62" s="234"/>
    </row>
    <row r="63" spans="1:5" x14ac:dyDescent="0.25">
      <c r="A63" s="335"/>
      <c r="B63" s="335"/>
      <c r="C63" s="335"/>
      <c r="D63" s="335"/>
      <c r="E63" s="230"/>
    </row>
    <row r="64" spans="1:5" x14ac:dyDescent="0.25">
      <c r="E64" s="84"/>
    </row>
    <row r="65" spans="5:5" x14ac:dyDescent="0.25">
      <c r="E65" s="84"/>
    </row>
    <row r="66" spans="5:5" x14ac:dyDescent="0.25">
      <c r="E66" s="84"/>
    </row>
  </sheetData>
  <mergeCells count="9">
    <mergeCell ref="A7:B7"/>
    <mergeCell ref="A61:D61"/>
    <mergeCell ref="A63:D63"/>
    <mergeCell ref="A1:E1"/>
    <mergeCell ref="A2:E2"/>
    <mergeCell ref="A3:E3"/>
    <mergeCell ref="A4:E4"/>
    <mergeCell ref="A5:D5"/>
    <mergeCell ref="A6:D6"/>
  </mergeCell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E331D4-E6E3-4B1C-B34C-DBA8CBD639FD}">
  <dimension ref="B1:H40"/>
  <sheetViews>
    <sheetView topLeftCell="A16" workbookViewId="0">
      <selection activeCell="J15" sqref="J15"/>
    </sheetView>
  </sheetViews>
  <sheetFormatPr baseColWidth="10" defaultRowHeight="15" x14ac:dyDescent="0.25"/>
  <cols>
    <col min="1" max="1" width="3.7109375" customWidth="1"/>
    <col min="2" max="2" width="6.85546875" bestFit="1" customWidth="1"/>
    <col min="4" max="4" width="24" customWidth="1"/>
    <col min="5" max="5" width="5.28515625" bestFit="1" customWidth="1"/>
    <col min="6" max="6" width="10.28515625" bestFit="1" customWidth="1"/>
    <col min="7" max="7" width="9.85546875" bestFit="1" customWidth="1"/>
    <col min="8" max="8" width="12" bestFit="1" customWidth="1"/>
  </cols>
  <sheetData>
    <row r="1" spans="2:8" x14ac:dyDescent="0.25">
      <c r="B1" s="336" t="s">
        <v>0</v>
      </c>
      <c r="C1" s="336"/>
      <c r="D1" s="336"/>
      <c r="E1" s="336"/>
      <c r="F1" s="336"/>
      <c r="G1" s="336"/>
      <c r="H1" s="336"/>
    </row>
    <row r="2" spans="2:8" x14ac:dyDescent="0.25">
      <c r="B2" s="336" t="s">
        <v>41</v>
      </c>
      <c r="C2" s="336"/>
      <c r="D2" s="336"/>
      <c r="E2" s="336"/>
      <c r="F2" s="336"/>
      <c r="G2" s="336"/>
      <c r="H2" s="336"/>
    </row>
    <row r="3" spans="2:8" x14ac:dyDescent="0.25">
      <c r="B3" s="336" t="s">
        <v>116</v>
      </c>
      <c r="C3" s="336"/>
      <c r="D3" s="336"/>
      <c r="E3" s="336"/>
      <c r="F3" s="336"/>
      <c r="G3" s="336"/>
      <c r="H3" s="336"/>
    </row>
    <row r="4" spans="2:8" x14ac:dyDescent="0.25">
      <c r="B4" s="336" t="s">
        <v>851</v>
      </c>
      <c r="C4" s="336"/>
      <c r="D4" s="336"/>
      <c r="E4" s="336"/>
      <c r="F4" s="336"/>
      <c r="G4" s="336"/>
      <c r="H4" s="336"/>
    </row>
    <row r="5" spans="2:8" x14ac:dyDescent="0.25">
      <c r="B5" s="3"/>
      <c r="C5" s="2"/>
      <c r="D5" s="2"/>
      <c r="E5" s="41"/>
      <c r="F5" s="3"/>
      <c r="G5" s="3"/>
      <c r="H5" s="3"/>
    </row>
    <row r="6" spans="2:8" x14ac:dyDescent="0.25">
      <c r="B6" s="3"/>
      <c r="C6" s="2" t="s">
        <v>852</v>
      </c>
      <c r="D6" s="3"/>
      <c r="E6" s="4"/>
      <c r="F6" s="3"/>
      <c r="G6" s="5"/>
      <c r="H6" s="6">
        <v>1625791.84</v>
      </c>
    </row>
    <row r="7" spans="2:8" x14ac:dyDescent="0.25">
      <c r="B7" s="3"/>
      <c r="C7" s="3" t="s">
        <v>56</v>
      </c>
      <c r="D7" s="3"/>
      <c r="E7" s="4"/>
      <c r="F7" s="3"/>
      <c r="G7" s="42"/>
      <c r="H7" s="3"/>
    </row>
    <row r="8" spans="2:8" x14ac:dyDescent="0.25">
      <c r="B8" s="3" t="s">
        <v>3</v>
      </c>
      <c r="C8" s="13">
        <v>43227</v>
      </c>
      <c r="D8" s="3" t="s">
        <v>731</v>
      </c>
      <c r="E8" s="4">
        <v>1258</v>
      </c>
      <c r="F8" s="198">
        <v>0.6</v>
      </c>
      <c r="G8" s="42">
        <f>F8</f>
        <v>0.6</v>
      </c>
      <c r="H8" s="42">
        <f>G8</f>
        <v>0.6</v>
      </c>
    </row>
    <row r="9" spans="2:8" x14ac:dyDescent="0.25">
      <c r="B9" s="3"/>
      <c r="C9" s="3" t="s">
        <v>732</v>
      </c>
      <c r="D9" s="3"/>
      <c r="E9" s="4"/>
      <c r="F9" s="3"/>
      <c r="G9" s="42"/>
      <c r="H9" s="3"/>
    </row>
    <row r="10" spans="2:8" x14ac:dyDescent="0.25">
      <c r="B10" s="3"/>
      <c r="C10" s="3"/>
      <c r="D10" s="3"/>
      <c r="E10" s="4"/>
      <c r="F10" s="3"/>
      <c r="G10" s="42"/>
      <c r="H10" s="3"/>
    </row>
    <row r="11" spans="2:8" x14ac:dyDescent="0.25">
      <c r="B11" s="279" t="s">
        <v>3</v>
      </c>
      <c r="C11" s="2" t="s">
        <v>4</v>
      </c>
      <c r="D11" s="3"/>
      <c r="E11" s="4"/>
      <c r="F11" s="3"/>
      <c r="G11" s="42"/>
      <c r="H11" s="3"/>
    </row>
    <row r="12" spans="2:8" x14ac:dyDescent="0.25">
      <c r="B12" s="3"/>
      <c r="C12" s="12" t="s">
        <v>5</v>
      </c>
      <c r="D12" s="3"/>
      <c r="E12" s="4"/>
      <c r="F12" s="3"/>
      <c r="G12" s="42"/>
      <c r="H12" s="3"/>
    </row>
    <row r="13" spans="2:8" x14ac:dyDescent="0.25">
      <c r="B13" s="3"/>
      <c r="C13" s="12"/>
      <c r="D13" s="3"/>
      <c r="E13" s="4"/>
      <c r="F13" s="3"/>
      <c r="G13" s="42"/>
      <c r="H13" s="3"/>
    </row>
    <row r="14" spans="2:8" x14ac:dyDescent="0.25">
      <c r="B14" s="3"/>
      <c r="C14" s="13">
        <v>43284</v>
      </c>
      <c r="D14" s="3" t="s">
        <v>733</v>
      </c>
      <c r="E14" s="4">
        <v>1286</v>
      </c>
      <c r="F14" s="44">
        <v>3000</v>
      </c>
      <c r="G14" s="42"/>
      <c r="H14" s="42"/>
    </row>
    <row r="15" spans="2:8" x14ac:dyDescent="0.25">
      <c r="B15" s="3"/>
      <c r="C15" s="13">
        <v>43284</v>
      </c>
      <c r="D15" s="3" t="s">
        <v>733</v>
      </c>
      <c r="E15" s="4">
        <v>1291</v>
      </c>
      <c r="F15" s="44">
        <v>3000</v>
      </c>
      <c r="G15" s="42"/>
      <c r="H15" s="42"/>
    </row>
    <row r="16" spans="2:8" x14ac:dyDescent="0.25">
      <c r="B16" s="3"/>
      <c r="C16" s="13">
        <v>43334</v>
      </c>
      <c r="D16" s="3" t="s">
        <v>118</v>
      </c>
      <c r="E16" s="4">
        <v>1296</v>
      </c>
      <c r="F16" s="44">
        <v>3000</v>
      </c>
      <c r="G16" s="42"/>
      <c r="H16" s="42"/>
    </row>
    <row r="17" spans="2:8" x14ac:dyDescent="0.25">
      <c r="B17" s="3"/>
      <c r="C17" s="13">
        <v>43334</v>
      </c>
      <c r="D17" s="3" t="s">
        <v>117</v>
      </c>
      <c r="E17" s="4">
        <v>1297</v>
      </c>
      <c r="F17" s="44">
        <v>3000</v>
      </c>
      <c r="G17" s="42"/>
      <c r="H17" s="42"/>
    </row>
    <row r="18" spans="2:8" x14ac:dyDescent="0.25">
      <c r="B18" s="3"/>
      <c r="C18" s="13">
        <v>43334</v>
      </c>
      <c r="D18" s="3" t="s">
        <v>401</v>
      </c>
      <c r="E18" s="4">
        <v>1298</v>
      </c>
      <c r="F18" s="44">
        <v>3000</v>
      </c>
      <c r="G18" s="42"/>
      <c r="H18" s="42"/>
    </row>
    <row r="19" spans="2:8" x14ac:dyDescent="0.25">
      <c r="B19" s="3"/>
      <c r="C19" s="13">
        <v>43368</v>
      </c>
      <c r="D19" s="3" t="s">
        <v>401</v>
      </c>
      <c r="E19" s="4">
        <v>1309</v>
      </c>
      <c r="F19" s="44">
        <v>3000</v>
      </c>
      <c r="G19" s="42"/>
      <c r="H19" s="42"/>
    </row>
    <row r="20" spans="2:8" x14ac:dyDescent="0.25">
      <c r="B20" s="3"/>
      <c r="C20" s="13">
        <v>43368</v>
      </c>
      <c r="D20" s="3" t="s">
        <v>498</v>
      </c>
      <c r="E20" s="4">
        <v>1312</v>
      </c>
      <c r="F20" s="44">
        <v>3000</v>
      </c>
      <c r="G20" s="42"/>
      <c r="H20" s="42"/>
    </row>
    <row r="21" spans="2:8" x14ac:dyDescent="0.25">
      <c r="B21" s="3"/>
      <c r="C21" s="13">
        <v>43383</v>
      </c>
      <c r="D21" s="3" t="s">
        <v>748</v>
      </c>
      <c r="E21" s="4">
        <v>1317</v>
      </c>
      <c r="F21" s="44">
        <v>3000</v>
      </c>
      <c r="G21" s="42"/>
      <c r="H21" s="42"/>
    </row>
    <row r="22" spans="2:8" x14ac:dyDescent="0.25">
      <c r="B22" s="3"/>
      <c r="C22" s="13">
        <v>43383</v>
      </c>
      <c r="D22" s="3" t="s">
        <v>498</v>
      </c>
      <c r="E22" s="4">
        <v>1319</v>
      </c>
      <c r="F22" s="44">
        <v>3000</v>
      </c>
      <c r="G22" s="42"/>
      <c r="H22" s="42"/>
    </row>
    <row r="23" spans="2:8" x14ac:dyDescent="0.25">
      <c r="B23" s="3"/>
      <c r="C23" s="13">
        <v>43401</v>
      </c>
      <c r="D23" s="3" t="s">
        <v>748</v>
      </c>
      <c r="E23" s="4">
        <v>1327</v>
      </c>
      <c r="F23" s="44">
        <v>3000</v>
      </c>
      <c r="G23" s="42"/>
      <c r="H23" s="42"/>
    </row>
    <row r="24" spans="2:8" x14ac:dyDescent="0.25">
      <c r="B24" s="3"/>
      <c r="C24" s="13">
        <v>43401</v>
      </c>
      <c r="D24" s="3" t="s">
        <v>498</v>
      </c>
      <c r="E24" s="4">
        <v>1329</v>
      </c>
      <c r="F24" s="44">
        <v>3000</v>
      </c>
      <c r="G24" s="42"/>
    </row>
    <row r="25" spans="2:8" x14ac:dyDescent="0.25">
      <c r="B25" s="3"/>
      <c r="C25" s="13">
        <v>43418</v>
      </c>
      <c r="D25" s="3" t="s">
        <v>748</v>
      </c>
      <c r="E25" s="4">
        <v>1333</v>
      </c>
      <c r="F25" s="44">
        <v>3000</v>
      </c>
      <c r="G25" s="42"/>
    </row>
    <row r="26" spans="2:8" x14ac:dyDescent="0.25">
      <c r="B26" s="3"/>
      <c r="C26" s="13">
        <v>43418</v>
      </c>
      <c r="D26" s="3" t="s">
        <v>498</v>
      </c>
      <c r="E26" s="4">
        <v>1337</v>
      </c>
      <c r="F26" s="44">
        <v>3000</v>
      </c>
      <c r="G26" s="42"/>
    </row>
    <row r="27" spans="2:8" x14ac:dyDescent="0.25">
      <c r="B27" s="3"/>
      <c r="C27" s="13">
        <v>43433</v>
      </c>
      <c r="D27" s="3" t="s">
        <v>748</v>
      </c>
      <c r="E27" s="4">
        <v>1338</v>
      </c>
      <c r="F27" s="44">
        <v>3000</v>
      </c>
      <c r="G27" s="42"/>
    </row>
    <row r="28" spans="2:8" x14ac:dyDescent="0.25">
      <c r="B28" s="3"/>
      <c r="C28" s="13">
        <v>43433</v>
      </c>
      <c r="D28" s="3" t="s">
        <v>498</v>
      </c>
      <c r="E28" s="4">
        <v>1340</v>
      </c>
      <c r="F28" s="44">
        <v>3000</v>
      </c>
    </row>
    <row r="29" spans="2:8" x14ac:dyDescent="0.25">
      <c r="B29" s="3"/>
      <c r="C29" s="13">
        <v>43446</v>
      </c>
      <c r="D29" s="3" t="s">
        <v>748</v>
      </c>
      <c r="E29" s="4">
        <v>1341</v>
      </c>
      <c r="F29" s="44">
        <v>3000</v>
      </c>
      <c r="G29" s="42"/>
    </row>
    <row r="30" spans="2:8" x14ac:dyDescent="0.25">
      <c r="B30" s="3"/>
      <c r="C30" s="13">
        <v>43446</v>
      </c>
      <c r="D30" s="3" t="s">
        <v>498</v>
      </c>
      <c r="E30" s="4">
        <v>1343</v>
      </c>
      <c r="F30" s="44">
        <v>3000</v>
      </c>
      <c r="G30" s="42"/>
    </row>
    <row r="31" spans="2:8" x14ac:dyDescent="0.25">
      <c r="B31" s="3"/>
      <c r="C31" s="13">
        <v>43453</v>
      </c>
      <c r="D31" s="3" t="s">
        <v>748</v>
      </c>
      <c r="E31" s="4">
        <v>1344</v>
      </c>
      <c r="F31" s="44">
        <v>3000</v>
      </c>
      <c r="G31" s="42"/>
    </row>
    <row r="32" spans="2:8" x14ac:dyDescent="0.25">
      <c r="B32" s="3"/>
      <c r="C32" s="13">
        <v>43453</v>
      </c>
      <c r="D32" s="3" t="s">
        <v>498</v>
      </c>
      <c r="E32" s="4">
        <v>1346</v>
      </c>
      <c r="F32" s="44">
        <v>3000</v>
      </c>
    </row>
    <row r="33" spans="2:8" x14ac:dyDescent="0.25">
      <c r="B33" s="3"/>
      <c r="C33" s="13">
        <v>43489</v>
      </c>
      <c r="D33" s="3" t="s">
        <v>748</v>
      </c>
      <c r="E33" s="4">
        <v>1347</v>
      </c>
      <c r="F33" s="44">
        <v>3000</v>
      </c>
      <c r="G33" s="42"/>
    </row>
    <row r="34" spans="2:8" x14ac:dyDescent="0.25">
      <c r="B34" s="3"/>
      <c r="C34" s="13">
        <v>43489</v>
      </c>
      <c r="D34" s="3" t="s">
        <v>498</v>
      </c>
      <c r="E34" s="4">
        <v>1349</v>
      </c>
      <c r="F34" s="44">
        <v>3000</v>
      </c>
    </row>
    <row r="35" spans="2:8" x14ac:dyDescent="0.25">
      <c r="B35" s="3"/>
      <c r="C35" s="13">
        <v>43508</v>
      </c>
      <c r="D35" s="3" t="s">
        <v>748</v>
      </c>
      <c r="E35" s="4">
        <v>1350</v>
      </c>
      <c r="F35" s="44">
        <v>3000</v>
      </c>
      <c r="G35" s="42"/>
    </row>
    <row r="36" spans="2:8" x14ac:dyDescent="0.25">
      <c r="B36" s="3"/>
      <c r="C36" s="13">
        <v>43508</v>
      </c>
      <c r="D36" s="3" t="s">
        <v>498</v>
      </c>
      <c r="E36" s="4">
        <v>1351</v>
      </c>
      <c r="F36" s="44">
        <v>3000</v>
      </c>
      <c r="G36" s="42"/>
    </row>
    <row r="37" spans="2:8" x14ac:dyDescent="0.25">
      <c r="B37" s="3"/>
      <c r="C37" s="13">
        <v>43523</v>
      </c>
      <c r="D37" s="3" t="s">
        <v>748</v>
      </c>
      <c r="E37" s="4">
        <v>1352</v>
      </c>
      <c r="F37" s="44">
        <v>3000</v>
      </c>
      <c r="G37" s="42"/>
    </row>
    <row r="38" spans="2:8" x14ac:dyDescent="0.25">
      <c r="B38" s="3"/>
      <c r="C38" s="13">
        <v>43523</v>
      </c>
      <c r="D38" s="3" t="s">
        <v>498</v>
      </c>
      <c r="E38" s="4">
        <v>1353</v>
      </c>
      <c r="F38" s="44">
        <v>3000</v>
      </c>
      <c r="G38" s="42">
        <f>SUM(F14:F38)</f>
        <v>75000</v>
      </c>
    </row>
    <row r="39" spans="2:8" x14ac:dyDescent="0.25">
      <c r="B39" s="279"/>
      <c r="C39" s="13"/>
      <c r="D39" s="3"/>
      <c r="E39" s="4"/>
      <c r="F39" s="25"/>
      <c r="G39" s="42"/>
      <c r="H39" s="199"/>
    </row>
    <row r="40" spans="2:8" x14ac:dyDescent="0.25">
      <c r="B40" s="279" t="s">
        <v>39</v>
      </c>
      <c r="C40" s="2" t="s">
        <v>855</v>
      </c>
      <c r="D40" s="3"/>
      <c r="E40" s="4"/>
      <c r="F40" s="3"/>
      <c r="G40" s="5"/>
      <c r="H40" s="6">
        <f>H6-H8-G38</f>
        <v>1550791.24</v>
      </c>
    </row>
  </sheetData>
  <mergeCells count="4">
    <mergeCell ref="B1:H1"/>
    <mergeCell ref="B2:H2"/>
    <mergeCell ref="B3:H3"/>
    <mergeCell ref="B4:H4"/>
  </mergeCell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68DBD5-8E70-4697-A490-6EF41AAB3637}">
  <dimension ref="A1:J37"/>
  <sheetViews>
    <sheetView topLeftCell="A19" workbookViewId="0">
      <selection activeCell="J15" sqref="J15"/>
    </sheetView>
  </sheetViews>
  <sheetFormatPr baseColWidth="10" defaultRowHeight="15" x14ac:dyDescent="0.25"/>
  <cols>
    <col min="3" max="3" width="34.7109375" customWidth="1"/>
    <col min="5" max="5" width="19.42578125" customWidth="1"/>
  </cols>
  <sheetData>
    <row r="1" spans="1:6" x14ac:dyDescent="0.25">
      <c r="A1" s="337" t="s">
        <v>0</v>
      </c>
      <c r="B1" s="337"/>
      <c r="C1" s="337"/>
      <c r="D1" s="337"/>
      <c r="E1" s="337"/>
      <c r="F1" s="337"/>
    </row>
    <row r="2" spans="1:6" x14ac:dyDescent="0.25">
      <c r="A2" s="337" t="s">
        <v>40</v>
      </c>
      <c r="B2" s="337"/>
      <c r="C2" s="337"/>
      <c r="D2" s="337"/>
      <c r="E2" s="337"/>
      <c r="F2" s="337"/>
    </row>
    <row r="3" spans="1:6" x14ac:dyDescent="0.25">
      <c r="A3" s="337" t="s">
        <v>41</v>
      </c>
      <c r="B3" s="337"/>
      <c r="C3" s="337"/>
      <c r="D3" s="337"/>
      <c r="E3" s="337"/>
      <c r="F3" s="337"/>
    </row>
    <row r="4" spans="1:6" x14ac:dyDescent="0.25">
      <c r="A4" s="337" t="s">
        <v>42</v>
      </c>
      <c r="B4" s="337"/>
      <c r="C4" s="337"/>
      <c r="D4" s="337"/>
      <c r="E4" s="337"/>
      <c r="F4" s="337"/>
    </row>
    <row r="5" spans="1:6" x14ac:dyDescent="0.25">
      <c r="A5" s="337" t="s">
        <v>851</v>
      </c>
      <c r="B5" s="337"/>
      <c r="C5" s="337"/>
      <c r="D5" s="337"/>
      <c r="E5" s="337"/>
      <c r="F5" s="337"/>
    </row>
    <row r="6" spans="1:6" x14ac:dyDescent="0.25">
      <c r="A6" s="9"/>
      <c r="B6" s="9"/>
      <c r="C6" s="9"/>
      <c r="D6" s="9"/>
      <c r="E6" s="9"/>
      <c r="F6" s="9"/>
    </row>
    <row r="7" spans="1:6" x14ac:dyDescent="0.25">
      <c r="A7" s="7"/>
      <c r="B7" s="9"/>
      <c r="C7" s="9"/>
      <c r="D7" s="9"/>
      <c r="E7" s="9"/>
      <c r="F7" s="9"/>
    </row>
    <row r="8" spans="1:6" x14ac:dyDescent="0.25">
      <c r="A8" s="7"/>
      <c r="B8" s="2" t="s">
        <v>852</v>
      </c>
      <c r="C8" s="18"/>
      <c r="D8" s="18"/>
      <c r="E8" s="18"/>
      <c r="F8" s="5">
        <v>456298.31</v>
      </c>
    </row>
    <row r="9" spans="1:6" x14ac:dyDescent="0.25">
      <c r="A9" s="7"/>
      <c r="B9" s="9"/>
      <c r="C9" s="9"/>
      <c r="D9" s="9"/>
      <c r="E9" s="9"/>
      <c r="F9" s="10"/>
    </row>
    <row r="10" spans="1:6" x14ac:dyDescent="0.25">
      <c r="A10" s="19" t="s">
        <v>43</v>
      </c>
      <c r="B10" s="20" t="s">
        <v>44</v>
      </c>
      <c r="C10" s="20"/>
      <c r="D10" s="20"/>
      <c r="E10" s="20"/>
      <c r="F10" s="21"/>
    </row>
    <row r="11" spans="1:6" x14ac:dyDescent="0.25">
      <c r="A11" s="19"/>
      <c r="B11" s="20"/>
      <c r="C11" s="20"/>
      <c r="D11" s="20"/>
      <c r="E11" s="20"/>
      <c r="F11" s="21"/>
    </row>
    <row r="12" spans="1:6" x14ac:dyDescent="0.25">
      <c r="A12" s="7"/>
      <c r="B12" s="8">
        <v>42836</v>
      </c>
      <c r="C12" s="9" t="s">
        <v>45</v>
      </c>
      <c r="D12" s="9" t="s">
        <v>46</v>
      </c>
      <c r="E12" s="24">
        <v>15000</v>
      </c>
      <c r="F12" s="10"/>
    </row>
    <row r="13" spans="1:6" x14ac:dyDescent="0.25">
      <c r="A13" s="7"/>
      <c r="B13" s="8">
        <v>42958</v>
      </c>
      <c r="C13" s="9" t="s">
        <v>47</v>
      </c>
      <c r="D13" s="9" t="s">
        <v>48</v>
      </c>
      <c r="E13" s="24">
        <v>45164.55</v>
      </c>
      <c r="F13" s="10">
        <f>E12+E13</f>
        <v>60164.55</v>
      </c>
    </row>
    <row r="14" spans="1:6" x14ac:dyDescent="0.25">
      <c r="A14" s="7"/>
      <c r="B14" s="8"/>
      <c r="C14" s="9"/>
      <c r="D14" s="9"/>
      <c r="E14" s="24"/>
      <c r="F14" s="10"/>
    </row>
    <row r="15" spans="1:6" x14ac:dyDescent="0.25">
      <c r="A15" s="280" t="s">
        <v>3</v>
      </c>
      <c r="B15" s="2" t="s">
        <v>4</v>
      </c>
      <c r="C15" s="18"/>
      <c r="D15" s="18"/>
      <c r="E15" s="9"/>
      <c r="F15" s="10"/>
    </row>
    <row r="16" spans="1:6" x14ac:dyDescent="0.25">
      <c r="A16" s="1"/>
      <c r="B16" s="12" t="s">
        <v>5</v>
      </c>
      <c r="C16" s="18"/>
      <c r="D16" s="18"/>
      <c r="E16" s="9"/>
      <c r="F16" s="10"/>
    </row>
    <row r="17" spans="1:6" x14ac:dyDescent="0.25">
      <c r="A17" s="280"/>
      <c r="B17" s="18"/>
      <c r="C17" s="18"/>
      <c r="D17" s="18"/>
      <c r="E17" s="9"/>
      <c r="F17" s="10"/>
    </row>
    <row r="18" spans="1:6" x14ac:dyDescent="0.25">
      <c r="A18" s="280"/>
      <c r="B18" s="22"/>
      <c r="C18" s="18"/>
      <c r="D18" s="18"/>
      <c r="E18" s="219"/>
      <c r="F18" s="10"/>
    </row>
    <row r="19" spans="1:6" x14ac:dyDescent="0.25">
      <c r="A19" s="280"/>
      <c r="B19" s="22"/>
      <c r="C19" s="18"/>
      <c r="D19" s="18"/>
      <c r="E19" s="219"/>
      <c r="F19" s="10"/>
    </row>
    <row r="20" spans="1:6" x14ac:dyDescent="0.25">
      <c r="A20" s="280"/>
      <c r="B20" s="22"/>
      <c r="C20" s="18"/>
      <c r="D20" s="18"/>
      <c r="E20" s="219"/>
      <c r="F20" s="10"/>
    </row>
    <row r="21" spans="1:6" x14ac:dyDescent="0.25">
      <c r="A21" s="280"/>
      <c r="B21" s="22"/>
      <c r="C21" s="18"/>
      <c r="D21" s="18"/>
      <c r="E21" s="219"/>
      <c r="F21" s="10"/>
    </row>
    <row r="22" spans="1:6" x14ac:dyDescent="0.25">
      <c r="A22" s="280"/>
      <c r="B22" s="22">
        <v>43252</v>
      </c>
      <c r="C22" s="18" t="s">
        <v>86</v>
      </c>
      <c r="D22" s="18">
        <v>1552</v>
      </c>
      <c r="E22" s="219">
        <v>2000</v>
      </c>
      <c r="F22" s="10"/>
    </row>
    <row r="23" spans="1:6" x14ac:dyDescent="0.25">
      <c r="A23" s="280"/>
      <c r="B23" s="22">
        <v>43279</v>
      </c>
      <c r="C23" s="18" t="s">
        <v>734</v>
      </c>
      <c r="D23" s="18">
        <v>1566</v>
      </c>
      <c r="E23" s="219">
        <v>40000</v>
      </c>
    </row>
    <row r="24" spans="1:6" x14ac:dyDescent="0.25">
      <c r="A24" s="280"/>
      <c r="B24" s="22">
        <v>43370</v>
      </c>
      <c r="C24" s="18" t="s">
        <v>805</v>
      </c>
      <c r="D24" s="18">
        <v>1599</v>
      </c>
      <c r="E24" s="219">
        <v>500</v>
      </c>
    </row>
    <row r="25" spans="1:6" x14ac:dyDescent="0.25">
      <c r="A25" s="280"/>
      <c r="B25" s="22">
        <v>43482</v>
      </c>
      <c r="C25" s="18" t="s">
        <v>845</v>
      </c>
      <c r="D25" s="18">
        <v>1946</v>
      </c>
      <c r="E25" s="219">
        <v>40000</v>
      </c>
      <c r="F25" s="10"/>
    </row>
    <row r="26" spans="1:6" x14ac:dyDescent="0.25">
      <c r="A26" s="280"/>
      <c r="B26" s="22">
        <v>43482</v>
      </c>
      <c r="C26" s="18" t="s">
        <v>846</v>
      </c>
      <c r="D26" s="18">
        <v>1951</v>
      </c>
      <c r="E26" s="219">
        <v>15000</v>
      </c>
      <c r="F26" s="10"/>
    </row>
    <row r="27" spans="1:6" x14ac:dyDescent="0.25">
      <c r="A27" s="280"/>
      <c r="B27" s="22">
        <v>43482</v>
      </c>
      <c r="C27" s="18" t="s">
        <v>847</v>
      </c>
      <c r="D27" s="18">
        <v>1952</v>
      </c>
      <c r="E27" s="219">
        <v>4000</v>
      </c>
      <c r="F27" s="10"/>
    </row>
    <row r="28" spans="1:6" x14ac:dyDescent="0.25">
      <c r="A28" s="280"/>
      <c r="B28" s="22">
        <v>43482</v>
      </c>
      <c r="C28" s="18" t="s">
        <v>756</v>
      </c>
      <c r="D28" s="18">
        <v>1961</v>
      </c>
      <c r="E28" s="219">
        <v>40000</v>
      </c>
      <c r="F28" s="10"/>
    </row>
    <row r="29" spans="1:6" x14ac:dyDescent="0.25">
      <c r="A29" s="280"/>
      <c r="B29" s="22">
        <v>43482</v>
      </c>
      <c r="C29" s="18" t="s">
        <v>756</v>
      </c>
      <c r="D29" s="18">
        <v>1962</v>
      </c>
      <c r="E29" s="219">
        <v>40000</v>
      </c>
    </row>
    <row r="30" spans="1:6" x14ac:dyDescent="0.25">
      <c r="A30" s="280"/>
      <c r="B30" s="22">
        <v>43482</v>
      </c>
      <c r="C30" s="18" t="s">
        <v>848</v>
      </c>
      <c r="D30" s="18">
        <v>1963</v>
      </c>
      <c r="E30" s="219">
        <v>7000</v>
      </c>
    </row>
    <row r="31" spans="1:6" x14ac:dyDescent="0.25">
      <c r="A31" s="280"/>
      <c r="B31" s="22">
        <v>43501</v>
      </c>
      <c r="C31" s="18" t="s">
        <v>856</v>
      </c>
      <c r="D31" s="18">
        <v>1956</v>
      </c>
      <c r="E31" s="219">
        <v>18500</v>
      </c>
    </row>
    <row r="32" spans="1:6" ht="15.75" thickBot="1" x14ac:dyDescent="0.3">
      <c r="A32" s="280"/>
      <c r="B32" s="22">
        <v>43516</v>
      </c>
      <c r="C32" s="18" t="s">
        <v>857</v>
      </c>
      <c r="D32" s="18">
        <v>1938</v>
      </c>
      <c r="E32" s="219">
        <v>900</v>
      </c>
      <c r="F32" s="10"/>
    </row>
    <row r="33" spans="1:10" ht="15.75" thickBot="1" x14ac:dyDescent="0.3">
      <c r="A33" s="280"/>
      <c r="B33" s="22">
        <v>43522</v>
      </c>
      <c r="C33" s="18" t="s">
        <v>858</v>
      </c>
      <c r="D33" s="18">
        <v>1943</v>
      </c>
      <c r="E33" s="219">
        <v>20000</v>
      </c>
      <c r="F33" s="10">
        <f>SUM(E22:E33)</f>
        <v>227900</v>
      </c>
      <c r="H33" s="237"/>
      <c r="J33" s="220"/>
    </row>
    <row r="34" spans="1:10" x14ac:dyDescent="0.25">
      <c r="A34" s="280"/>
      <c r="B34" s="22"/>
      <c r="C34" s="18"/>
      <c r="D34" s="23"/>
      <c r="E34" s="25">
        <f>SUM(E18:E21)</f>
        <v>0</v>
      </c>
    </row>
    <row r="35" spans="1:10" x14ac:dyDescent="0.25">
      <c r="A35" s="280"/>
      <c r="B35" s="22"/>
      <c r="C35" s="18"/>
      <c r="D35" s="23"/>
      <c r="E35" s="25">
        <f>SUM(E34:E34)</f>
        <v>0</v>
      </c>
      <c r="F35" s="10"/>
    </row>
    <row r="36" spans="1:10" ht="15.75" thickBot="1" x14ac:dyDescent="0.3">
      <c r="A36" s="279" t="s">
        <v>49</v>
      </c>
      <c r="B36" s="2" t="s">
        <v>855</v>
      </c>
      <c r="C36" s="18"/>
      <c r="D36" s="18"/>
      <c r="E36" s="18"/>
      <c r="F36" s="299">
        <f>F8-F13-F33</f>
        <v>168233.76</v>
      </c>
    </row>
    <row r="37" spans="1:10" ht="15.75" thickTop="1" x14ac:dyDescent="0.25"/>
  </sheetData>
  <mergeCells count="5">
    <mergeCell ref="A1:F1"/>
    <mergeCell ref="A2:F2"/>
    <mergeCell ref="A3:F3"/>
    <mergeCell ref="A4:F4"/>
    <mergeCell ref="A5:F5"/>
  </mergeCell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DF7547-D453-4345-9A99-C630222F6EB1}">
  <dimension ref="A1:G30"/>
  <sheetViews>
    <sheetView workbookViewId="0">
      <selection activeCell="J15" sqref="J15"/>
    </sheetView>
  </sheetViews>
  <sheetFormatPr baseColWidth="10" defaultRowHeight="15" x14ac:dyDescent="0.25"/>
  <cols>
    <col min="3" max="3" width="40.7109375" customWidth="1"/>
    <col min="7" max="7" width="12.42578125" bestFit="1" customWidth="1"/>
  </cols>
  <sheetData>
    <row r="1" spans="1:7" x14ac:dyDescent="0.25">
      <c r="A1" s="338" t="s">
        <v>0</v>
      </c>
      <c r="B1" s="338"/>
      <c r="C1" s="338"/>
      <c r="D1" s="338"/>
      <c r="E1" s="338"/>
      <c r="F1" s="338"/>
      <c r="G1" s="338"/>
    </row>
    <row r="2" spans="1:7" x14ac:dyDescent="0.25">
      <c r="A2" s="338" t="s">
        <v>1</v>
      </c>
      <c r="B2" s="338"/>
      <c r="C2" s="338"/>
      <c r="D2" s="338"/>
      <c r="E2" s="338"/>
      <c r="F2" s="338"/>
      <c r="G2" s="338"/>
    </row>
    <row r="3" spans="1:7" x14ac:dyDescent="0.25">
      <c r="A3" s="338" t="s">
        <v>50</v>
      </c>
      <c r="B3" s="338"/>
      <c r="C3" s="338"/>
      <c r="D3" s="338"/>
      <c r="E3" s="338"/>
      <c r="F3" s="338"/>
      <c r="G3" s="338"/>
    </row>
    <row r="4" spans="1:7" x14ac:dyDescent="0.25">
      <c r="A4" s="338" t="s">
        <v>851</v>
      </c>
      <c r="B4" s="338"/>
      <c r="C4" s="338"/>
      <c r="D4" s="338"/>
      <c r="E4" s="338"/>
      <c r="F4" s="338"/>
      <c r="G4" s="338"/>
    </row>
    <row r="5" spans="1:7" x14ac:dyDescent="0.25">
      <c r="A5" s="27"/>
      <c r="B5" s="28"/>
      <c r="C5" s="28"/>
      <c r="D5" s="29"/>
      <c r="E5" s="27"/>
      <c r="F5" s="27"/>
      <c r="G5" s="27"/>
    </row>
    <row r="6" spans="1:7" x14ac:dyDescent="0.25">
      <c r="A6" s="27"/>
      <c r="B6" s="30" t="s">
        <v>852</v>
      </c>
      <c r="C6" s="31"/>
      <c r="D6" s="32"/>
      <c r="E6" s="33"/>
      <c r="F6" s="33"/>
      <c r="G6" s="34">
        <v>1529043.69</v>
      </c>
    </row>
    <row r="7" spans="1:7" x14ac:dyDescent="0.25">
      <c r="A7" s="27"/>
      <c r="B7" s="30"/>
      <c r="C7" s="31"/>
      <c r="D7" s="32"/>
      <c r="E7" s="33"/>
      <c r="F7" s="33"/>
      <c r="G7" s="34"/>
    </row>
    <row r="8" spans="1:7" x14ac:dyDescent="0.25">
      <c r="A8" s="281" t="s">
        <v>3</v>
      </c>
      <c r="B8" s="30" t="s">
        <v>4</v>
      </c>
      <c r="C8" s="31"/>
      <c r="D8" s="32"/>
      <c r="E8" s="31"/>
      <c r="F8" s="35"/>
      <c r="G8" s="27"/>
    </row>
    <row r="9" spans="1:7" x14ac:dyDescent="0.25">
      <c r="A9" s="27"/>
      <c r="B9" s="36">
        <v>43068</v>
      </c>
      <c r="C9" s="27" t="s">
        <v>51</v>
      </c>
      <c r="D9" s="37">
        <v>618</v>
      </c>
      <c r="E9" s="27">
        <v>0.08</v>
      </c>
      <c r="F9" s="35">
        <f>E9</f>
        <v>0.08</v>
      </c>
      <c r="G9" s="35">
        <f>F9</f>
        <v>0.08</v>
      </c>
    </row>
    <row r="10" spans="1:7" x14ac:dyDescent="0.25">
      <c r="A10" s="281"/>
      <c r="B10" s="31"/>
      <c r="C10" s="31"/>
      <c r="D10" s="32"/>
      <c r="E10" s="31"/>
      <c r="F10" s="35"/>
      <c r="G10" s="27"/>
    </row>
    <row r="11" spans="1:7" x14ac:dyDescent="0.25">
      <c r="A11" s="281" t="s">
        <v>3</v>
      </c>
      <c r="B11" s="30" t="s">
        <v>4</v>
      </c>
      <c r="C11" s="31"/>
      <c r="D11" s="32"/>
      <c r="E11" s="31"/>
      <c r="F11" s="35"/>
      <c r="G11" s="27"/>
    </row>
    <row r="12" spans="1:7" x14ac:dyDescent="0.25">
      <c r="A12" s="27"/>
      <c r="B12" s="38" t="s">
        <v>5</v>
      </c>
      <c r="C12" s="27"/>
      <c r="D12" s="37"/>
      <c r="E12" s="27"/>
      <c r="F12" s="35"/>
      <c r="G12" s="27"/>
    </row>
    <row r="13" spans="1:7" x14ac:dyDescent="0.25">
      <c r="A13" s="27"/>
      <c r="B13" s="27"/>
      <c r="C13" s="27"/>
      <c r="D13" s="37"/>
      <c r="E13" s="27"/>
      <c r="F13" s="35"/>
      <c r="G13" s="27"/>
    </row>
    <row r="14" spans="1:7" x14ac:dyDescent="0.25">
      <c r="A14" s="27"/>
      <c r="B14" s="13">
        <v>43062</v>
      </c>
      <c r="C14" s="99" t="s">
        <v>52</v>
      </c>
      <c r="D14" s="15">
        <v>556</v>
      </c>
      <c r="E14" s="16">
        <v>1035.8800000000001</v>
      </c>
      <c r="F14" s="35"/>
      <c r="G14" s="27"/>
    </row>
    <row r="15" spans="1:7" x14ac:dyDescent="0.25">
      <c r="A15" s="27"/>
      <c r="B15" s="13">
        <v>43069</v>
      </c>
      <c r="C15" s="14" t="s">
        <v>53</v>
      </c>
      <c r="D15" s="15">
        <v>628</v>
      </c>
      <c r="E15" s="16">
        <v>313.8</v>
      </c>
      <c r="F15" s="35"/>
      <c r="G15" s="27"/>
    </row>
    <row r="16" spans="1:7" x14ac:dyDescent="0.25">
      <c r="A16" s="27"/>
      <c r="B16" s="13">
        <v>43119</v>
      </c>
      <c r="C16" s="14" t="s">
        <v>54</v>
      </c>
      <c r="D16" s="15">
        <v>684</v>
      </c>
      <c r="E16" s="16">
        <v>580</v>
      </c>
      <c r="F16" s="35"/>
      <c r="G16" s="27"/>
    </row>
    <row r="17" spans="1:7" x14ac:dyDescent="0.25">
      <c r="A17" s="27"/>
      <c r="B17" s="13">
        <v>43262</v>
      </c>
      <c r="C17" s="14" t="s">
        <v>122</v>
      </c>
      <c r="D17" s="15">
        <v>908</v>
      </c>
      <c r="E17" s="16">
        <v>580</v>
      </c>
      <c r="F17" s="35"/>
      <c r="G17" s="27"/>
    </row>
    <row r="18" spans="1:7" x14ac:dyDescent="0.25">
      <c r="A18" s="27"/>
      <c r="B18" s="13">
        <v>43333</v>
      </c>
      <c r="C18" s="14" t="s">
        <v>122</v>
      </c>
      <c r="D18" s="15">
        <v>1065</v>
      </c>
      <c r="E18" s="16">
        <v>580</v>
      </c>
      <c r="F18" s="35"/>
      <c r="G18" s="200"/>
    </row>
    <row r="19" spans="1:7" x14ac:dyDescent="0.25">
      <c r="A19" s="27"/>
      <c r="B19" s="13">
        <v>43342</v>
      </c>
      <c r="C19" s="14" t="s">
        <v>757</v>
      </c>
      <c r="D19" s="15">
        <v>1107</v>
      </c>
      <c r="E19" s="16">
        <v>4000</v>
      </c>
      <c r="F19" s="35"/>
      <c r="G19" s="200"/>
    </row>
    <row r="20" spans="1:7" x14ac:dyDescent="0.25">
      <c r="A20" s="27"/>
      <c r="B20" s="13">
        <v>43342</v>
      </c>
      <c r="C20" s="14" t="s">
        <v>758</v>
      </c>
      <c r="D20" s="15">
        <v>1115</v>
      </c>
      <c r="E20" s="16">
        <v>1000</v>
      </c>
      <c r="F20" s="35"/>
      <c r="G20" s="200"/>
    </row>
    <row r="21" spans="1:7" x14ac:dyDescent="0.25">
      <c r="A21" s="27"/>
      <c r="B21" s="13">
        <v>43342</v>
      </c>
      <c r="C21" s="14" t="s">
        <v>759</v>
      </c>
      <c r="D21" s="15">
        <v>1116</v>
      </c>
      <c r="E21" s="16">
        <v>2000</v>
      </c>
      <c r="F21" s="35"/>
      <c r="G21" s="200"/>
    </row>
    <row r="22" spans="1:7" x14ac:dyDescent="0.25">
      <c r="A22" s="27"/>
      <c r="B22" s="13">
        <v>43342</v>
      </c>
      <c r="C22" s="14" t="s">
        <v>760</v>
      </c>
      <c r="D22" s="15">
        <v>1119</v>
      </c>
      <c r="E22" s="16">
        <v>2000</v>
      </c>
      <c r="F22" s="35"/>
    </row>
    <row r="23" spans="1:7" x14ac:dyDescent="0.25">
      <c r="A23" s="27"/>
      <c r="B23" s="13">
        <v>43348</v>
      </c>
      <c r="C23" s="14" t="s">
        <v>761</v>
      </c>
      <c r="D23" s="15">
        <v>1131</v>
      </c>
      <c r="E23" s="16">
        <v>25000</v>
      </c>
      <c r="F23" s="35"/>
    </row>
    <row r="24" spans="1:7" x14ac:dyDescent="0.25">
      <c r="A24" s="27"/>
      <c r="B24" s="13" t="s">
        <v>792</v>
      </c>
      <c r="C24" s="14" t="s">
        <v>793</v>
      </c>
      <c r="D24" s="15">
        <v>1202</v>
      </c>
      <c r="E24" s="16">
        <v>2668</v>
      </c>
      <c r="F24" s="35"/>
    </row>
    <row r="25" spans="1:7" x14ac:dyDescent="0.25">
      <c r="A25" s="27"/>
      <c r="B25" s="13" t="s">
        <v>792</v>
      </c>
      <c r="C25" s="14" t="s">
        <v>794</v>
      </c>
      <c r="D25" s="15">
        <v>1203</v>
      </c>
      <c r="E25" s="16">
        <v>2204</v>
      </c>
      <c r="F25" s="35"/>
    </row>
    <row r="26" spans="1:7" x14ac:dyDescent="0.25">
      <c r="A26" s="27"/>
      <c r="B26" s="13" t="s">
        <v>795</v>
      </c>
      <c r="C26" s="14" t="s">
        <v>796</v>
      </c>
      <c r="D26" s="15">
        <v>1206</v>
      </c>
      <c r="E26" s="16">
        <v>4500</v>
      </c>
      <c r="G26" s="220"/>
    </row>
    <row r="27" spans="1:7" x14ac:dyDescent="0.25">
      <c r="B27" s="13">
        <v>43474</v>
      </c>
      <c r="C27" s="14" t="s">
        <v>51</v>
      </c>
      <c r="D27" s="15">
        <v>1246</v>
      </c>
      <c r="E27" s="16">
        <v>1350.82</v>
      </c>
      <c r="F27" s="35">
        <f>+E14+E15+E16+E17+E18+E19+E20+E21+E22+E23+E24+E25+E26+E27</f>
        <v>47812.5</v>
      </c>
    </row>
    <row r="29" spans="1:7" ht="15.75" thickBot="1" x14ac:dyDescent="0.3">
      <c r="A29" s="39" t="s">
        <v>39</v>
      </c>
      <c r="B29" s="30" t="s">
        <v>855</v>
      </c>
      <c r="C29" s="31"/>
      <c r="D29" s="32"/>
      <c r="E29" s="33"/>
      <c r="F29" s="33"/>
      <c r="G29" s="300">
        <f>+G6-G9-F27</f>
        <v>1481231.1099999999</v>
      </c>
    </row>
    <row r="30" spans="1:7" ht="15.75" thickTop="1" x14ac:dyDescent="0.25"/>
  </sheetData>
  <mergeCells count="4">
    <mergeCell ref="A1:G1"/>
    <mergeCell ref="A2:G2"/>
    <mergeCell ref="A3:G3"/>
    <mergeCell ref="A4:G4"/>
  </mergeCell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3B4863-347E-4B36-8DE6-5485A6ECD256}">
  <dimension ref="A1:G63"/>
  <sheetViews>
    <sheetView topLeftCell="A49" workbookViewId="0">
      <selection activeCell="J15" sqref="J15"/>
    </sheetView>
  </sheetViews>
  <sheetFormatPr baseColWidth="10" defaultRowHeight="15" x14ac:dyDescent="0.25"/>
  <cols>
    <col min="1" max="1" width="9.140625" customWidth="1"/>
    <col min="2" max="2" width="11.5703125" bestFit="1" customWidth="1"/>
    <col min="3" max="3" width="34.7109375" customWidth="1"/>
    <col min="4" max="4" width="11.5703125" bestFit="1" customWidth="1"/>
    <col min="5" max="5" width="10.42578125" bestFit="1" customWidth="1"/>
    <col min="6" max="6" width="9.85546875" bestFit="1" customWidth="1"/>
    <col min="7" max="7" width="13.28515625" bestFit="1" customWidth="1"/>
  </cols>
  <sheetData>
    <row r="1" spans="1:7" x14ac:dyDescent="0.25">
      <c r="A1" s="337" t="s">
        <v>0</v>
      </c>
      <c r="B1" s="337"/>
      <c r="C1" s="337"/>
      <c r="D1" s="337"/>
      <c r="E1" s="337"/>
      <c r="F1" s="337"/>
      <c r="G1" s="337"/>
    </row>
    <row r="2" spans="1:7" x14ac:dyDescent="0.25">
      <c r="A2" s="337" t="s">
        <v>1</v>
      </c>
      <c r="B2" s="337"/>
      <c r="C2" s="337"/>
      <c r="D2" s="337"/>
      <c r="E2" s="337"/>
      <c r="F2" s="337"/>
      <c r="G2" s="337"/>
    </row>
    <row r="3" spans="1:7" x14ac:dyDescent="0.25">
      <c r="A3" s="337" t="s">
        <v>55</v>
      </c>
      <c r="B3" s="337"/>
      <c r="C3" s="337"/>
      <c r="D3" s="337"/>
      <c r="E3" s="337"/>
      <c r="F3" s="337"/>
      <c r="G3" s="337"/>
    </row>
    <row r="4" spans="1:7" x14ac:dyDescent="0.25">
      <c r="A4" s="337" t="s">
        <v>851</v>
      </c>
      <c r="B4" s="337"/>
      <c r="C4" s="337"/>
      <c r="D4" s="337"/>
      <c r="E4" s="337"/>
      <c r="F4" s="337"/>
      <c r="G4" s="337"/>
    </row>
    <row r="5" spans="1:7" x14ac:dyDescent="0.25">
      <c r="A5" s="1"/>
      <c r="B5" s="2"/>
      <c r="C5" s="2"/>
      <c r="D5" s="41"/>
      <c r="E5" s="3"/>
      <c r="F5" s="1"/>
      <c r="G5" s="1"/>
    </row>
    <row r="6" spans="1:7" x14ac:dyDescent="0.25">
      <c r="A6" s="1"/>
      <c r="B6" s="2" t="s">
        <v>852</v>
      </c>
      <c r="C6" s="3"/>
      <c r="D6" s="4"/>
      <c r="E6" s="5"/>
      <c r="F6" s="5"/>
      <c r="G6" s="6">
        <v>700015.94</v>
      </c>
    </row>
    <row r="7" spans="1:7" x14ac:dyDescent="0.25">
      <c r="A7" s="1"/>
      <c r="B7" s="3" t="s">
        <v>56</v>
      </c>
      <c r="C7" s="3"/>
      <c r="D7" s="4"/>
      <c r="E7" s="42"/>
      <c r="F7" s="11"/>
      <c r="G7" s="1"/>
    </row>
    <row r="8" spans="1:7" x14ac:dyDescent="0.25">
      <c r="A8" s="281" t="s">
        <v>3</v>
      </c>
      <c r="B8" s="30" t="s">
        <v>4</v>
      </c>
      <c r="C8" s="3"/>
      <c r="D8" s="4"/>
      <c r="E8" s="3"/>
      <c r="F8" s="11"/>
      <c r="G8" s="1"/>
    </row>
    <row r="9" spans="1:7" x14ac:dyDescent="0.25">
      <c r="A9" s="27"/>
      <c r="B9" s="38" t="s">
        <v>5</v>
      </c>
      <c r="C9" s="3"/>
      <c r="D9" s="4"/>
      <c r="E9" s="3"/>
      <c r="F9" s="11"/>
      <c r="G9" s="1"/>
    </row>
    <row r="10" spans="1:7" x14ac:dyDescent="0.25">
      <c r="A10" s="1"/>
      <c r="B10" s="3"/>
      <c r="C10" s="3"/>
      <c r="D10" s="4"/>
      <c r="E10" s="3"/>
      <c r="F10" s="11"/>
      <c r="G10" s="1"/>
    </row>
    <row r="11" spans="1:7" x14ac:dyDescent="0.25">
      <c r="A11" s="1"/>
      <c r="B11" s="43">
        <v>41548</v>
      </c>
      <c r="C11" s="4" t="s">
        <v>57</v>
      </c>
      <c r="D11" s="4">
        <v>21</v>
      </c>
      <c r="E11" s="44">
        <v>344</v>
      </c>
      <c r="F11" s="11"/>
      <c r="G11" s="45"/>
    </row>
    <row r="12" spans="1:7" x14ac:dyDescent="0.25">
      <c r="A12" s="1"/>
      <c r="B12" s="43">
        <v>41548</v>
      </c>
      <c r="C12" s="4" t="s">
        <v>58</v>
      </c>
      <c r="D12" s="4">
        <v>22</v>
      </c>
      <c r="E12" s="44">
        <v>344</v>
      </c>
      <c r="F12" s="11"/>
      <c r="G12" s="1"/>
    </row>
    <row r="13" spans="1:7" x14ac:dyDescent="0.25">
      <c r="A13" s="1"/>
      <c r="B13" s="46">
        <v>41730</v>
      </c>
      <c r="C13" s="4" t="s">
        <v>59</v>
      </c>
      <c r="D13" s="4">
        <v>276</v>
      </c>
      <c r="E13" s="44">
        <v>2000</v>
      </c>
      <c r="F13" s="11"/>
      <c r="G13" s="1"/>
    </row>
    <row r="14" spans="1:7" x14ac:dyDescent="0.25">
      <c r="A14" s="1"/>
      <c r="B14" s="43">
        <v>42128</v>
      </c>
      <c r="C14" s="4" t="s">
        <v>60</v>
      </c>
      <c r="D14" s="4">
        <v>798</v>
      </c>
      <c r="E14" s="44">
        <v>2000</v>
      </c>
      <c r="F14" s="11"/>
      <c r="G14" s="1"/>
    </row>
    <row r="15" spans="1:7" x14ac:dyDescent="0.25">
      <c r="A15" s="1"/>
      <c r="B15" s="43">
        <v>42248</v>
      </c>
      <c r="C15" s="4" t="s">
        <v>61</v>
      </c>
      <c r="D15" s="4">
        <v>945</v>
      </c>
      <c r="E15" s="44">
        <v>1000</v>
      </c>
      <c r="F15" s="11"/>
      <c r="G15" s="1"/>
    </row>
    <row r="16" spans="1:7" x14ac:dyDescent="0.25">
      <c r="A16" s="1"/>
      <c r="B16" s="43">
        <v>42311</v>
      </c>
      <c r="C16" s="4" t="s">
        <v>62</v>
      </c>
      <c r="D16" s="4">
        <v>1091</v>
      </c>
      <c r="E16" s="44">
        <v>500</v>
      </c>
      <c r="F16" s="11"/>
      <c r="G16" s="1"/>
    </row>
    <row r="17" spans="1:7" x14ac:dyDescent="0.25">
      <c r="A17" s="1"/>
      <c r="B17" s="43">
        <v>42340</v>
      </c>
      <c r="C17" s="4" t="s">
        <v>63</v>
      </c>
      <c r="D17" s="4">
        <v>1181</v>
      </c>
      <c r="E17" s="44">
        <v>750</v>
      </c>
      <c r="F17" s="11"/>
      <c r="G17" s="1"/>
    </row>
    <row r="18" spans="1:7" x14ac:dyDescent="0.25">
      <c r="A18" s="1"/>
      <c r="B18" s="43">
        <v>42340</v>
      </c>
      <c r="C18" s="4" t="s">
        <v>65</v>
      </c>
      <c r="D18" s="4">
        <v>1188</v>
      </c>
      <c r="E18" s="44">
        <v>500</v>
      </c>
      <c r="F18" s="11"/>
      <c r="G18" s="1"/>
    </row>
    <row r="19" spans="1:7" x14ac:dyDescent="0.25">
      <c r="A19" s="1"/>
      <c r="B19" s="43">
        <v>42340</v>
      </c>
      <c r="C19" s="4" t="s">
        <v>64</v>
      </c>
      <c r="D19" s="4">
        <v>1195</v>
      </c>
      <c r="E19" s="44">
        <v>500</v>
      </c>
      <c r="F19" s="11"/>
      <c r="G19" s="1"/>
    </row>
    <row r="20" spans="1:7" x14ac:dyDescent="0.25">
      <c r="A20" s="1"/>
      <c r="B20" s="43">
        <v>42585</v>
      </c>
      <c r="C20" s="4" t="s">
        <v>66</v>
      </c>
      <c r="D20" s="4">
        <v>1540</v>
      </c>
      <c r="E20" s="44">
        <v>4000</v>
      </c>
      <c r="F20" s="11"/>
      <c r="G20" s="1"/>
    </row>
    <row r="21" spans="1:7" x14ac:dyDescent="0.25">
      <c r="A21" s="1"/>
      <c r="B21" s="43">
        <v>42614</v>
      </c>
      <c r="C21" s="4" t="s">
        <v>67</v>
      </c>
      <c r="D21" s="4">
        <v>1636</v>
      </c>
      <c r="E21" s="44">
        <v>2000</v>
      </c>
      <c r="F21" s="11"/>
      <c r="G21" s="1"/>
    </row>
    <row r="22" spans="1:7" x14ac:dyDescent="0.25">
      <c r="A22" s="1"/>
      <c r="B22" s="43">
        <v>42650</v>
      </c>
      <c r="C22" s="4" t="s">
        <v>68</v>
      </c>
      <c r="D22" s="4">
        <v>1725</v>
      </c>
      <c r="E22" s="44">
        <v>600</v>
      </c>
      <c r="F22" s="11"/>
      <c r="G22" s="1"/>
    </row>
    <row r="23" spans="1:7" x14ac:dyDescent="0.25">
      <c r="A23" s="1"/>
      <c r="B23" s="43">
        <v>42674</v>
      </c>
      <c r="C23" s="4" t="s">
        <v>69</v>
      </c>
      <c r="D23" s="4">
        <v>1742</v>
      </c>
      <c r="E23" s="44">
        <v>1192.5999999999999</v>
      </c>
      <c r="F23" s="11"/>
      <c r="G23" s="1"/>
    </row>
    <row r="24" spans="1:7" x14ac:dyDescent="0.25">
      <c r="A24" s="1"/>
      <c r="B24" s="43">
        <v>42403</v>
      </c>
      <c r="C24" s="4" t="s">
        <v>70</v>
      </c>
      <c r="D24" s="4">
        <v>1899</v>
      </c>
      <c r="E24" s="44">
        <v>2800</v>
      </c>
      <c r="F24" s="11"/>
      <c r="G24" s="1"/>
    </row>
    <row r="25" spans="1:7" x14ac:dyDescent="0.25">
      <c r="A25" s="1"/>
      <c r="B25" s="43">
        <v>42796</v>
      </c>
      <c r="C25" s="4" t="s">
        <v>71</v>
      </c>
      <c r="D25" s="4">
        <v>1956</v>
      </c>
      <c r="E25" s="44">
        <v>2000</v>
      </c>
      <c r="F25" s="11"/>
      <c r="G25" s="1"/>
    </row>
    <row r="26" spans="1:7" x14ac:dyDescent="0.25">
      <c r="A26" s="1"/>
      <c r="B26" s="43">
        <v>42796</v>
      </c>
      <c r="C26" s="4" t="s">
        <v>72</v>
      </c>
      <c r="D26" s="4">
        <v>1958</v>
      </c>
      <c r="E26" s="44">
        <v>2000</v>
      </c>
      <c r="F26" s="11"/>
      <c r="G26" s="1"/>
    </row>
    <row r="27" spans="1:7" x14ac:dyDescent="0.25">
      <c r="A27" s="1"/>
      <c r="B27" s="43">
        <v>42957</v>
      </c>
      <c r="C27" s="4" t="s">
        <v>73</v>
      </c>
      <c r="D27" s="4">
        <v>2122</v>
      </c>
      <c r="E27" s="44">
        <v>4000</v>
      </c>
      <c r="F27" s="11"/>
      <c r="G27" s="1"/>
    </row>
    <row r="28" spans="1:7" x14ac:dyDescent="0.25">
      <c r="A28" s="1"/>
      <c r="B28" s="43">
        <v>42957</v>
      </c>
      <c r="C28" s="4" t="s">
        <v>74</v>
      </c>
      <c r="D28" s="4">
        <v>2155</v>
      </c>
      <c r="E28" s="44">
        <v>1000</v>
      </c>
      <c r="F28" s="11"/>
      <c r="G28" s="1"/>
    </row>
    <row r="29" spans="1:7" x14ac:dyDescent="0.25">
      <c r="A29" s="1"/>
      <c r="B29" s="43">
        <v>42983</v>
      </c>
      <c r="C29" s="4" t="s">
        <v>75</v>
      </c>
      <c r="D29" s="4">
        <v>2181</v>
      </c>
      <c r="E29" s="44">
        <v>750</v>
      </c>
      <c r="F29" s="11"/>
      <c r="G29" s="1"/>
    </row>
    <row r="30" spans="1:7" x14ac:dyDescent="0.25">
      <c r="A30" s="1"/>
      <c r="B30" s="43">
        <v>42983</v>
      </c>
      <c r="C30" s="4" t="s">
        <v>76</v>
      </c>
      <c r="D30" s="4">
        <v>2182</v>
      </c>
      <c r="E30" s="44">
        <v>750</v>
      </c>
      <c r="F30" s="11"/>
      <c r="G30" s="1"/>
    </row>
    <row r="31" spans="1:7" x14ac:dyDescent="0.25">
      <c r="A31" s="1"/>
      <c r="B31" s="43">
        <v>42983</v>
      </c>
      <c r="C31" s="4" t="s">
        <v>77</v>
      </c>
      <c r="D31" s="4">
        <v>2218</v>
      </c>
      <c r="E31" s="44">
        <v>500</v>
      </c>
      <c r="F31" s="11"/>
      <c r="G31" s="1"/>
    </row>
    <row r="32" spans="1:7" x14ac:dyDescent="0.25">
      <c r="A32" s="1"/>
      <c r="B32" s="43">
        <v>43012</v>
      </c>
      <c r="C32" s="4" t="s">
        <v>78</v>
      </c>
      <c r="D32" s="4">
        <v>2226</v>
      </c>
      <c r="E32" s="44">
        <v>4000</v>
      </c>
      <c r="F32" s="11"/>
      <c r="G32" s="1"/>
    </row>
    <row r="33" spans="1:7" x14ac:dyDescent="0.25">
      <c r="A33" s="1"/>
      <c r="B33" s="43">
        <v>43012</v>
      </c>
      <c r="C33" s="4" t="s">
        <v>79</v>
      </c>
      <c r="D33" s="4">
        <v>2234</v>
      </c>
      <c r="E33" s="44">
        <v>2000</v>
      </c>
      <c r="F33" s="11"/>
      <c r="G33" s="1"/>
    </row>
    <row r="34" spans="1:7" x14ac:dyDescent="0.25">
      <c r="A34" s="1"/>
      <c r="B34" s="43">
        <v>43012</v>
      </c>
      <c r="C34" s="4" t="s">
        <v>80</v>
      </c>
      <c r="D34" s="4">
        <v>2250</v>
      </c>
      <c r="E34" s="44">
        <v>750</v>
      </c>
      <c r="F34" s="11"/>
      <c r="G34" s="1"/>
    </row>
    <row r="35" spans="1:7" x14ac:dyDescent="0.25">
      <c r="A35" s="1"/>
      <c r="B35" s="43">
        <v>43012</v>
      </c>
      <c r="C35" s="4" t="s">
        <v>81</v>
      </c>
      <c r="D35" s="4">
        <v>2260</v>
      </c>
      <c r="E35" s="44">
        <v>750</v>
      </c>
      <c r="F35" s="11"/>
      <c r="G35" s="1"/>
    </row>
    <row r="36" spans="1:7" x14ac:dyDescent="0.25">
      <c r="A36" s="1"/>
      <c r="B36" s="43">
        <v>43012</v>
      </c>
      <c r="C36" s="4" t="s">
        <v>82</v>
      </c>
      <c r="D36" s="4">
        <v>2261</v>
      </c>
      <c r="E36" s="44">
        <v>2000</v>
      </c>
      <c r="F36" s="11"/>
      <c r="G36" s="1"/>
    </row>
    <row r="37" spans="1:7" x14ac:dyDescent="0.25">
      <c r="A37" s="1"/>
      <c r="B37" s="43">
        <v>43012</v>
      </c>
      <c r="C37" s="4" t="s">
        <v>83</v>
      </c>
      <c r="D37" s="4">
        <v>2262</v>
      </c>
      <c r="E37" s="44">
        <v>2000</v>
      </c>
      <c r="F37" s="11"/>
      <c r="G37" s="1"/>
    </row>
    <row r="38" spans="1:7" x14ac:dyDescent="0.25">
      <c r="A38" s="1"/>
      <c r="B38" s="43">
        <v>43012</v>
      </c>
      <c r="C38" s="4" t="s">
        <v>84</v>
      </c>
      <c r="D38" s="4">
        <v>2273</v>
      </c>
      <c r="E38" s="44">
        <v>750</v>
      </c>
      <c r="F38" s="11"/>
      <c r="G38" s="1"/>
    </row>
    <row r="39" spans="1:7" x14ac:dyDescent="0.25">
      <c r="A39" s="1"/>
      <c r="B39" s="43">
        <v>43012</v>
      </c>
      <c r="C39" s="4" t="s">
        <v>85</v>
      </c>
      <c r="D39" s="4">
        <v>2285</v>
      </c>
      <c r="E39" s="44">
        <v>2000</v>
      </c>
      <c r="F39" s="11"/>
      <c r="G39" s="1"/>
    </row>
    <row r="40" spans="1:7" x14ac:dyDescent="0.25">
      <c r="A40" s="1"/>
      <c r="B40" s="43">
        <v>43012</v>
      </c>
      <c r="C40" s="4" t="s">
        <v>86</v>
      </c>
      <c r="D40" s="4">
        <v>2292</v>
      </c>
      <c r="E40" s="44">
        <v>500</v>
      </c>
      <c r="F40" s="11"/>
      <c r="G40" s="1"/>
    </row>
    <row r="41" spans="1:7" x14ac:dyDescent="0.25">
      <c r="A41" s="1"/>
      <c r="B41" s="43">
        <v>43012</v>
      </c>
      <c r="C41" s="4" t="s">
        <v>87</v>
      </c>
      <c r="D41" s="4">
        <v>2297</v>
      </c>
      <c r="E41" s="44">
        <v>2000</v>
      </c>
      <c r="F41" s="11"/>
      <c r="G41" s="1"/>
    </row>
    <row r="42" spans="1:7" x14ac:dyDescent="0.25">
      <c r="A42" s="1"/>
      <c r="B42" s="43">
        <v>43012</v>
      </c>
      <c r="C42" s="4" t="s">
        <v>88</v>
      </c>
      <c r="D42" s="4">
        <v>2301</v>
      </c>
      <c r="E42" s="44">
        <v>2000</v>
      </c>
      <c r="F42" s="11"/>
      <c r="G42" s="1"/>
    </row>
    <row r="43" spans="1:7" x14ac:dyDescent="0.25">
      <c r="A43" s="1"/>
      <c r="B43" s="43">
        <v>43012</v>
      </c>
      <c r="C43" s="4" t="s">
        <v>89</v>
      </c>
      <c r="D43" s="4">
        <v>2307</v>
      </c>
      <c r="E43" s="44">
        <v>500</v>
      </c>
      <c r="F43" s="11"/>
      <c r="G43" s="1"/>
    </row>
    <row r="44" spans="1:7" x14ac:dyDescent="0.25">
      <c r="A44" s="1"/>
      <c r="B44" s="43">
        <v>43042</v>
      </c>
      <c r="C44" s="4" t="s">
        <v>90</v>
      </c>
      <c r="D44" s="4">
        <v>2324</v>
      </c>
      <c r="E44" s="44">
        <v>4000</v>
      </c>
      <c r="F44" s="11"/>
      <c r="G44" s="1"/>
    </row>
    <row r="45" spans="1:7" x14ac:dyDescent="0.25">
      <c r="A45" s="1"/>
      <c r="B45" s="43">
        <v>43042</v>
      </c>
      <c r="C45" s="4" t="s">
        <v>91</v>
      </c>
      <c r="D45" s="4">
        <v>2332</v>
      </c>
      <c r="E45" s="44">
        <v>2000</v>
      </c>
      <c r="F45" s="11"/>
      <c r="G45" s="1"/>
    </row>
    <row r="46" spans="1:7" x14ac:dyDescent="0.25">
      <c r="A46" s="1"/>
      <c r="B46" s="43">
        <v>43084</v>
      </c>
      <c r="C46" s="4" t="s">
        <v>92</v>
      </c>
      <c r="D46" s="4">
        <v>2388</v>
      </c>
      <c r="E46" s="44">
        <v>2000</v>
      </c>
      <c r="F46" s="11"/>
      <c r="G46" s="1"/>
    </row>
    <row r="47" spans="1:7" x14ac:dyDescent="0.25">
      <c r="A47" s="1"/>
      <c r="B47" s="43">
        <v>43222</v>
      </c>
      <c r="C47" s="4" t="s">
        <v>735</v>
      </c>
      <c r="D47" s="4">
        <v>2504</v>
      </c>
      <c r="E47" s="44">
        <v>2000</v>
      </c>
      <c r="F47" s="11"/>
      <c r="G47" s="1"/>
    </row>
    <row r="48" spans="1:7" x14ac:dyDescent="0.25">
      <c r="A48" s="1"/>
      <c r="B48" s="43">
        <v>43252</v>
      </c>
      <c r="C48" s="4" t="s">
        <v>736</v>
      </c>
      <c r="D48" s="4">
        <v>2523</v>
      </c>
      <c r="E48" s="44">
        <v>4000</v>
      </c>
      <c r="F48" s="11"/>
      <c r="G48" s="11"/>
    </row>
    <row r="49" spans="1:7" x14ac:dyDescent="0.25">
      <c r="A49" s="1"/>
      <c r="B49" s="43">
        <v>43252</v>
      </c>
      <c r="C49" s="4" t="s">
        <v>737</v>
      </c>
      <c r="D49" s="4">
        <v>2525</v>
      </c>
      <c r="E49" s="44">
        <v>1700</v>
      </c>
      <c r="F49" s="11"/>
      <c r="G49" s="11"/>
    </row>
    <row r="50" spans="1:7" x14ac:dyDescent="0.25">
      <c r="A50" s="1"/>
      <c r="B50" s="43">
        <v>43252</v>
      </c>
      <c r="C50" s="4" t="s">
        <v>738</v>
      </c>
      <c r="D50" s="4">
        <v>2534</v>
      </c>
      <c r="E50" s="44">
        <v>600</v>
      </c>
      <c r="F50" s="11"/>
      <c r="G50" s="11"/>
    </row>
    <row r="51" spans="1:7" x14ac:dyDescent="0.25">
      <c r="A51" s="1"/>
      <c r="B51" s="43">
        <v>43252</v>
      </c>
      <c r="C51" s="4" t="s">
        <v>739</v>
      </c>
      <c r="D51" s="4">
        <v>2535</v>
      </c>
      <c r="E51" s="44">
        <v>350</v>
      </c>
      <c r="F51" s="11"/>
      <c r="G51" s="11"/>
    </row>
    <row r="52" spans="1:7" x14ac:dyDescent="0.25">
      <c r="A52" s="1"/>
      <c r="B52" s="43">
        <v>43252</v>
      </c>
      <c r="C52" s="4" t="s">
        <v>740</v>
      </c>
      <c r="D52" s="4">
        <v>2541</v>
      </c>
      <c r="E52" s="44">
        <v>2000</v>
      </c>
      <c r="F52" s="11"/>
      <c r="G52" s="11"/>
    </row>
    <row r="53" spans="1:7" x14ac:dyDescent="0.25">
      <c r="A53" s="1"/>
      <c r="B53" s="43">
        <v>43257</v>
      </c>
      <c r="C53" s="4" t="s">
        <v>741</v>
      </c>
      <c r="D53" s="4">
        <v>2549</v>
      </c>
      <c r="E53" s="44">
        <v>2000</v>
      </c>
      <c r="F53" s="11"/>
      <c r="G53" s="11"/>
    </row>
    <row r="54" spans="1:7" x14ac:dyDescent="0.25">
      <c r="A54" s="1"/>
      <c r="B54" s="43">
        <v>43271</v>
      </c>
      <c r="C54" s="4" t="s">
        <v>742</v>
      </c>
      <c r="D54" s="4">
        <v>2595</v>
      </c>
      <c r="E54" s="44">
        <v>4000</v>
      </c>
      <c r="F54" s="11"/>
    </row>
    <row r="55" spans="1:7" x14ac:dyDescent="0.25">
      <c r="A55" s="1"/>
      <c r="B55" s="43">
        <v>43342</v>
      </c>
      <c r="C55" s="4" t="s">
        <v>743</v>
      </c>
      <c r="D55" s="4">
        <v>2602</v>
      </c>
      <c r="E55" s="44">
        <v>4000</v>
      </c>
      <c r="F55" s="11"/>
      <c r="G55" s="11"/>
    </row>
    <row r="56" spans="1:7" x14ac:dyDescent="0.25">
      <c r="A56" s="1"/>
      <c r="B56" s="43">
        <v>43342</v>
      </c>
      <c r="C56" s="4" t="s">
        <v>744</v>
      </c>
      <c r="D56" s="4">
        <v>2603</v>
      </c>
      <c r="E56" s="44">
        <v>4000</v>
      </c>
      <c r="F56" s="11"/>
      <c r="G56" s="11"/>
    </row>
    <row r="57" spans="1:7" x14ac:dyDescent="0.25">
      <c r="A57" s="1"/>
      <c r="B57" s="43">
        <v>43342</v>
      </c>
      <c r="C57" s="4" t="s">
        <v>745</v>
      </c>
      <c r="D57" s="4">
        <v>2604</v>
      </c>
      <c r="E57" s="44">
        <v>4000</v>
      </c>
      <c r="F57" s="11"/>
      <c r="G57" s="11"/>
    </row>
    <row r="58" spans="1:7" x14ac:dyDescent="0.25">
      <c r="A58" s="1"/>
      <c r="B58" s="43">
        <v>43342</v>
      </c>
      <c r="C58" s="4" t="s">
        <v>746</v>
      </c>
      <c r="D58" s="4">
        <v>2610</v>
      </c>
      <c r="E58" s="44">
        <v>2000</v>
      </c>
      <c r="F58" s="11"/>
    </row>
    <row r="59" spans="1:7" x14ac:dyDescent="0.25">
      <c r="A59" s="1"/>
      <c r="B59" s="43">
        <v>43416</v>
      </c>
      <c r="C59" s="4" t="s">
        <v>90</v>
      </c>
      <c r="D59" s="4">
        <v>2822</v>
      </c>
      <c r="E59" s="44">
        <v>4000</v>
      </c>
      <c r="F59" s="11"/>
      <c r="G59" s="11">
        <f>SUM(E11:E59)</f>
        <v>91430.6</v>
      </c>
    </row>
    <row r="60" spans="1:7" x14ac:dyDescent="0.25">
      <c r="A60" s="1"/>
      <c r="B60" s="43"/>
      <c r="C60" s="4"/>
      <c r="D60" s="4"/>
      <c r="E60" s="44"/>
      <c r="F60" s="11"/>
      <c r="G60" s="11"/>
    </row>
    <row r="61" spans="1:7" x14ac:dyDescent="0.25">
      <c r="A61" s="1"/>
      <c r="B61" s="43"/>
      <c r="C61" s="4"/>
      <c r="D61" s="4"/>
      <c r="E61" s="44"/>
      <c r="F61" s="11"/>
      <c r="G61" s="11"/>
    </row>
    <row r="62" spans="1:7" ht="15.75" thickBot="1" x14ac:dyDescent="0.3">
      <c r="A62" s="279" t="s">
        <v>39</v>
      </c>
      <c r="B62" s="2" t="s">
        <v>855</v>
      </c>
      <c r="C62" s="3"/>
      <c r="D62" s="2"/>
      <c r="E62" s="5"/>
      <c r="F62" s="5"/>
      <c r="G62" s="201">
        <f>+G6-G59</f>
        <v>608585.34</v>
      </c>
    </row>
    <row r="63" spans="1:7" ht="15.75" thickTop="1" x14ac:dyDescent="0.25"/>
  </sheetData>
  <mergeCells count="4">
    <mergeCell ref="A1:G1"/>
    <mergeCell ref="A2:G2"/>
    <mergeCell ref="A3:G3"/>
    <mergeCell ref="A4:G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topLeftCell="A7" workbookViewId="0">
      <selection activeCell="J23" sqref="J23"/>
    </sheetView>
  </sheetViews>
  <sheetFormatPr baseColWidth="10" defaultRowHeight="15" x14ac:dyDescent="0.25"/>
  <sheetData/>
  <pageMargins left="0.7" right="0.7" top="0.75" bottom="0.75" header="0.3" footer="0.3"/>
  <pageSetup orientation="landscape" r:id="rId1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7E8576-F015-445A-9226-FACCA2D0F991}">
  <dimension ref="A2:G74"/>
  <sheetViews>
    <sheetView topLeftCell="A34" workbookViewId="0">
      <selection activeCell="J15" sqref="J15"/>
    </sheetView>
  </sheetViews>
  <sheetFormatPr baseColWidth="10" defaultRowHeight="15" x14ac:dyDescent="0.25"/>
  <cols>
    <col min="1" max="1" width="8.5703125" customWidth="1"/>
    <col min="3" max="3" width="31.28515625" bestFit="1" customWidth="1"/>
    <col min="7" max="7" width="14.140625" bestFit="1" customWidth="1"/>
  </cols>
  <sheetData>
    <row r="2" spans="1:7" x14ac:dyDescent="0.25">
      <c r="A2" s="337" t="s">
        <v>0</v>
      </c>
      <c r="B2" s="337"/>
      <c r="C2" s="337"/>
      <c r="D2" s="337"/>
      <c r="E2" s="337"/>
      <c r="F2" s="337"/>
      <c r="G2" s="337"/>
    </row>
    <row r="3" spans="1:7" x14ac:dyDescent="0.25">
      <c r="A3" s="337" t="s">
        <v>41</v>
      </c>
      <c r="B3" s="337"/>
      <c r="C3" s="337"/>
      <c r="D3" s="337"/>
      <c r="E3" s="337"/>
      <c r="F3" s="337"/>
      <c r="G3" s="337"/>
    </row>
    <row r="4" spans="1:7" x14ac:dyDescent="0.25">
      <c r="A4" s="337" t="s">
        <v>93</v>
      </c>
      <c r="B4" s="337"/>
      <c r="C4" s="337"/>
      <c r="D4" s="337"/>
      <c r="E4" s="337"/>
      <c r="F4" s="337"/>
      <c r="G4" s="337"/>
    </row>
    <row r="5" spans="1:7" x14ac:dyDescent="0.25">
      <c r="A5" s="337" t="s">
        <v>851</v>
      </c>
      <c r="B5" s="337"/>
      <c r="C5" s="337"/>
      <c r="D5" s="337"/>
      <c r="E5" s="337"/>
      <c r="F5" s="337"/>
      <c r="G5" s="337"/>
    </row>
    <row r="6" spans="1:7" x14ac:dyDescent="0.25">
      <c r="A6" s="1"/>
      <c r="B6" s="2"/>
      <c r="C6" s="2"/>
      <c r="D6" s="41"/>
      <c r="E6" s="44"/>
      <c r="F6" s="1"/>
      <c r="G6" s="1"/>
    </row>
    <row r="7" spans="1:7" x14ac:dyDescent="0.25">
      <c r="A7" s="1"/>
      <c r="B7" s="2" t="s">
        <v>852</v>
      </c>
      <c r="C7" s="3"/>
      <c r="D7" s="4"/>
      <c r="E7" s="202"/>
      <c r="F7" s="5"/>
      <c r="G7" s="6">
        <v>679107.55</v>
      </c>
    </row>
    <row r="8" spans="1:7" x14ac:dyDescent="0.25">
      <c r="A8" s="1"/>
      <c r="B8" s="3" t="s">
        <v>56</v>
      </c>
      <c r="C8" s="3"/>
      <c r="D8" s="4"/>
      <c r="E8" s="44"/>
      <c r="F8" s="11"/>
      <c r="G8" s="1"/>
    </row>
    <row r="9" spans="1:7" x14ac:dyDescent="0.25">
      <c r="A9" s="281" t="s">
        <v>43</v>
      </c>
      <c r="B9" s="30" t="s">
        <v>94</v>
      </c>
      <c r="C9" s="3"/>
      <c r="D9" s="4"/>
      <c r="E9" s="44"/>
      <c r="F9" s="11"/>
      <c r="G9" s="1"/>
    </row>
    <row r="10" spans="1:7" x14ac:dyDescent="0.25">
      <c r="A10" s="281"/>
      <c r="B10" s="38" t="s">
        <v>95</v>
      </c>
      <c r="C10" s="3"/>
      <c r="D10" s="4"/>
      <c r="E10" s="44"/>
      <c r="F10" s="11"/>
      <c r="G10" s="1"/>
    </row>
    <row r="11" spans="1:7" x14ac:dyDescent="0.25">
      <c r="A11" s="1"/>
      <c r="B11" s="43"/>
      <c r="C11" s="3"/>
      <c r="D11" s="4">
        <v>2781</v>
      </c>
      <c r="E11" s="44">
        <v>-3</v>
      </c>
      <c r="F11" s="11" t="s">
        <v>96</v>
      </c>
      <c r="G11" s="1"/>
    </row>
    <row r="12" spans="1:7" x14ac:dyDescent="0.25">
      <c r="A12" s="1"/>
      <c r="B12" s="43">
        <v>42916</v>
      </c>
      <c r="C12" s="3" t="s">
        <v>97</v>
      </c>
      <c r="D12" s="4"/>
      <c r="E12" s="44">
        <v>0.06</v>
      </c>
      <c r="F12" s="11" t="s">
        <v>98</v>
      </c>
      <c r="G12" s="1"/>
    </row>
    <row r="13" spans="1:7" x14ac:dyDescent="0.25">
      <c r="A13" s="1"/>
      <c r="B13" s="43">
        <v>43188</v>
      </c>
      <c r="C13" s="3" t="s">
        <v>123</v>
      </c>
      <c r="D13" s="4">
        <v>4441</v>
      </c>
      <c r="E13" s="44">
        <v>1</v>
      </c>
      <c r="F13" s="11" t="s">
        <v>96</v>
      </c>
      <c r="G13" s="1"/>
    </row>
    <row r="14" spans="1:7" x14ac:dyDescent="0.25">
      <c r="A14" s="1"/>
      <c r="B14" s="3"/>
      <c r="C14" s="3"/>
      <c r="D14" s="4"/>
      <c r="E14" s="25">
        <f>SUM(E11:E13)</f>
        <v>-1.94</v>
      </c>
      <c r="F14" s="11">
        <f>E14</f>
        <v>-1.94</v>
      </c>
      <c r="G14" s="11">
        <f>F14</f>
        <v>-1.94</v>
      </c>
    </row>
    <row r="15" spans="1:7" x14ac:dyDescent="0.25">
      <c r="A15" s="1"/>
      <c r="B15" s="3"/>
      <c r="C15" s="3"/>
      <c r="D15" s="4"/>
      <c r="E15" s="44"/>
      <c r="F15" s="11"/>
      <c r="G15" s="1"/>
    </row>
    <row r="16" spans="1:7" x14ac:dyDescent="0.25">
      <c r="A16" s="1"/>
      <c r="B16" s="3"/>
      <c r="C16" s="3"/>
      <c r="D16" s="4"/>
      <c r="E16" s="44"/>
      <c r="F16" s="11"/>
      <c r="G16" s="1"/>
    </row>
    <row r="17" spans="1:7" x14ac:dyDescent="0.25">
      <c r="A17" s="281" t="s">
        <v>3</v>
      </c>
      <c r="B17" s="30" t="s">
        <v>99</v>
      </c>
      <c r="C17" s="3"/>
      <c r="D17" s="4"/>
      <c r="E17" s="44"/>
      <c r="F17" s="11"/>
      <c r="G17" s="1"/>
    </row>
    <row r="18" spans="1:7" x14ac:dyDescent="0.25">
      <c r="A18" s="27"/>
      <c r="B18" s="38" t="s">
        <v>100</v>
      </c>
      <c r="C18" s="3"/>
      <c r="D18" s="4"/>
      <c r="E18" s="44"/>
      <c r="F18" s="11"/>
      <c r="G18" s="1"/>
    </row>
    <row r="19" spans="1:7" x14ac:dyDescent="0.25">
      <c r="A19" s="1"/>
      <c r="B19" s="3"/>
      <c r="C19" s="3"/>
      <c r="D19" s="4"/>
      <c r="E19" s="44"/>
      <c r="F19" s="11"/>
      <c r="G19" s="1"/>
    </row>
    <row r="20" spans="1:7" x14ac:dyDescent="0.25">
      <c r="A20" s="1"/>
      <c r="B20" s="43">
        <v>42801</v>
      </c>
      <c r="C20" s="3" t="s">
        <v>101</v>
      </c>
      <c r="D20" s="4">
        <v>2229</v>
      </c>
      <c r="E20" s="240">
        <v>2679</v>
      </c>
      <c r="F20" s="11"/>
      <c r="G20" s="1"/>
    </row>
    <row r="21" spans="1:7" x14ac:dyDescent="0.25">
      <c r="A21" s="1"/>
      <c r="B21" s="43">
        <v>42801</v>
      </c>
      <c r="C21" s="3" t="s">
        <v>102</v>
      </c>
      <c r="D21" s="4">
        <v>2253</v>
      </c>
      <c r="E21" s="240">
        <v>2061</v>
      </c>
      <c r="F21" s="11"/>
      <c r="G21" s="1"/>
    </row>
    <row r="22" spans="1:7" x14ac:dyDescent="0.25">
      <c r="A22" s="1"/>
      <c r="B22" s="43">
        <v>42812</v>
      </c>
      <c r="C22" s="3" t="s">
        <v>103</v>
      </c>
      <c r="D22" s="4">
        <v>2618</v>
      </c>
      <c r="E22" s="240">
        <v>2266</v>
      </c>
      <c r="F22" s="11"/>
      <c r="G22" s="1"/>
    </row>
    <row r="23" spans="1:7" x14ac:dyDescent="0.25">
      <c r="A23" s="1"/>
      <c r="B23" s="43">
        <v>42812</v>
      </c>
      <c r="C23" s="3" t="s">
        <v>104</v>
      </c>
      <c r="D23" s="4">
        <v>2882</v>
      </c>
      <c r="E23" s="240">
        <v>2679</v>
      </c>
      <c r="F23" s="11"/>
      <c r="G23" s="1"/>
    </row>
    <row r="24" spans="1:7" x14ac:dyDescent="0.25">
      <c r="A24" s="1"/>
      <c r="B24" s="43">
        <v>42812</v>
      </c>
      <c r="C24" s="3" t="s">
        <v>105</v>
      </c>
      <c r="D24" s="4">
        <v>2923</v>
      </c>
      <c r="E24" s="240">
        <v>2679</v>
      </c>
      <c r="F24" s="11"/>
      <c r="G24" s="1"/>
    </row>
    <row r="25" spans="1:7" x14ac:dyDescent="0.25">
      <c r="A25" s="1"/>
      <c r="B25" s="43">
        <v>42815</v>
      </c>
      <c r="C25" s="3" t="s">
        <v>106</v>
      </c>
      <c r="D25" s="4">
        <v>3002</v>
      </c>
      <c r="E25" s="240">
        <v>2679</v>
      </c>
      <c r="F25" s="11"/>
      <c r="G25" s="1"/>
    </row>
    <row r="26" spans="1:7" x14ac:dyDescent="0.25">
      <c r="A26" s="1"/>
      <c r="B26" s="43">
        <v>42815</v>
      </c>
      <c r="C26" s="3" t="s">
        <v>107</v>
      </c>
      <c r="D26" s="4">
        <v>3012</v>
      </c>
      <c r="E26" s="240">
        <v>2473</v>
      </c>
      <c r="F26" s="11"/>
      <c r="G26" s="11"/>
    </row>
    <row r="27" spans="1:7" x14ac:dyDescent="0.25">
      <c r="A27" s="1"/>
      <c r="B27" s="43">
        <v>43049</v>
      </c>
      <c r="C27" s="3" t="s">
        <v>108</v>
      </c>
      <c r="D27" s="4">
        <v>3088</v>
      </c>
      <c r="E27" s="240">
        <v>2220</v>
      </c>
      <c r="F27" s="11"/>
      <c r="G27" s="11"/>
    </row>
    <row r="28" spans="1:7" x14ac:dyDescent="0.25">
      <c r="A28" s="1"/>
      <c r="B28" s="43">
        <v>43049</v>
      </c>
      <c r="C28" s="3" t="s">
        <v>109</v>
      </c>
      <c r="D28" s="4">
        <v>3139</v>
      </c>
      <c r="E28" s="240">
        <v>2220</v>
      </c>
      <c r="F28" s="11"/>
      <c r="G28" s="11"/>
    </row>
    <row r="29" spans="1:7" x14ac:dyDescent="0.25">
      <c r="A29" s="1"/>
      <c r="B29" s="43">
        <v>43049</v>
      </c>
      <c r="C29" s="3" t="s">
        <v>110</v>
      </c>
      <c r="D29" s="4">
        <v>3152</v>
      </c>
      <c r="E29" s="240">
        <v>2220</v>
      </c>
      <c r="F29" s="11"/>
      <c r="G29" s="11"/>
    </row>
    <row r="30" spans="1:7" x14ac:dyDescent="0.25">
      <c r="A30" s="1"/>
      <c r="B30" s="43">
        <v>43049</v>
      </c>
      <c r="C30" s="3" t="s">
        <v>112</v>
      </c>
      <c r="D30" s="4">
        <v>3247</v>
      </c>
      <c r="E30" s="240">
        <v>2442</v>
      </c>
      <c r="F30" s="11"/>
      <c r="G30" s="11"/>
    </row>
    <row r="31" spans="1:7" x14ac:dyDescent="0.25">
      <c r="A31" s="1"/>
      <c r="B31" s="43">
        <v>43050</v>
      </c>
      <c r="C31" s="3" t="s">
        <v>115</v>
      </c>
      <c r="D31" s="4">
        <v>3566</v>
      </c>
      <c r="E31" s="240">
        <v>2886</v>
      </c>
      <c r="F31" s="11"/>
      <c r="G31" s="11"/>
    </row>
    <row r="32" spans="1:7" x14ac:dyDescent="0.25">
      <c r="A32" s="1"/>
      <c r="B32" s="43">
        <v>43172</v>
      </c>
      <c r="C32" s="3" t="s">
        <v>124</v>
      </c>
      <c r="D32" s="4">
        <v>3856</v>
      </c>
      <c r="E32" s="240">
        <v>2220</v>
      </c>
      <c r="F32" s="11"/>
      <c r="G32" s="11"/>
    </row>
    <row r="33" spans="1:7" x14ac:dyDescent="0.25">
      <c r="A33" s="1"/>
      <c r="B33" s="43">
        <v>43172</v>
      </c>
      <c r="C33" s="3" t="s">
        <v>108</v>
      </c>
      <c r="D33" s="4">
        <v>3882</v>
      </c>
      <c r="E33" s="240">
        <v>2220</v>
      </c>
      <c r="F33" s="11"/>
      <c r="G33" s="11"/>
    </row>
    <row r="34" spans="1:7" x14ac:dyDescent="0.25">
      <c r="A34" s="1"/>
      <c r="B34" s="43">
        <v>43172</v>
      </c>
      <c r="C34" s="3" t="s">
        <v>125</v>
      </c>
      <c r="D34" s="4">
        <v>3893</v>
      </c>
      <c r="E34" s="240">
        <v>2220</v>
      </c>
      <c r="F34" s="11"/>
      <c r="G34" s="11"/>
    </row>
    <row r="35" spans="1:7" x14ac:dyDescent="0.25">
      <c r="A35" s="1"/>
      <c r="B35" s="43">
        <v>43173</v>
      </c>
      <c r="C35" s="3" t="s">
        <v>129</v>
      </c>
      <c r="D35" s="4">
        <v>3984</v>
      </c>
      <c r="E35" s="240">
        <v>2220</v>
      </c>
      <c r="F35" s="11"/>
      <c r="G35" s="11"/>
    </row>
    <row r="36" spans="1:7" x14ac:dyDescent="0.25">
      <c r="A36" s="1"/>
      <c r="B36" s="43">
        <v>43173</v>
      </c>
      <c r="C36" s="3" t="s">
        <v>130</v>
      </c>
      <c r="D36" s="4">
        <v>3992</v>
      </c>
      <c r="E36" s="240">
        <v>2442</v>
      </c>
      <c r="F36" s="11"/>
      <c r="G36" s="11"/>
    </row>
    <row r="37" spans="1:7" x14ac:dyDescent="0.25">
      <c r="A37" s="1"/>
      <c r="B37" s="43">
        <v>43173</v>
      </c>
      <c r="C37" s="3" t="s">
        <v>131</v>
      </c>
      <c r="D37" s="4">
        <v>4010</v>
      </c>
      <c r="E37" s="240">
        <v>2442</v>
      </c>
      <c r="F37" s="11"/>
      <c r="G37" s="11"/>
    </row>
    <row r="38" spans="1:7" x14ac:dyDescent="0.25">
      <c r="A38" s="1"/>
      <c r="B38" s="43">
        <v>43172</v>
      </c>
      <c r="C38" s="3" t="s">
        <v>126</v>
      </c>
      <c r="D38" s="4">
        <v>4030</v>
      </c>
      <c r="E38" s="240">
        <v>2220</v>
      </c>
      <c r="F38" s="11"/>
      <c r="G38" s="11"/>
    </row>
    <row r="39" spans="1:7" x14ac:dyDescent="0.25">
      <c r="A39" s="1"/>
      <c r="B39" s="43">
        <v>43172</v>
      </c>
      <c r="C39" s="3" t="s">
        <v>127</v>
      </c>
      <c r="D39" s="4">
        <v>4045</v>
      </c>
      <c r="E39" s="240">
        <v>2220</v>
      </c>
      <c r="F39" s="11"/>
      <c r="G39" s="11"/>
    </row>
    <row r="40" spans="1:7" x14ac:dyDescent="0.25">
      <c r="A40" s="1"/>
      <c r="B40" s="43">
        <v>43172</v>
      </c>
      <c r="C40" s="3" t="s">
        <v>109</v>
      </c>
      <c r="D40" s="4">
        <v>4047</v>
      </c>
      <c r="E40" s="240">
        <v>2220</v>
      </c>
      <c r="F40" s="11"/>
      <c r="G40" s="11"/>
    </row>
    <row r="41" spans="1:7" x14ac:dyDescent="0.25">
      <c r="A41" s="1"/>
      <c r="B41" s="43">
        <v>43172</v>
      </c>
      <c r="C41" s="3" t="s">
        <v>128</v>
      </c>
      <c r="D41" s="4">
        <v>4062</v>
      </c>
      <c r="E41" s="240">
        <v>2220</v>
      </c>
      <c r="F41" s="11"/>
      <c r="G41" s="11"/>
    </row>
    <row r="42" spans="1:7" x14ac:dyDescent="0.25">
      <c r="A42" s="1"/>
      <c r="B42" s="43">
        <v>43173</v>
      </c>
      <c r="C42" s="3" t="s">
        <v>132</v>
      </c>
      <c r="D42" s="4">
        <v>4096</v>
      </c>
      <c r="E42" s="240">
        <v>2442</v>
      </c>
      <c r="F42" s="11"/>
      <c r="G42" s="11"/>
    </row>
    <row r="43" spans="1:7" x14ac:dyDescent="0.25">
      <c r="A43" s="1"/>
      <c r="B43" s="43">
        <v>43174</v>
      </c>
      <c r="C43" s="3" t="s">
        <v>133</v>
      </c>
      <c r="D43" s="4">
        <v>4106</v>
      </c>
      <c r="E43" s="240">
        <v>2665</v>
      </c>
      <c r="F43" s="11"/>
      <c r="G43" s="11"/>
    </row>
    <row r="44" spans="1:7" x14ac:dyDescent="0.25">
      <c r="A44" s="1"/>
      <c r="B44" s="43">
        <v>43174</v>
      </c>
      <c r="C44" s="3" t="s">
        <v>134</v>
      </c>
      <c r="D44" s="4">
        <v>4108</v>
      </c>
      <c r="E44" s="240">
        <v>2665</v>
      </c>
      <c r="F44" s="11"/>
      <c r="G44" s="11"/>
    </row>
    <row r="45" spans="1:7" x14ac:dyDescent="0.25">
      <c r="A45" s="1"/>
      <c r="B45" s="43">
        <v>43174</v>
      </c>
      <c r="C45" s="3" t="s">
        <v>113</v>
      </c>
      <c r="D45" s="4">
        <v>4117</v>
      </c>
      <c r="E45" s="240">
        <v>2665</v>
      </c>
      <c r="F45" s="11"/>
      <c r="G45" s="11"/>
    </row>
    <row r="46" spans="1:7" x14ac:dyDescent="0.25">
      <c r="A46" s="1"/>
      <c r="B46" s="43">
        <v>43174</v>
      </c>
      <c r="C46" s="3" t="s">
        <v>135</v>
      </c>
      <c r="D46" s="4">
        <v>4186</v>
      </c>
      <c r="E46" s="240">
        <v>2442</v>
      </c>
      <c r="F46" s="11"/>
      <c r="G46" s="11"/>
    </row>
    <row r="47" spans="1:7" x14ac:dyDescent="0.25">
      <c r="A47" s="1"/>
      <c r="B47" s="43">
        <v>43174</v>
      </c>
      <c r="C47" s="3" t="s">
        <v>136</v>
      </c>
      <c r="D47" s="4">
        <v>4187</v>
      </c>
      <c r="E47" s="240">
        <v>2442</v>
      </c>
      <c r="F47" s="11"/>
      <c r="G47" s="11"/>
    </row>
    <row r="48" spans="1:7" x14ac:dyDescent="0.25">
      <c r="A48" s="1"/>
      <c r="B48" s="43">
        <v>43175</v>
      </c>
      <c r="C48" s="3" t="s">
        <v>137</v>
      </c>
      <c r="D48" s="4">
        <v>4294</v>
      </c>
      <c r="E48" s="240">
        <v>2665</v>
      </c>
      <c r="F48" s="11"/>
      <c r="G48" s="11"/>
    </row>
    <row r="49" spans="1:7" s="83" customFormat="1" x14ac:dyDescent="0.25">
      <c r="A49" s="1"/>
      <c r="B49" s="43">
        <v>43175</v>
      </c>
      <c r="C49" s="3" t="s">
        <v>138</v>
      </c>
      <c r="D49" s="4">
        <v>4300</v>
      </c>
      <c r="E49" s="240">
        <v>2665</v>
      </c>
      <c r="F49" s="11"/>
      <c r="G49" s="11"/>
    </row>
    <row r="50" spans="1:7" s="83" customFormat="1" x14ac:dyDescent="0.25">
      <c r="A50" s="1"/>
      <c r="B50" s="43">
        <v>43175</v>
      </c>
      <c r="C50" s="3" t="s">
        <v>139</v>
      </c>
      <c r="D50" s="4">
        <v>4321</v>
      </c>
      <c r="E50" s="240">
        <v>2886</v>
      </c>
      <c r="F50" s="11"/>
      <c r="G50" s="11"/>
    </row>
    <row r="51" spans="1:7" s="83" customFormat="1" x14ac:dyDescent="0.25">
      <c r="A51" s="1"/>
      <c r="B51" s="43">
        <v>43175</v>
      </c>
      <c r="C51" s="3" t="s">
        <v>114</v>
      </c>
      <c r="D51" s="4">
        <v>4362</v>
      </c>
      <c r="E51" s="240">
        <v>2886</v>
      </c>
      <c r="F51" s="11"/>
      <c r="G51" s="11"/>
    </row>
    <row r="52" spans="1:7" s="83" customFormat="1" x14ac:dyDescent="0.25">
      <c r="A52" s="1"/>
      <c r="B52" s="43">
        <v>43179</v>
      </c>
      <c r="C52" s="3" t="s">
        <v>115</v>
      </c>
      <c r="D52" s="4">
        <v>4378</v>
      </c>
      <c r="E52" s="240">
        <v>2886</v>
      </c>
      <c r="F52" s="11"/>
      <c r="G52" s="11"/>
    </row>
    <row r="53" spans="1:7" s="83" customFormat="1" x14ac:dyDescent="0.25">
      <c r="A53" s="1"/>
      <c r="B53" s="43">
        <v>43179</v>
      </c>
      <c r="C53" s="3" t="s">
        <v>140</v>
      </c>
      <c r="D53" s="4">
        <v>4444</v>
      </c>
      <c r="E53" s="240">
        <v>2886</v>
      </c>
      <c r="F53" s="11"/>
      <c r="G53" s="11"/>
    </row>
    <row r="54" spans="1:7" s="83" customFormat="1" x14ac:dyDescent="0.25">
      <c r="A54" s="1"/>
      <c r="B54" s="43">
        <v>43180</v>
      </c>
      <c r="C54" s="3" t="s">
        <v>141</v>
      </c>
      <c r="D54" s="4">
        <v>4545</v>
      </c>
      <c r="E54" s="240">
        <v>2886</v>
      </c>
      <c r="F54" s="11"/>
      <c r="G54" s="11"/>
    </row>
    <row r="55" spans="1:7" s="83" customFormat="1" x14ac:dyDescent="0.25">
      <c r="A55" s="1"/>
      <c r="B55" s="43">
        <v>43180</v>
      </c>
      <c r="C55" s="3" t="s">
        <v>142</v>
      </c>
      <c r="D55" s="4">
        <v>4577</v>
      </c>
      <c r="E55" s="240">
        <v>2886</v>
      </c>
      <c r="F55" s="11"/>
      <c r="G55"/>
    </row>
    <row r="56" spans="1:7" s="83" customFormat="1" x14ac:dyDescent="0.25">
      <c r="A56" s="1"/>
      <c r="B56" s="46" t="s">
        <v>810</v>
      </c>
      <c r="C56" s="3" t="s">
        <v>812</v>
      </c>
      <c r="D56" s="241">
        <v>4793</v>
      </c>
      <c r="E56" s="240">
        <v>2709</v>
      </c>
      <c r="F56" s="11"/>
      <c r="G56" s="4"/>
    </row>
    <row r="57" spans="1:7" s="83" customFormat="1" x14ac:dyDescent="0.25">
      <c r="A57" s="1"/>
      <c r="B57" s="46" t="s">
        <v>813</v>
      </c>
      <c r="C57" s="3" t="s">
        <v>815</v>
      </c>
      <c r="D57" s="241">
        <v>5124</v>
      </c>
      <c r="E57" s="240">
        <v>2709</v>
      </c>
      <c r="F57" s="11"/>
      <c r="G57" s="4"/>
    </row>
    <row r="58" spans="1:7" s="83" customFormat="1" x14ac:dyDescent="0.25">
      <c r="A58" s="1"/>
      <c r="B58" s="46" t="s">
        <v>816</v>
      </c>
      <c r="C58" s="3" t="s">
        <v>817</v>
      </c>
      <c r="D58" s="241">
        <v>5183</v>
      </c>
      <c r="E58" s="240">
        <v>2709</v>
      </c>
      <c r="F58" s="11"/>
      <c r="G58" s="4"/>
    </row>
    <row r="59" spans="1:7" s="83" customFormat="1" x14ac:dyDescent="0.25">
      <c r="A59" s="1"/>
      <c r="B59" s="46">
        <v>43446</v>
      </c>
      <c r="C59" s="3" t="s">
        <v>818</v>
      </c>
      <c r="D59" s="241">
        <v>5193</v>
      </c>
      <c r="E59" s="240">
        <v>2709</v>
      </c>
      <c r="F59" s="11"/>
      <c r="G59" s="4"/>
    </row>
    <row r="60" spans="1:7" s="83" customFormat="1" x14ac:dyDescent="0.25">
      <c r="A60" s="1"/>
      <c r="B60" s="43"/>
      <c r="C60" s="3"/>
      <c r="D60" s="4"/>
      <c r="E60" s="25"/>
      <c r="F60" s="11"/>
      <c r="G60" s="242">
        <f>SUM(E20:E59)</f>
        <v>100951</v>
      </c>
    </row>
    <row r="61" spans="1:7" s="83" customFormat="1" ht="15.75" thickBot="1" x14ac:dyDescent="0.3">
      <c r="A61" s="279" t="s">
        <v>39</v>
      </c>
      <c r="B61" s="2" t="s">
        <v>855</v>
      </c>
      <c r="C61" s="3"/>
      <c r="D61" s="2"/>
      <c r="E61" s="202"/>
      <c r="F61" s="5"/>
      <c r="G61" s="201">
        <f>G7-G14-G60</f>
        <v>578158.49</v>
      </c>
    </row>
    <row r="62" spans="1:7" s="83" customFormat="1" ht="15.75" thickTop="1" x14ac:dyDescent="0.25">
      <c r="A62" s="3"/>
      <c r="B62" s="43"/>
      <c r="C62" s="3"/>
      <c r="D62" s="4"/>
      <c r="E62" s="44"/>
      <c r="F62" s="42"/>
      <c r="G62" s="42"/>
    </row>
    <row r="63" spans="1:7" s="83" customFormat="1" x14ac:dyDescent="0.25">
      <c r="A63" s="3"/>
      <c r="B63" s="43"/>
      <c r="C63" s="3"/>
      <c r="D63" s="4"/>
      <c r="E63" s="44"/>
      <c r="F63" s="42"/>
      <c r="G63" s="42"/>
    </row>
    <row r="64" spans="1:7" s="83" customFormat="1" x14ac:dyDescent="0.25">
      <c r="A64" s="3"/>
      <c r="B64" s="43"/>
      <c r="C64" s="3"/>
      <c r="D64" s="4"/>
      <c r="E64" s="44"/>
      <c r="F64" s="42"/>
      <c r="G64" s="42"/>
    </row>
    <row r="65" spans="1:7" s="83" customFormat="1" x14ac:dyDescent="0.25">
      <c r="A65" s="3"/>
      <c r="B65" s="43"/>
      <c r="C65" s="3"/>
      <c r="D65" s="4"/>
      <c r="E65" s="44"/>
      <c r="F65" s="42"/>
      <c r="G65" s="42"/>
    </row>
    <row r="66" spans="1:7" s="83" customFormat="1" x14ac:dyDescent="0.25">
      <c r="A66" s="3"/>
      <c r="B66" s="43"/>
      <c r="C66" s="3"/>
      <c r="D66" s="4"/>
      <c r="E66" s="44"/>
      <c r="F66" s="42"/>
      <c r="G66" s="42"/>
    </row>
    <row r="67" spans="1:7" s="83" customFormat="1" x14ac:dyDescent="0.25">
      <c r="A67" s="3"/>
      <c r="B67" s="43"/>
      <c r="C67" s="3"/>
      <c r="D67" s="4"/>
      <c r="E67" s="44"/>
      <c r="F67" s="42"/>
      <c r="G67" s="42"/>
    </row>
    <row r="68" spans="1:7" s="83" customFormat="1" x14ac:dyDescent="0.25">
      <c r="A68" s="3"/>
      <c r="B68" s="43"/>
      <c r="C68" s="3"/>
      <c r="D68" s="4"/>
      <c r="E68" s="44"/>
      <c r="F68" s="42"/>
      <c r="G68" s="42"/>
    </row>
    <row r="69" spans="1:7" x14ac:dyDescent="0.25">
      <c r="A69" s="1"/>
      <c r="B69" s="43"/>
      <c r="C69" s="3"/>
      <c r="D69" s="4"/>
      <c r="E69" s="44"/>
      <c r="F69" s="11"/>
      <c r="G69" s="11"/>
    </row>
    <row r="70" spans="1:7" x14ac:dyDescent="0.25">
      <c r="A70" s="1"/>
      <c r="B70" s="43"/>
      <c r="C70" s="3"/>
      <c r="D70" s="4"/>
      <c r="E70" s="44"/>
      <c r="F70" s="11"/>
      <c r="G70" s="11"/>
    </row>
    <row r="71" spans="1:7" x14ac:dyDescent="0.25">
      <c r="A71" s="1"/>
      <c r="B71" s="43"/>
      <c r="C71" s="3"/>
      <c r="D71" s="4"/>
      <c r="E71" s="44"/>
      <c r="F71" s="11"/>
      <c r="G71" s="11"/>
    </row>
    <row r="72" spans="1:7" x14ac:dyDescent="0.25">
      <c r="A72" s="1"/>
      <c r="B72" s="43"/>
      <c r="C72" s="3"/>
      <c r="D72" s="4"/>
      <c r="E72" s="25"/>
      <c r="F72" s="11"/>
      <c r="G72" s="1"/>
    </row>
    <row r="73" spans="1:7" ht="15.75" thickBot="1" x14ac:dyDescent="0.3">
      <c r="A73" s="279"/>
      <c r="B73" s="2"/>
      <c r="C73" s="3"/>
      <c r="D73" s="2"/>
      <c r="E73" s="202"/>
      <c r="F73" s="5"/>
      <c r="G73" s="201"/>
    </row>
    <row r="74" spans="1:7" ht="15.75" thickTop="1" x14ac:dyDescent="0.25"/>
  </sheetData>
  <mergeCells count="4">
    <mergeCell ref="A2:G2"/>
    <mergeCell ref="A3:G3"/>
    <mergeCell ref="A4:G4"/>
    <mergeCell ref="A5:G5"/>
  </mergeCells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A692F7-332D-4717-A685-C37113575C63}">
  <dimension ref="A1:E13"/>
  <sheetViews>
    <sheetView workbookViewId="0">
      <selection activeCell="J15" sqref="J15"/>
    </sheetView>
  </sheetViews>
  <sheetFormatPr baseColWidth="10" defaultRowHeight="15" x14ac:dyDescent="0.25"/>
  <cols>
    <col min="1" max="1" width="11.5703125" bestFit="1" customWidth="1"/>
    <col min="2" max="2" width="29.85546875" bestFit="1" customWidth="1"/>
    <col min="3" max="3" width="6" bestFit="1" customWidth="1"/>
    <col min="4" max="4" width="11.140625" bestFit="1" customWidth="1"/>
    <col min="5" max="5" width="16.5703125" bestFit="1" customWidth="1"/>
  </cols>
  <sheetData>
    <row r="1" spans="1:5" x14ac:dyDescent="0.25">
      <c r="A1" s="339" t="s">
        <v>0</v>
      </c>
      <c r="B1" s="339"/>
      <c r="C1" s="339"/>
      <c r="D1" s="339"/>
      <c r="E1" s="339"/>
    </row>
    <row r="2" spans="1:5" x14ac:dyDescent="0.25">
      <c r="A2" s="339" t="s">
        <v>1</v>
      </c>
      <c r="B2" s="339"/>
      <c r="C2" s="339"/>
      <c r="D2" s="339"/>
      <c r="E2" s="339"/>
    </row>
    <row r="3" spans="1:5" x14ac:dyDescent="0.25">
      <c r="A3" s="335" t="s">
        <v>1781</v>
      </c>
      <c r="B3" s="335"/>
      <c r="C3" s="335"/>
      <c r="D3" s="335"/>
      <c r="E3" s="316"/>
    </row>
    <row r="4" spans="1:5" x14ac:dyDescent="0.25">
      <c r="A4" s="335" t="s">
        <v>851</v>
      </c>
      <c r="B4" s="335"/>
      <c r="C4" s="335"/>
      <c r="D4" s="335"/>
      <c r="E4" s="316"/>
    </row>
    <row r="5" spans="1:5" x14ac:dyDescent="0.25">
      <c r="A5" s="335" t="s">
        <v>852</v>
      </c>
      <c r="B5" s="335"/>
      <c r="C5" s="335"/>
      <c r="D5" s="335"/>
      <c r="E5" s="230">
        <v>975999.81</v>
      </c>
    </row>
    <row r="6" spans="1:5" x14ac:dyDescent="0.25">
      <c r="A6" s="335" t="s">
        <v>726</v>
      </c>
      <c r="B6" s="335"/>
      <c r="C6" s="335"/>
      <c r="D6" s="335"/>
      <c r="E6" s="317"/>
    </row>
    <row r="7" spans="1:5" x14ac:dyDescent="0.25">
      <c r="A7" s="339" t="s">
        <v>5</v>
      </c>
      <c r="B7" s="339"/>
      <c r="C7" s="318"/>
      <c r="D7" s="317"/>
      <c r="E7" s="317"/>
    </row>
    <row r="8" spans="1:5" x14ac:dyDescent="0.25">
      <c r="A8" s="221"/>
      <c r="B8" s="231"/>
      <c r="C8" s="232"/>
      <c r="D8" s="233"/>
      <c r="E8" s="222"/>
    </row>
    <row r="9" spans="1:5" x14ac:dyDescent="0.25">
      <c r="A9" s="221"/>
      <c r="B9" s="231"/>
      <c r="C9" s="232"/>
      <c r="D9" s="233"/>
      <c r="E9" s="234"/>
    </row>
    <row r="10" spans="1:5" x14ac:dyDescent="0.25">
      <c r="A10" s="221"/>
      <c r="B10" s="231"/>
      <c r="C10" s="232"/>
      <c r="D10" s="233"/>
      <c r="E10" s="234"/>
    </row>
    <row r="11" spans="1:5" x14ac:dyDescent="0.25">
      <c r="A11" s="221"/>
      <c r="B11" s="231"/>
      <c r="C11" s="232"/>
      <c r="D11" s="233"/>
      <c r="E11" s="234"/>
    </row>
    <row r="12" spans="1:5" ht="15.75" thickBot="1" x14ac:dyDescent="0.3">
      <c r="A12" s="335" t="s">
        <v>1782</v>
      </c>
      <c r="B12" s="335"/>
      <c r="C12" s="335"/>
      <c r="D12" s="335"/>
      <c r="E12" s="319">
        <f>+E5-E10</f>
        <v>975999.81</v>
      </c>
    </row>
    <row r="13" spans="1:5" ht="15.75" thickTop="1" x14ac:dyDescent="0.25"/>
  </sheetData>
  <mergeCells count="8">
    <mergeCell ref="A7:B7"/>
    <mergeCell ref="A12:D12"/>
    <mergeCell ref="A1:E1"/>
    <mergeCell ref="A2:E2"/>
    <mergeCell ref="A3:D3"/>
    <mergeCell ref="A4:D4"/>
    <mergeCell ref="A5:D5"/>
    <mergeCell ref="A6:D6"/>
  </mergeCells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C58702-B747-4B74-AC50-9B8AD9763B88}">
  <dimension ref="A1:G47"/>
  <sheetViews>
    <sheetView workbookViewId="0">
      <selection sqref="A1:G47"/>
    </sheetView>
  </sheetViews>
  <sheetFormatPr baseColWidth="10" defaultRowHeight="15" x14ac:dyDescent="0.25"/>
  <sheetData>
    <row r="1" spans="1:7" x14ac:dyDescent="0.25">
      <c r="A1" s="330"/>
      <c r="B1" s="330"/>
      <c r="C1" s="330"/>
      <c r="D1" s="330"/>
      <c r="E1" s="330"/>
      <c r="F1" s="330"/>
      <c r="G1" s="330"/>
    </row>
    <row r="2" spans="1:7" x14ac:dyDescent="0.25">
      <c r="A2" s="330"/>
      <c r="B2" s="330"/>
      <c r="C2" s="330"/>
      <c r="D2" s="330"/>
      <c r="E2" s="330"/>
      <c r="F2" s="330"/>
      <c r="G2" s="330"/>
    </row>
    <row r="3" spans="1:7" x14ac:dyDescent="0.25">
      <c r="A3" s="330"/>
      <c r="B3" s="330"/>
      <c r="C3" s="330"/>
      <c r="D3" s="330"/>
      <c r="E3" s="330"/>
      <c r="F3" s="330"/>
      <c r="G3" s="330"/>
    </row>
    <row r="4" spans="1:7" x14ac:dyDescent="0.25">
      <c r="A4" s="330"/>
      <c r="B4" s="330"/>
      <c r="C4" s="330"/>
      <c r="D4" s="330"/>
      <c r="E4" s="330"/>
      <c r="F4" s="330"/>
      <c r="G4" s="330"/>
    </row>
    <row r="5" spans="1:7" x14ac:dyDescent="0.25">
      <c r="A5" s="330"/>
      <c r="B5" s="330"/>
      <c r="C5" s="330"/>
      <c r="D5" s="330"/>
      <c r="E5" s="330"/>
      <c r="F5" s="330"/>
      <c r="G5" s="330"/>
    </row>
    <row r="6" spans="1:7" x14ac:dyDescent="0.25">
      <c r="A6" s="330"/>
      <c r="B6" s="330"/>
      <c r="C6" s="330"/>
      <c r="D6" s="330"/>
      <c r="E6" s="330"/>
      <c r="F6" s="330"/>
      <c r="G6" s="330"/>
    </row>
    <row r="7" spans="1:7" x14ac:dyDescent="0.25">
      <c r="A7" s="330"/>
      <c r="B7" s="330"/>
      <c r="C7" s="330"/>
      <c r="D7" s="330"/>
      <c r="E7" s="330"/>
      <c r="F7" s="330"/>
      <c r="G7" s="330"/>
    </row>
    <row r="8" spans="1:7" x14ac:dyDescent="0.25">
      <c r="A8" s="330"/>
      <c r="B8" s="330"/>
      <c r="C8" s="330"/>
      <c r="D8" s="330"/>
      <c r="E8" s="330"/>
      <c r="F8" s="330"/>
      <c r="G8" s="330"/>
    </row>
    <row r="9" spans="1:7" x14ac:dyDescent="0.25">
      <c r="A9" s="330"/>
      <c r="B9" s="330"/>
      <c r="C9" s="330"/>
      <c r="D9" s="330"/>
      <c r="E9" s="330"/>
      <c r="F9" s="330"/>
      <c r="G9" s="330"/>
    </row>
    <row r="10" spans="1:7" x14ac:dyDescent="0.25">
      <c r="A10" s="330"/>
      <c r="B10" s="330"/>
      <c r="C10" s="330"/>
      <c r="D10" s="330"/>
      <c r="E10" s="330"/>
      <c r="F10" s="330"/>
      <c r="G10" s="330"/>
    </row>
    <row r="11" spans="1:7" x14ac:dyDescent="0.25">
      <c r="A11" s="330"/>
      <c r="B11" s="330"/>
      <c r="C11" s="330"/>
      <c r="D11" s="330"/>
      <c r="E11" s="330"/>
      <c r="F11" s="330"/>
      <c r="G11" s="330"/>
    </row>
    <row r="12" spans="1:7" x14ac:dyDescent="0.25">
      <c r="A12" s="330"/>
      <c r="B12" s="330"/>
      <c r="C12" s="330"/>
      <c r="D12" s="330"/>
      <c r="E12" s="330"/>
      <c r="F12" s="330"/>
      <c r="G12" s="330"/>
    </row>
    <row r="13" spans="1:7" x14ac:dyDescent="0.25">
      <c r="A13" s="330"/>
      <c r="B13" s="330"/>
      <c r="C13" s="330"/>
      <c r="D13" s="330"/>
      <c r="E13" s="330"/>
      <c r="F13" s="330"/>
      <c r="G13" s="330"/>
    </row>
    <row r="14" spans="1:7" x14ac:dyDescent="0.25">
      <c r="A14" s="330"/>
      <c r="B14" s="330"/>
      <c r="C14" s="330"/>
      <c r="D14" s="330"/>
      <c r="E14" s="330"/>
      <c r="F14" s="330"/>
      <c r="G14" s="330"/>
    </row>
    <row r="15" spans="1:7" x14ac:dyDescent="0.25">
      <c r="A15" s="330"/>
      <c r="B15" s="330"/>
      <c r="C15" s="330"/>
      <c r="D15" s="330"/>
      <c r="E15" s="330"/>
      <c r="F15" s="330"/>
      <c r="G15" s="330"/>
    </row>
    <row r="16" spans="1:7" x14ac:dyDescent="0.25">
      <c r="A16" s="330"/>
      <c r="B16" s="330"/>
      <c r="C16" s="330"/>
      <c r="D16" s="330"/>
      <c r="E16" s="330"/>
      <c r="F16" s="330"/>
      <c r="G16" s="330"/>
    </row>
    <row r="17" spans="1:7" x14ac:dyDescent="0.25">
      <c r="A17" s="330"/>
      <c r="B17" s="330"/>
      <c r="C17" s="330"/>
      <c r="D17" s="330"/>
      <c r="E17" s="330"/>
      <c r="F17" s="330"/>
      <c r="G17" s="330"/>
    </row>
    <row r="18" spans="1:7" x14ac:dyDescent="0.25">
      <c r="A18" s="330"/>
      <c r="B18" s="330"/>
      <c r="C18" s="330"/>
      <c r="D18" s="330"/>
      <c r="E18" s="330"/>
      <c r="F18" s="330"/>
      <c r="G18" s="330"/>
    </row>
    <row r="19" spans="1:7" x14ac:dyDescent="0.25">
      <c r="A19" s="330"/>
      <c r="B19" s="330"/>
      <c r="C19" s="330"/>
      <c r="D19" s="330"/>
      <c r="E19" s="330"/>
      <c r="F19" s="330"/>
      <c r="G19" s="330"/>
    </row>
    <row r="20" spans="1:7" x14ac:dyDescent="0.25">
      <c r="A20" s="330"/>
      <c r="B20" s="330"/>
      <c r="C20" s="330"/>
      <c r="D20" s="330"/>
      <c r="E20" s="330"/>
      <c r="F20" s="330"/>
      <c r="G20" s="330"/>
    </row>
    <row r="21" spans="1:7" x14ac:dyDescent="0.25">
      <c r="A21" s="330"/>
      <c r="B21" s="330"/>
      <c r="C21" s="330"/>
      <c r="D21" s="330"/>
      <c r="E21" s="330"/>
      <c r="F21" s="330"/>
      <c r="G21" s="330"/>
    </row>
    <row r="22" spans="1:7" x14ac:dyDescent="0.25">
      <c r="A22" s="330"/>
      <c r="B22" s="330"/>
      <c r="C22" s="330"/>
      <c r="D22" s="330"/>
      <c r="E22" s="330"/>
      <c r="F22" s="330"/>
      <c r="G22" s="330"/>
    </row>
    <row r="23" spans="1:7" x14ac:dyDescent="0.25">
      <c r="A23" s="330"/>
      <c r="B23" s="330"/>
      <c r="C23" s="330"/>
      <c r="D23" s="330"/>
      <c r="E23" s="330"/>
      <c r="F23" s="330"/>
      <c r="G23" s="330"/>
    </row>
    <row r="24" spans="1:7" x14ac:dyDescent="0.25">
      <c r="A24" s="330"/>
      <c r="B24" s="330"/>
      <c r="C24" s="330"/>
      <c r="D24" s="330"/>
      <c r="E24" s="330"/>
      <c r="F24" s="330"/>
      <c r="G24" s="330"/>
    </row>
    <row r="25" spans="1:7" x14ac:dyDescent="0.25">
      <c r="A25" s="330"/>
      <c r="B25" s="330"/>
      <c r="C25" s="330"/>
      <c r="D25" s="330"/>
      <c r="E25" s="330"/>
      <c r="F25" s="330"/>
      <c r="G25" s="330"/>
    </row>
    <row r="26" spans="1:7" x14ac:dyDescent="0.25">
      <c r="A26" s="330"/>
      <c r="B26" s="330"/>
      <c r="C26" s="330"/>
      <c r="D26" s="330"/>
      <c r="E26" s="330"/>
      <c r="F26" s="330"/>
      <c r="G26" s="330"/>
    </row>
    <row r="27" spans="1:7" x14ac:dyDescent="0.25">
      <c r="A27" s="330"/>
      <c r="B27" s="330"/>
      <c r="C27" s="330"/>
      <c r="D27" s="330"/>
      <c r="E27" s="330"/>
      <c r="F27" s="330"/>
      <c r="G27" s="330"/>
    </row>
    <row r="28" spans="1:7" x14ac:dyDescent="0.25">
      <c r="A28" s="330"/>
      <c r="B28" s="330"/>
      <c r="C28" s="330"/>
      <c r="D28" s="330"/>
      <c r="E28" s="330"/>
      <c r="F28" s="330"/>
      <c r="G28" s="330"/>
    </row>
    <row r="29" spans="1:7" x14ac:dyDescent="0.25">
      <c r="A29" s="330"/>
      <c r="B29" s="330"/>
      <c r="C29" s="330"/>
      <c r="D29" s="330"/>
      <c r="E29" s="330"/>
      <c r="F29" s="330"/>
      <c r="G29" s="330"/>
    </row>
    <row r="30" spans="1:7" x14ac:dyDescent="0.25">
      <c r="A30" s="330"/>
      <c r="B30" s="330"/>
      <c r="C30" s="330"/>
      <c r="D30" s="330"/>
      <c r="E30" s="330"/>
      <c r="F30" s="330"/>
      <c r="G30" s="330"/>
    </row>
    <row r="31" spans="1:7" x14ac:dyDescent="0.25">
      <c r="A31" s="330"/>
      <c r="B31" s="330"/>
      <c r="C31" s="330"/>
      <c r="D31" s="330"/>
      <c r="E31" s="330"/>
      <c r="F31" s="330"/>
      <c r="G31" s="330"/>
    </row>
    <row r="32" spans="1:7" x14ac:dyDescent="0.25">
      <c r="A32" s="330"/>
      <c r="B32" s="330"/>
      <c r="C32" s="330"/>
      <c r="D32" s="330"/>
      <c r="E32" s="330"/>
      <c r="F32" s="330"/>
      <c r="G32" s="330"/>
    </row>
    <row r="33" spans="1:7" x14ac:dyDescent="0.25">
      <c r="A33" s="330"/>
      <c r="B33" s="330"/>
      <c r="C33" s="330"/>
      <c r="D33" s="330"/>
      <c r="E33" s="330"/>
      <c r="F33" s="330"/>
      <c r="G33" s="330"/>
    </row>
    <row r="34" spans="1:7" x14ac:dyDescent="0.25">
      <c r="A34" s="330"/>
      <c r="B34" s="330"/>
      <c r="C34" s="330"/>
      <c r="D34" s="330"/>
      <c r="E34" s="330"/>
      <c r="F34" s="330"/>
      <c r="G34" s="330"/>
    </row>
    <row r="35" spans="1:7" x14ac:dyDescent="0.25">
      <c r="A35" s="330"/>
      <c r="B35" s="330"/>
      <c r="C35" s="330"/>
      <c r="D35" s="330"/>
      <c r="E35" s="330"/>
      <c r="F35" s="330"/>
      <c r="G35" s="330"/>
    </row>
    <row r="36" spans="1:7" x14ac:dyDescent="0.25">
      <c r="A36" s="330"/>
      <c r="B36" s="330"/>
      <c r="C36" s="330"/>
      <c r="D36" s="330"/>
      <c r="E36" s="330"/>
      <c r="F36" s="330"/>
      <c r="G36" s="330"/>
    </row>
    <row r="37" spans="1:7" x14ac:dyDescent="0.25">
      <c r="A37" s="330"/>
      <c r="B37" s="330"/>
      <c r="C37" s="330"/>
      <c r="D37" s="330"/>
      <c r="E37" s="330"/>
      <c r="F37" s="330"/>
      <c r="G37" s="330"/>
    </row>
    <row r="38" spans="1:7" x14ac:dyDescent="0.25">
      <c r="A38" s="330"/>
      <c r="B38" s="330"/>
      <c r="C38" s="330"/>
      <c r="D38" s="330"/>
      <c r="E38" s="330"/>
      <c r="F38" s="330"/>
      <c r="G38" s="330"/>
    </row>
    <row r="39" spans="1:7" x14ac:dyDescent="0.25">
      <c r="A39" s="330"/>
      <c r="B39" s="330"/>
      <c r="C39" s="330"/>
      <c r="D39" s="330"/>
      <c r="E39" s="330"/>
      <c r="F39" s="330"/>
      <c r="G39" s="330"/>
    </row>
    <row r="40" spans="1:7" x14ac:dyDescent="0.25">
      <c r="A40" s="330"/>
      <c r="B40" s="330"/>
      <c r="C40" s="330"/>
      <c r="D40" s="330"/>
      <c r="E40" s="330"/>
      <c r="F40" s="330"/>
      <c r="G40" s="330"/>
    </row>
    <row r="41" spans="1:7" x14ac:dyDescent="0.25">
      <c r="A41" s="330"/>
      <c r="B41" s="330"/>
      <c r="C41" s="330"/>
      <c r="D41" s="330"/>
      <c r="E41" s="330"/>
      <c r="F41" s="330"/>
      <c r="G41" s="330"/>
    </row>
    <row r="42" spans="1:7" x14ac:dyDescent="0.25">
      <c r="A42" s="330"/>
      <c r="B42" s="330"/>
      <c r="C42" s="330"/>
      <c r="D42" s="330"/>
      <c r="E42" s="330"/>
      <c r="F42" s="330"/>
      <c r="G42" s="330"/>
    </row>
    <row r="43" spans="1:7" x14ac:dyDescent="0.25">
      <c r="A43" s="330"/>
      <c r="B43" s="330"/>
      <c r="C43" s="330"/>
      <c r="D43" s="330"/>
      <c r="E43" s="330"/>
      <c r="F43" s="330"/>
      <c r="G43" s="330"/>
    </row>
    <row r="44" spans="1:7" x14ac:dyDescent="0.25">
      <c r="A44" s="330"/>
      <c r="B44" s="330"/>
      <c r="C44" s="330"/>
      <c r="D44" s="330"/>
      <c r="E44" s="330"/>
      <c r="F44" s="330"/>
      <c r="G44" s="330"/>
    </row>
    <row r="45" spans="1:7" x14ac:dyDescent="0.25">
      <c r="A45" s="330"/>
      <c r="B45" s="330"/>
      <c r="C45" s="330"/>
      <c r="D45" s="330"/>
      <c r="E45" s="330"/>
      <c r="F45" s="330"/>
      <c r="G45" s="330"/>
    </row>
    <row r="46" spans="1:7" x14ac:dyDescent="0.25">
      <c r="A46" s="330"/>
      <c r="B46" s="330"/>
      <c r="C46" s="330"/>
      <c r="D46" s="330"/>
      <c r="E46" s="330"/>
      <c r="F46" s="330"/>
      <c r="G46" s="330"/>
    </row>
    <row r="47" spans="1:7" x14ac:dyDescent="0.25">
      <c r="A47" s="330"/>
      <c r="B47" s="330"/>
      <c r="C47" s="330"/>
      <c r="D47" s="330"/>
      <c r="E47" s="330"/>
      <c r="F47" s="330"/>
      <c r="G47" s="330"/>
    </row>
  </sheetData>
  <mergeCells count="1">
    <mergeCell ref="A1:G47"/>
  </mergeCells>
  <pageMargins left="0.7" right="0.7" top="0.75" bottom="0.75" header="0.3" footer="0.3"/>
  <drawing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E8DA0C-59AF-44C7-B300-8E38B0D8D9C6}">
  <dimension ref="A1:G47"/>
  <sheetViews>
    <sheetView workbookViewId="0">
      <selection sqref="A1:G47"/>
    </sheetView>
  </sheetViews>
  <sheetFormatPr baseColWidth="10" defaultRowHeight="15" x14ac:dyDescent="0.25"/>
  <sheetData>
    <row r="1" spans="1:7" x14ac:dyDescent="0.25">
      <c r="A1" s="330"/>
      <c r="B1" s="330"/>
      <c r="C1" s="330"/>
      <c r="D1" s="330"/>
      <c r="E1" s="330"/>
      <c r="F1" s="330"/>
      <c r="G1" s="330"/>
    </row>
    <row r="2" spans="1:7" x14ac:dyDescent="0.25">
      <c r="A2" s="330"/>
      <c r="B2" s="330"/>
      <c r="C2" s="330"/>
      <c r="D2" s="330"/>
      <c r="E2" s="330"/>
      <c r="F2" s="330"/>
      <c r="G2" s="330"/>
    </row>
    <row r="3" spans="1:7" x14ac:dyDescent="0.25">
      <c r="A3" s="330"/>
      <c r="B3" s="330"/>
      <c r="C3" s="330"/>
      <c r="D3" s="330"/>
      <c r="E3" s="330"/>
      <c r="F3" s="330"/>
      <c r="G3" s="330"/>
    </row>
    <row r="4" spans="1:7" x14ac:dyDescent="0.25">
      <c r="A4" s="330"/>
      <c r="B4" s="330"/>
      <c r="C4" s="330"/>
      <c r="D4" s="330"/>
      <c r="E4" s="330"/>
      <c r="F4" s="330"/>
      <c r="G4" s="330"/>
    </row>
    <row r="5" spans="1:7" x14ac:dyDescent="0.25">
      <c r="A5" s="330"/>
      <c r="B5" s="330"/>
      <c r="C5" s="330"/>
      <c r="D5" s="330"/>
      <c r="E5" s="330"/>
      <c r="F5" s="330"/>
      <c r="G5" s="330"/>
    </row>
    <row r="6" spans="1:7" x14ac:dyDescent="0.25">
      <c r="A6" s="330"/>
      <c r="B6" s="330"/>
      <c r="C6" s="330"/>
      <c r="D6" s="330"/>
      <c r="E6" s="330"/>
      <c r="F6" s="330"/>
      <c r="G6" s="330"/>
    </row>
    <row r="7" spans="1:7" x14ac:dyDescent="0.25">
      <c r="A7" s="330"/>
      <c r="B7" s="330"/>
      <c r="C7" s="330"/>
      <c r="D7" s="330"/>
      <c r="E7" s="330"/>
      <c r="F7" s="330"/>
      <c r="G7" s="330"/>
    </row>
    <row r="8" spans="1:7" x14ac:dyDescent="0.25">
      <c r="A8" s="330"/>
      <c r="B8" s="330"/>
      <c r="C8" s="330"/>
      <c r="D8" s="330"/>
      <c r="E8" s="330"/>
      <c r="F8" s="330"/>
      <c r="G8" s="330"/>
    </row>
    <row r="9" spans="1:7" x14ac:dyDescent="0.25">
      <c r="A9" s="330"/>
      <c r="B9" s="330"/>
      <c r="C9" s="330"/>
      <c r="D9" s="330"/>
      <c r="E9" s="330"/>
      <c r="F9" s="330"/>
      <c r="G9" s="330"/>
    </row>
    <row r="10" spans="1:7" x14ac:dyDescent="0.25">
      <c r="A10" s="330"/>
      <c r="B10" s="330"/>
      <c r="C10" s="330"/>
      <c r="D10" s="330"/>
      <c r="E10" s="330"/>
      <c r="F10" s="330"/>
      <c r="G10" s="330"/>
    </row>
    <row r="11" spans="1:7" x14ac:dyDescent="0.25">
      <c r="A11" s="330"/>
      <c r="B11" s="330"/>
      <c r="C11" s="330"/>
      <c r="D11" s="330"/>
      <c r="E11" s="330"/>
      <c r="F11" s="330"/>
      <c r="G11" s="330"/>
    </row>
    <row r="12" spans="1:7" x14ac:dyDescent="0.25">
      <c r="A12" s="330"/>
      <c r="B12" s="330"/>
      <c r="C12" s="330"/>
      <c r="D12" s="330"/>
      <c r="E12" s="330"/>
      <c r="F12" s="330"/>
      <c r="G12" s="330"/>
    </row>
    <row r="13" spans="1:7" x14ac:dyDescent="0.25">
      <c r="A13" s="330"/>
      <c r="B13" s="330"/>
      <c r="C13" s="330"/>
      <c r="D13" s="330"/>
      <c r="E13" s="330"/>
      <c r="F13" s="330"/>
      <c r="G13" s="330"/>
    </row>
    <row r="14" spans="1:7" x14ac:dyDescent="0.25">
      <c r="A14" s="330"/>
      <c r="B14" s="330"/>
      <c r="C14" s="330"/>
      <c r="D14" s="330"/>
      <c r="E14" s="330"/>
      <c r="F14" s="330"/>
      <c r="G14" s="330"/>
    </row>
    <row r="15" spans="1:7" x14ac:dyDescent="0.25">
      <c r="A15" s="330"/>
      <c r="B15" s="330"/>
      <c r="C15" s="330"/>
      <c r="D15" s="330"/>
      <c r="E15" s="330"/>
      <c r="F15" s="330"/>
      <c r="G15" s="330"/>
    </row>
    <row r="16" spans="1:7" x14ac:dyDescent="0.25">
      <c r="A16" s="330"/>
      <c r="B16" s="330"/>
      <c r="C16" s="330"/>
      <c r="D16" s="330"/>
      <c r="E16" s="330"/>
      <c r="F16" s="330"/>
      <c r="G16" s="330"/>
    </row>
    <row r="17" spans="1:7" x14ac:dyDescent="0.25">
      <c r="A17" s="330"/>
      <c r="B17" s="330"/>
      <c r="C17" s="330"/>
      <c r="D17" s="330"/>
      <c r="E17" s="330"/>
      <c r="F17" s="330"/>
      <c r="G17" s="330"/>
    </row>
    <row r="18" spans="1:7" x14ac:dyDescent="0.25">
      <c r="A18" s="330"/>
      <c r="B18" s="330"/>
      <c r="C18" s="330"/>
      <c r="D18" s="330"/>
      <c r="E18" s="330"/>
      <c r="F18" s="330"/>
      <c r="G18" s="330"/>
    </row>
    <row r="19" spans="1:7" x14ac:dyDescent="0.25">
      <c r="A19" s="330"/>
      <c r="B19" s="330"/>
      <c r="C19" s="330"/>
      <c r="D19" s="330"/>
      <c r="E19" s="330"/>
      <c r="F19" s="330"/>
      <c r="G19" s="330"/>
    </row>
    <row r="20" spans="1:7" x14ac:dyDescent="0.25">
      <c r="A20" s="330"/>
      <c r="B20" s="330"/>
      <c r="C20" s="330"/>
      <c r="D20" s="330"/>
      <c r="E20" s="330"/>
      <c r="F20" s="330"/>
      <c r="G20" s="330"/>
    </row>
    <row r="21" spans="1:7" x14ac:dyDescent="0.25">
      <c r="A21" s="330"/>
      <c r="B21" s="330"/>
      <c r="C21" s="330"/>
      <c r="D21" s="330"/>
      <c r="E21" s="330"/>
      <c r="F21" s="330"/>
      <c r="G21" s="330"/>
    </row>
    <row r="22" spans="1:7" x14ac:dyDescent="0.25">
      <c r="A22" s="330"/>
      <c r="B22" s="330"/>
      <c r="C22" s="330"/>
      <c r="D22" s="330"/>
      <c r="E22" s="330"/>
      <c r="F22" s="330"/>
      <c r="G22" s="330"/>
    </row>
    <row r="23" spans="1:7" x14ac:dyDescent="0.25">
      <c r="A23" s="330"/>
      <c r="B23" s="330"/>
      <c r="C23" s="330"/>
      <c r="D23" s="330"/>
      <c r="E23" s="330"/>
      <c r="F23" s="330"/>
      <c r="G23" s="330"/>
    </row>
    <row r="24" spans="1:7" x14ac:dyDescent="0.25">
      <c r="A24" s="330"/>
      <c r="B24" s="330"/>
      <c r="C24" s="330"/>
      <c r="D24" s="330"/>
      <c r="E24" s="330"/>
      <c r="F24" s="330"/>
      <c r="G24" s="330"/>
    </row>
    <row r="25" spans="1:7" x14ac:dyDescent="0.25">
      <c r="A25" s="330"/>
      <c r="B25" s="330"/>
      <c r="C25" s="330"/>
      <c r="D25" s="330"/>
      <c r="E25" s="330"/>
      <c r="F25" s="330"/>
      <c r="G25" s="330"/>
    </row>
    <row r="26" spans="1:7" x14ac:dyDescent="0.25">
      <c r="A26" s="330"/>
      <c r="B26" s="330"/>
      <c r="C26" s="330"/>
      <c r="D26" s="330"/>
      <c r="E26" s="330"/>
      <c r="F26" s="330"/>
      <c r="G26" s="330"/>
    </row>
    <row r="27" spans="1:7" x14ac:dyDescent="0.25">
      <c r="A27" s="330"/>
      <c r="B27" s="330"/>
      <c r="C27" s="330"/>
      <c r="D27" s="330"/>
      <c r="E27" s="330"/>
      <c r="F27" s="330"/>
      <c r="G27" s="330"/>
    </row>
    <row r="28" spans="1:7" x14ac:dyDescent="0.25">
      <c r="A28" s="330"/>
      <c r="B28" s="330"/>
      <c r="C28" s="330"/>
      <c r="D28" s="330"/>
      <c r="E28" s="330"/>
      <c r="F28" s="330"/>
      <c r="G28" s="330"/>
    </row>
    <row r="29" spans="1:7" x14ac:dyDescent="0.25">
      <c r="A29" s="330"/>
      <c r="B29" s="330"/>
      <c r="C29" s="330"/>
      <c r="D29" s="330"/>
      <c r="E29" s="330"/>
      <c r="F29" s="330"/>
      <c r="G29" s="330"/>
    </row>
    <row r="30" spans="1:7" x14ac:dyDescent="0.25">
      <c r="A30" s="330"/>
      <c r="B30" s="330"/>
      <c r="C30" s="330"/>
      <c r="D30" s="330"/>
      <c r="E30" s="330"/>
      <c r="F30" s="330"/>
      <c r="G30" s="330"/>
    </row>
    <row r="31" spans="1:7" x14ac:dyDescent="0.25">
      <c r="A31" s="330"/>
      <c r="B31" s="330"/>
      <c r="C31" s="330"/>
      <c r="D31" s="330"/>
      <c r="E31" s="330"/>
      <c r="F31" s="330"/>
      <c r="G31" s="330"/>
    </row>
    <row r="32" spans="1:7" x14ac:dyDescent="0.25">
      <c r="A32" s="330"/>
      <c r="B32" s="330"/>
      <c r="C32" s="330"/>
      <c r="D32" s="330"/>
      <c r="E32" s="330"/>
      <c r="F32" s="330"/>
      <c r="G32" s="330"/>
    </row>
    <row r="33" spans="1:7" x14ac:dyDescent="0.25">
      <c r="A33" s="330"/>
      <c r="B33" s="330"/>
      <c r="C33" s="330"/>
      <c r="D33" s="330"/>
      <c r="E33" s="330"/>
      <c r="F33" s="330"/>
      <c r="G33" s="330"/>
    </row>
    <row r="34" spans="1:7" x14ac:dyDescent="0.25">
      <c r="A34" s="330"/>
      <c r="B34" s="330"/>
      <c r="C34" s="330"/>
      <c r="D34" s="330"/>
      <c r="E34" s="330"/>
      <c r="F34" s="330"/>
      <c r="G34" s="330"/>
    </row>
    <row r="35" spans="1:7" x14ac:dyDescent="0.25">
      <c r="A35" s="330"/>
      <c r="B35" s="330"/>
      <c r="C35" s="330"/>
      <c r="D35" s="330"/>
      <c r="E35" s="330"/>
      <c r="F35" s="330"/>
      <c r="G35" s="330"/>
    </row>
    <row r="36" spans="1:7" x14ac:dyDescent="0.25">
      <c r="A36" s="330"/>
      <c r="B36" s="330"/>
      <c r="C36" s="330"/>
      <c r="D36" s="330"/>
      <c r="E36" s="330"/>
      <c r="F36" s="330"/>
      <c r="G36" s="330"/>
    </row>
    <row r="37" spans="1:7" x14ac:dyDescent="0.25">
      <c r="A37" s="330"/>
      <c r="B37" s="330"/>
      <c r="C37" s="330"/>
      <c r="D37" s="330"/>
      <c r="E37" s="330"/>
      <c r="F37" s="330"/>
      <c r="G37" s="330"/>
    </row>
    <row r="38" spans="1:7" x14ac:dyDescent="0.25">
      <c r="A38" s="330"/>
      <c r="B38" s="330"/>
      <c r="C38" s="330"/>
      <c r="D38" s="330"/>
      <c r="E38" s="330"/>
      <c r="F38" s="330"/>
      <c r="G38" s="330"/>
    </row>
    <row r="39" spans="1:7" x14ac:dyDescent="0.25">
      <c r="A39" s="330"/>
      <c r="B39" s="330"/>
      <c r="C39" s="330"/>
      <c r="D39" s="330"/>
      <c r="E39" s="330"/>
      <c r="F39" s="330"/>
      <c r="G39" s="330"/>
    </row>
    <row r="40" spans="1:7" x14ac:dyDescent="0.25">
      <c r="A40" s="330"/>
      <c r="B40" s="330"/>
      <c r="C40" s="330"/>
      <c r="D40" s="330"/>
      <c r="E40" s="330"/>
      <c r="F40" s="330"/>
      <c r="G40" s="330"/>
    </row>
    <row r="41" spans="1:7" x14ac:dyDescent="0.25">
      <c r="A41" s="330"/>
      <c r="B41" s="330"/>
      <c r="C41" s="330"/>
      <c r="D41" s="330"/>
      <c r="E41" s="330"/>
      <c r="F41" s="330"/>
      <c r="G41" s="330"/>
    </row>
    <row r="42" spans="1:7" x14ac:dyDescent="0.25">
      <c r="A42" s="330"/>
      <c r="B42" s="330"/>
      <c r="C42" s="330"/>
      <c r="D42" s="330"/>
      <c r="E42" s="330"/>
      <c r="F42" s="330"/>
      <c r="G42" s="330"/>
    </row>
    <row r="43" spans="1:7" x14ac:dyDescent="0.25">
      <c r="A43" s="330"/>
      <c r="B43" s="330"/>
      <c r="C43" s="330"/>
      <c r="D43" s="330"/>
      <c r="E43" s="330"/>
      <c r="F43" s="330"/>
      <c r="G43" s="330"/>
    </row>
    <row r="44" spans="1:7" x14ac:dyDescent="0.25">
      <c r="A44" s="330"/>
      <c r="B44" s="330"/>
      <c r="C44" s="330"/>
      <c r="D44" s="330"/>
      <c r="E44" s="330"/>
      <c r="F44" s="330"/>
      <c r="G44" s="330"/>
    </row>
    <row r="45" spans="1:7" x14ac:dyDescent="0.25">
      <c r="A45" s="330"/>
      <c r="B45" s="330"/>
      <c r="C45" s="330"/>
      <c r="D45" s="330"/>
      <c r="E45" s="330"/>
      <c r="F45" s="330"/>
      <c r="G45" s="330"/>
    </row>
    <row r="46" spans="1:7" x14ac:dyDescent="0.25">
      <c r="A46" s="330"/>
      <c r="B46" s="330"/>
      <c r="C46" s="330"/>
      <c r="D46" s="330"/>
      <c r="E46" s="330"/>
      <c r="F46" s="330"/>
      <c r="G46" s="330"/>
    </row>
    <row r="47" spans="1:7" x14ac:dyDescent="0.25">
      <c r="A47" s="330"/>
      <c r="B47" s="330"/>
      <c r="C47" s="330"/>
      <c r="D47" s="330"/>
      <c r="E47" s="330"/>
      <c r="F47" s="330"/>
      <c r="G47" s="330"/>
    </row>
  </sheetData>
  <mergeCells count="1">
    <mergeCell ref="A1:G47"/>
  </mergeCells>
  <pageMargins left="0.7" right="0.7" top="0.75" bottom="0.75" header="0.3" footer="0.3"/>
  <drawing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E24169-C06F-4FA5-AF62-06D975E289EF}">
  <dimension ref="A2:E54"/>
  <sheetViews>
    <sheetView workbookViewId="0">
      <selection sqref="A1:G47"/>
    </sheetView>
  </sheetViews>
  <sheetFormatPr baseColWidth="10" defaultRowHeight="15" x14ac:dyDescent="0.25"/>
  <cols>
    <col min="1" max="1" width="59.28515625" style="204" bestFit="1" customWidth="1"/>
    <col min="2" max="2" width="14.85546875" style="211" bestFit="1" customWidth="1"/>
    <col min="3" max="3" width="13.7109375" style="204" customWidth="1"/>
    <col min="4" max="4" width="39.85546875" style="204" bestFit="1" customWidth="1"/>
    <col min="5" max="5" width="14.85546875" style="211" bestFit="1" customWidth="1"/>
    <col min="6" max="256" width="9.140625" style="204" customWidth="1"/>
    <col min="257" max="257" width="59.28515625" style="204" bestFit="1" customWidth="1"/>
    <col min="258" max="258" width="14.85546875" style="204" bestFit="1" customWidth="1"/>
    <col min="259" max="259" width="13.7109375" style="204" customWidth="1"/>
    <col min="260" max="260" width="39.85546875" style="204" bestFit="1" customWidth="1"/>
    <col min="261" max="261" width="14.85546875" style="204" bestFit="1" customWidth="1"/>
    <col min="262" max="512" width="9.140625" style="204" customWidth="1"/>
    <col min="513" max="513" width="59.28515625" style="204" bestFit="1" customWidth="1"/>
    <col min="514" max="514" width="14.85546875" style="204" bestFit="1" customWidth="1"/>
    <col min="515" max="515" width="13.7109375" style="204" customWidth="1"/>
    <col min="516" max="516" width="39.85546875" style="204" bestFit="1" customWidth="1"/>
    <col min="517" max="517" width="14.85546875" style="204" bestFit="1" customWidth="1"/>
    <col min="518" max="768" width="9.140625" style="204" customWidth="1"/>
    <col min="769" max="769" width="59.28515625" style="204" bestFit="1" customWidth="1"/>
    <col min="770" max="770" width="14.85546875" style="204" bestFit="1" customWidth="1"/>
    <col min="771" max="771" width="13.7109375" style="204" customWidth="1"/>
    <col min="772" max="772" width="39.85546875" style="204" bestFit="1" customWidth="1"/>
    <col min="773" max="773" width="14.85546875" style="204" bestFit="1" customWidth="1"/>
    <col min="774" max="1024" width="9.140625" style="204" customWidth="1"/>
    <col min="1025" max="1025" width="59.28515625" style="204" bestFit="1" customWidth="1"/>
    <col min="1026" max="1026" width="14.85546875" style="204" bestFit="1" customWidth="1"/>
    <col min="1027" max="1027" width="13.7109375" style="204" customWidth="1"/>
    <col min="1028" max="1028" width="39.85546875" style="204" bestFit="1" customWidth="1"/>
    <col min="1029" max="1029" width="14.85546875" style="204" bestFit="1" customWidth="1"/>
    <col min="1030" max="1280" width="9.140625" style="204" customWidth="1"/>
    <col min="1281" max="1281" width="59.28515625" style="204" bestFit="1" customWidth="1"/>
    <col min="1282" max="1282" width="14.85546875" style="204" bestFit="1" customWidth="1"/>
    <col min="1283" max="1283" width="13.7109375" style="204" customWidth="1"/>
    <col min="1284" max="1284" width="39.85546875" style="204" bestFit="1" customWidth="1"/>
    <col min="1285" max="1285" width="14.85546875" style="204" bestFit="1" customWidth="1"/>
    <col min="1286" max="1536" width="9.140625" style="204" customWidth="1"/>
    <col min="1537" max="1537" width="59.28515625" style="204" bestFit="1" customWidth="1"/>
    <col min="1538" max="1538" width="14.85546875" style="204" bestFit="1" customWidth="1"/>
    <col min="1539" max="1539" width="13.7109375" style="204" customWidth="1"/>
    <col min="1540" max="1540" width="39.85546875" style="204" bestFit="1" customWidth="1"/>
    <col min="1541" max="1541" width="14.85546875" style="204" bestFit="1" customWidth="1"/>
    <col min="1542" max="1792" width="9.140625" style="204" customWidth="1"/>
    <col min="1793" max="1793" width="59.28515625" style="204" bestFit="1" customWidth="1"/>
    <col min="1794" max="1794" width="14.85546875" style="204" bestFit="1" customWidth="1"/>
    <col min="1795" max="1795" width="13.7109375" style="204" customWidth="1"/>
    <col min="1796" max="1796" width="39.85546875" style="204" bestFit="1" customWidth="1"/>
    <col min="1797" max="1797" width="14.85546875" style="204" bestFit="1" customWidth="1"/>
    <col min="1798" max="2048" width="9.140625" style="204" customWidth="1"/>
    <col min="2049" max="2049" width="59.28515625" style="204" bestFit="1" customWidth="1"/>
    <col min="2050" max="2050" width="14.85546875" style="204" bestFit="1" customWidth="1"/>
    <col min="2051" max="2051" width="13.7109375" style="204" customWidth="1"/>
    <col min="2052" max="2052" width="39.85546875" style="204" bestFit="1" customWidth="1"/>
    <col min="2053" max="2053" width="14.85546875" style="204" bestFit="1" customWidth="1"/>
    <col min="2054" max="2304" width="9.140625" style="204" customWidth="1"/>
    <col min="2305" max="2305" width="59.28515625" style="204" bestFit="1" customWidth="1"/>
    <col min="2306" max="2306" width="14.85546875" style="204" bestFit="1" customWidth="1"/>
    <col min="2307" max="2307" width="13.7109375" style="204" customWidth="1"/>
    <col min="2308" max="2308" width="39.85546875" style="204" bestFit="1" customWidth="1"/>
    <col min="2309" max="2309" width="14.85546875" style="204" bestFit="1" customWidth="1"/>
    <col min="2310" max="2560" width="9.140625" style="204" customWidth="1"/>
    <col min="2561" max="2561" width="59.28515625" style="204" bestFit="1" customWidth="1"/>
    <col min="2562" max="2562" width="14.85546875" style="204" bestFit="1" customWidth="1"/>
    <col min="2563" max="2563" width="13.7109375" style="204" customWidth="1"/>
    <col min="2564" max="2564" width="39.85546875" style="204" bestFit="1" customWidth="1"/>
    <col min="2565" max="2565" width="14.85546875" style="204" bestFit="1" customWidth="1"/>
    <col min="2566" max="2816" width="9.140625" style="204" customWidth="1"/>
    <col min="2817" max="2817" width="59.28515625" style="204" bestFit="1" customWidth="1"/>
    <col min="2818" max="2818" width="14.85546875" style="204" bestFit="1" customWidth="1"/>
    <col min="2819" max="2819" width="13.7109375" style="204" customWidth="1"/>
    <col min="2820" max="2820" width="39.85546875" style="204" bestFit="1" customWidth="1"/>
    <col min="2821" max="2821" width="14.85546875" style="204" bestFit="1" customWidth="1"/>
    <col min="2822" max="3072" width="9.140625" style="204" customWidth="1"/>
    <col min="3073" max="3073" width="59.28515625" style="204" bestFit="1" customWidth="1"/>
    <col min="3074" max="3074" width="14.85546875" style="204" bestFit="1" customWidth="1"/>
    <col min="3075" max="3075" width="13.7109375" style="204" customWidth="1"/>
    <col min="3076" max="3076" width="39.85546875" style="204" bestFit="1" customWidth="1"/>
    <col min="3077" max="3077" width="14.85546875" style="204" bestFit="1" customWidth="1"/>
    <col min="3078" max="3328" width="9.140625" style="204" customWidth="1"/>
    <col min="3329" max="3329" width="59.28515625" style="204" bestFit="1" customWidth="1"/>
    <col min="3330" max="3330" width="14.85546875" style="204" bestFit="1" customWidth="1"/>
    <col min="3331" max="3331" width="13.7109375" style="204" customWidth="1"/>
    <col min="3332" max="3332" width="39.85546875" style="204" bestFit="1" customWidth="1"/>
    <col min="3333" max="3333" width="14.85546875" style="204" bestFit="1" customWidth="1"/>
    <col min="3334" max="3584" width="9.140625" style="204" customWidth="1"/>
    <col min="3585" max="3585" width="59.28515625" style="204" bestFit="1" customWidth="1"/>
    <col min="3586" max="3586" width="14.85546875" style="204" bestFit="1" customWidth="1"/>
    <col min="3587" max="3587" width="13.7109375" style="204" customWidth="1"/>
    <col min="3588" max="3588" width="39.85546875" style="204" bestFit="1" customWidth="1"/>
    <col min="3589" max="3589" width="14.85546875" style="204" bestFit="1" customWidth="1"/>
    <col min="3590" max="3840" width="9.140625" style="204" customWidth="1"/>
    <col min="3841" max="3841" width="59.28515625" style="204" bestFit="1" customWidth="1"/>
    <col min="3842" max="3842" width="14.85546875" style="204" bestFit="1" customWidth="1"/>
    <col min="3843" max="3843" width="13.7109375" style="204" customWidth="1"/>
    <col min="3844" max="3844" width="39.85546875" style="204" bestFit="1" customWidth="1"/>
    <col min="3845" max="3845" width="14.85546875" style="204" bestFit="1" customWidth="1"/>
    <col min="3846" max="4096" width="9.140625" style="204" customWidth="1"/>
    <col min="4097" max="4097" width="59.28515625" style="204" bestFit="1" customWidth="1"/>
    <col min="4098" max="4098" width="14.85546875" style="204" bestFit="1" customWidth="1"/>
    <col min="4099" max="4099" width="13.7109375" style="204" customWidth="1"/>
    <col min="4100" max="4100" width="39.85546875" style="204" bestFit="1" customWidth="1"/>
    <col min="4101" max="4101" width="14.85546875" style="204" bestFit="1" customWidth="1"/>
    <col min="4102" max="4352" width="9.140625" style="204" customWidth="1"/>
    <col min="4353" max="4353" width="59.28515625" style="204" bestFit="1" customWidth="1"/>
    <col min="4354" max="4354" width="14.85546875" style="204" bestFit="1" customWidth="1"/>
    <col min="4355" max="4355" width="13.7109375" style="204" customWidth="1"/>
    <col min="4356" max="4356" width="39.85546875" style="204" bestFit="1" customWidth="1"/>
    <col min="4357" max="4357" width="14.85546875" style="204" bestFit="1" customWidth="1"/>
    <col min="4358" max="4608" width="9.140625" style="204" customWidth="1"/>
    <col min="4609" max="4609" width="59.28515625" style="204" bestFit="1" customWidth="1"/>
    <col min="4610" max="4610" width="14.85546875" style="204" bestFit="1" customWidth="1"/>
    <col min="4611" max="4611" width="13.7109375" style="204" customWidth="1"/>
    <col min="4612" max="4612" width="39.85546875" style="204" bestFit="1" customWidth="1"/>
    <col min="4613" max="4613" width="14.85546875" style="204" bestFit="1" customWidth="1"/>
    <col min="4614" max="4864" width="9.140625" style="204" customWidth="1"/>
    <col min="4865" max="4865" width="59.28515625" style="204" bestFit="1" customWidth="1"/>
    <col min="4866" max="4866" width="14.85546875" style="204" bestFit="1" customWidth="1"/>
    <col min="4867" max="4867" width="13.7109375" style="204" customWidth="1"/>
    <col min="4868" max="4868" width="39.85546875" style="204" bestFit="1" customWidth="1"/>
    <col min="4869" max="4869" width="14.85546875" style="204" bestFit="1" customWidth="1"/>
    <col min="4870" max="5120" width="9.140625" style="204" customWidth="1"/>
    <col min="5121" max="5121" width="59.28515625" style="204" bestFit="1" customWidth="1"/>
    <col min="5122" max="5122" width="14.85546875" style="204" bestFit="1" customWidth="1"/>
    <col min="5123" max="5123" width="13.7109375" style="204" customWidth="1"/>
    <col min="5124" max="5124" width="39.85546875" style="204" bestFit="1" customWidth="1"/>
    <col min="5125" max="5125" width="14.85546875" style="204" bestFit="1" customWidth="1"/>
    <col min="5126" max="5376" width="9.140625" style="204" customWidth="1"/>
    <col min="5377" max="5377" width="59.28515625" style="204" bestFit="1" customWidth="1"/>
    <col min="5378" max="5378" width="14.85546875" style="204" bestFit="1" customWidth="1"/>
    <col min="5379" max="5379" width="13.7109375" style="204" customWidth="1"/>
    <col min="5380" max="5380" width="39.85546875" style="204" bestFit="1" customWidth="1"/>
    <col min="5381" max="5381" width="14.85546875" style="204" bestFit="1" customWidth="1"/>
    <col min="5382" max="5632" width="9.140625" style="204" customWidth="1"/>
    <col min="5633" max="5633" width="59.28515625" style="204" bestFit="1" customWidth="1"/>
    <col min="5634" max="5634" width="14.85546875" style="204" bestFit="1" customWidth="1"/>
    <col min="5635" max="5635" width="13.7109375" style="204" customWidth="1"/>
    <col min="5636" max="5636" width="39.85546875" style="204" bestFit="1" customWidth="1"/>
    <col min="5637" max="5637" width="14.85546875" style="204" bestFit="1" customWidth="1"/>
    <col min="5638" max="5888" width="9.140625" style="204" customWidth="1"/>
    <col min="5889" max="5889" width="59.28515625" style="204" bestFit="1" customWidth="1"/>
    <col min="5890" max="5890" width="14.85546875" style="204" bestFit="1" customWidth="1"/>
    <col min="5891" max="5891" width="13.7109375" style="204" customWidth="1"/>
    <col min="5892" max="5892" width="39.85546875" style="204" bestFit="1" customWidth="1"/>
    <col min="5893" max="5893" width="14.85546875" style="204" bestFit="1" customWidth="1"/>
    <col min="5894" max="6144" width="9.140625" style="204" customWidth="1"/>
    <col min="6145" max="6145" width="59.28515625" style="204" bestFit="1" customWidth="1"/>
    <col min="6146" max="6146" width="14.85546875" style="204" bestFit="1" customWidth="1"/>
    <col min="6147" max="6147" width="13.7109375" style="204" customWidth="1"/>
    <col min="6148" max="6148" width="39.85546875" style="204" bestFit="1" customWidth="1"/>
    <col min="6149" max="6149" width="14.85546875" style="204" bestFit="1" customWidth="1"/>
    <col min="6150" max="6400" width="9.140625" style="204" customWidth="1"/>
    <col min="6401" max="6401" width="59.28515625" style="204" bestFit="1" customWidth="1"/>
    <col min="6402" max="6402" width="14.85546875" style="204" bestFit="1" customWidth="1"/>
    <col min="6403" max="6403" width="13.7109375" style="204" customWidth="1"/>
    <col min="6404" max="6404" width="39.85546875" style="204" bestFit="1" customWidth="1"/>
    <col min="6405" max="6405" width="14.85546875" style="204" bestFit="1" customWidth="1"/>
    <col min="6406" max="6656" width="9.140625" style="204" customWidth="1"/>
    <col min="6657" max="6657" width="59.28515625" style="204" bestFit="1" customWidth="1"/>
    <col min="6658" max="6658" width="14.85546875" style="204" bestFit="1" customWidth="1"/>
    <col min="6659" max="6659" width="13.7109375" style="204" customWidth="1"/>
    <col min="6660" max="6660" width="39.85546875" style="204" bestFit="1" customWidth="1"/>
    <col min="6661" max="6661" width="14.85546875" style="204" bestFit="1" customWidth="1"/>
    <col min="6662" max="6912" width="9.140625" style="204" customWidth="1"/>
    <col min="6913" max="6913" width="59.28515625" style="204" bestFit="1" customWidth="1"/>
    <col min="6914" max="6914" width="14.85546875" style="204" bestFit="1" customWidth="1"/>
    <col min="6915" max="6915" width="13.7109375" style="204" customWidth="1"/>
    <col min="6916" max="6916" width="39.85546875" style="204" bestFit="1" customWidth="1"/>
    <col min="6917" max="6917" width="14.85546875" style="204" bestFit="1" customWidth="1"/>
    <col min="6918" max="7168" width="9.140625" style="204" customWidth="1"/>
    <col min="7169" max="7169" width="59.28515625" style="204" bestFit="1" customWidth="1"/>
    <col min="7170" max="7170" width="14.85546875" style="204" bestFit="1" customWidth="1"/>
    <col min="7171" max="7171" width="13.7109375" style="204" customWidth="1"/>
    <col min="7172" max="7172" width="39.85546875" style="204" bestFit="1" customWidth="1"/>
    <col min="7173" max="7173" width="14.85546875" style="204" bestFit="1" customWidth="1"/>
    <col min="7174" max="7424" width="9.140625" style="204" customWidth="1"/>
    <col min="7425" max="7425" width="59.28515625" style="204" bestFit="1" customWidth="1"/>
    <col min="7426" max="7426" width="14.85546875" style="204" bestFit="1" customWidth="1"/>
    <col min="7427" max="7427" width="13.7109375" style="204" customWidth="1"/>
    <col min="7428" max="7428" width="39.85546875" style="204" bestFit="1" customWidth="1"/>
    <col min="7429" max="7429" width="14.85546875" style="204" bestFit="1" customWidth="1"/>
    <col min="7430" max="7680" width="9.140625" style="204" customWidth="1"/>
    <col min="7681" max="7681" width="59.28515625" style="204" bestFit="1" customWidth="1"/>
    <col min="7682" max="7682" width="14.85546875" style="204" bestFit="1" customWidth="1"/>
    <col min="7683" max="7683" width="13.7109375" style="204" customWidth="1"/>
    <col min="7684" max="7684" width="39.85546875" style="204" bestFit="1" customWidth="1"/>
    <col min="7685" max="7685" width="14.85546875" style="204" bestFit="1" customWidth="1"/>
    <col min="7686" max="7936" width="9.140625" style="204" customWidth="1"/>
    <col min="7937" max="7937" width="59.28515625" style="204" bestFit="1" customWidth="1"/>
    <col min="7938" max="7938" width="14.85546875" style="204" bestFit="1" customWidth="1"/>
    <col min="7939" max="7939" width="13.7109375" style="204" customWidth="1"/>
    <col min="7940" max="7940" width="39.85546875" style="204" bestFit="1" customWidth="1"/>
    <col min="7941" max="7941" width="14.85546875" style="204" bestFit="1" customWidth="1"/>
    <col min="7942" max="8192" width="9.140625" style="204" customWidth="1"/>
    <col min="8193" max="8193" width="59.28515625" style="204" bestFit="1" customWidth="1"/>
    <col min="8194" max="8194" width="14.85546875" style="204" bestFit="1" customWidth="1"/>
    <col min="8195" max="8195" width="13.7109375" style="204" customWidth="1"/>
    <col min="8196" max="8196" width="39.85546875" style="204" bestFit="1" customWidth="1"/>
    <col min="8197" max="8197" width="14.85546875" style="204" bestFit="1" customWidth="1"/>
    <col min="8198" max="8448" width="9.140625" style="204" customWidth="1"/>
    <col min="8449" max="8449" width="59.28515625" style="204" bestFit="1" customWidth="1"/>
    <col min="8450" max="8450" width="14.85546875" style="204" bestFit="1" customWidth="1"/>
    <col min="8451" max="8451" width="13.7109375" style="204" customWidth="1"/>
    <col min="8452" max="8452" width="39.85546875" style="204" bestFit="1" customWidth="1"/>
    <col min="8453" max="8453" width="14.85546875" style="204" bestFit="1" customWidth="1"/>
    <col min="8454" max="8704" width="9.140625" style="204" customWidth="1"/>
    <col min="8705" max="8705" width="59.28515625" style="204" bestFit="1" customWidth="1"/>
    <col min="8706" max="8706" width="14.85546875" style="204" bestFit="1" customWidth="1"/>
    <col min="8707" max="8707" width="13.7109375" style="204" customWidth="1"/>
    <col min="8708" max="8708" width="39.85546875" style="204" bestFit="1" customWidth="1"/>
    <col min="8709" max="8709" width="14.85546875" style="204" bestFit="1" customWidth="1"/>
    <col min="8710" max="8960" width="9.140625" style="204" customWidth="1"/>
    <col min="8961" max="8961" width="59.28515625" style="204" bestFit="1" customWidth="1"/>
    <col min="8962" max="8962" width="14.85546875" style="204" bestFit="1" customWidth="1"/>
    <col min="8963" max="8963" width="13.7109375" style="204" customWidth="1"/>
    <col min="8964" max="8964" width="39.85546875" style="204" bestFit="1" customWidth="1"/>
    <col min="8965" max="8965" width="14.85546875" style="204" bestFit="1" customWidth="1"/>
    <col min="8966" max="9216" width="9.140625" style="204" customWidth="1"/>
    <col min="9217" max="9217" width="59.28515625" style="204" bestFit="1" customWidth="1"/>
    <col min="9218" max="9218" width="14.85546875" style="204" bestFit="1" customWidth="1"/>
    <col min="9219" max="9219" width="13.7109375" style="204" customWidth="1"/>
    <col min="9220" max="9220" width="39.85546875" style="204" bestFit="1" customWidth="1"/>
    <col min="9221" max="9221" width="14.85546875" style="204" bestFit="1" customWidth="1"/>
    <col min="9222" max="9472" width="9.140625" style="204" customWidth="1"/>
    <col min="9473" max="9473" width="59.28515625" style="204" bestFit="1" customWidth="1"/>
    <col min="9474" max="9474" width="14.85546875" style="204" bestFit="1" customWidth="1"/>
    <col min="9475" max="9475" width="13.7109375" style="204" customWidth="1"/>
    <col min="9476" max="9476" width="39.85546875" style="204" bestFit="1" customWidth="1"/>
    <col min="9477" max="9477" width="14.85546875" style="204" bestFit="1" customWidth="1"/>
    <col min="9478" max="9728" width="9.140625" style="204" customWidth="1"/>
    <col min="9729" max="9729" width="59.28515625" style="204" bestFit="1" customWidth="1"/>
    <col min="9730" max="9730" width="14.85546875" style="204" bestFit="1" customWidth="1"/>
    <col min="9731" max="9731" width="13.7109375" style="204" customWidth="1"/>
    <col min="9732" max="9732" width="39.85546875" style="204" bestFit="1" customWidth="1"/>
    <col min="9733" max="9733" width="14.85546875" style="204" bestFit="1" customWidth="1"/>
    <col min="9734" max="9984" width="9.140625" style="204" customWidth="1"/>
    <col min="9985" max="9985" width="59.28515625" style="204" bestFit="1" customWidth="1"/>
    <col min="9986" max="9986" width="14.85546875" style="204" bestFit="1" customWidth="1"/>
    <col min="9987" max="9987" width="13.7109375" style="204" customWidth="1"/>
    <col min="9988" max="9988" width="39.85546875" style="204" bestFit="1" customWidth="1"/>
    <col min="9989" max="9989" width="14.85546875" style="204" bestFit="1" customWidth="1"/>
    <col min="9990" max="10240" width="9.140625" style="204" customWidth="1"/>
    <col min="10241" max="10241" width="59.28515625" style="204" bestFit="1" customWidth="1"/>
    <col min="10242" max="10242" width="14.85546875" style="204" bestFit="1" customWidth="1"/>
    <col min="10243" max="10243" width="13.7109375" style="204" customWidth="1"/>
    <col min="10244" max="10244" width="39.85546875" style="204" bestFit="1" customWidth="1"/>
    <col min="10245" max="10245" width="14.85546875" style="204" bestFit="1" customWidth="1"/>
    <col min="10246" max="10496" width="9.140625" style="204" customWidth="1"/>
    <col min="10497" max="10497" width="59.28515625" style="204" bestFit="1" customWidth="1"/>
    <col min="10498" max="10498" width="14.85546875" style="204" bestFit="1" customWidth="1"/>
    <col min="10499" max="10499" width="13.7109375" style="204" customWidth="1"/>
    <col min="10500" max="10500" width="39.85546875" style="204" bestFit="1" customWidth="1"/>
    <col min="10501" max="10501" width="14.85546875" style="204" bestFit="1" customWidth="1"/>
    <col min="10502" max="10752" width="9.140625" style="204" customWidth="1"/>
    <col min="10753" max="10753" width="59.28515625" style="204" bestFit="1" customWidth="1"/>
    <col min="10754" max="10754" width="14.85546875" style="204" bestFit="1" customWidth="1"/>
    <col min="10755" max="10755" width="13.7109375" style="204" customWidth="1"/>
    <col min="10756" max="10756" width="39.85546875" style="204" bestFit="1" customWidth="1"/>
    <col min="10757" max="10757" width="14.85546875" style="204" bestFit="1" customWidth="1"/>
    <col min="10758" max="11008" width="9.140625" style="204" customWidth="1"/>
    <col min="11009" max="11009" width="59.28515625" style="204" bestFit="1" customWidth="1"/>
    <col min="11010" max="11010" width="14.85546875" style="204" bestFit="1" customWidth="1"/>
    <col min="11011" max="11011" width="13.7109375" style="204" customWidth="1"/>
    <col min="11012" max="11012" width="39.85546875" style="204" bestFit="1" customWidth="1"/>
    <col min="11013" max="11013" width="14.85546875" style="204" bestFit="1" customWidth="1"/>
    <col min="11014" max="11264" width="9.140625" style="204" customWidth="1"/>
    <col min="11265" max="11265" width="59.28515625" style="204" bestFit="1" customWidth="1"/>
    <col min="11266" max="11266" width="14.85546875" style="204" bestFit="1" customWidth="1"/>
    <col min="11267" max="11267" width="13.7109375" style="204" customWidth="1"/>
    <col min="11268" max="11268" width="39.85546875" style="204" bestFit="1" customWidth="1"/>
    <col min="11269" max="11269" width="14.85546875" style="204" bestFit="1" customWidth="1"/>
    <col min="11270" max="11520" width="9.140625" style="204" customWidth="1"/>
    <col min="11521" max="11521" width="59.28515625" style="204" bestFit="1" customWidth="1"/>
    <col min="11522" max="11522" width="14.85546875" style="204" bestFit="1" customWidth="1"/>
    <col min="11523" max="11523" width="13.7109375" style="204" customWidth="1"/>
    <col min="11524" max="11524" width="39.85546875" style="204" bestFit="1" customWidth="1"/>
    <col min="11525" max="11525" width="14.85546875" style="204" bestFit="1" customWidth="1"/>
    <col min="11526" max="11776" width="9.140625" style="204" customWidth="1"/>
    <col min="11777" max="11777" width="59.28515625" style="204" bestFit="1" customWidth="1"/>
    <col min="11778" max="11778" width="14.85546875" style="204" bestFit="1" customWidth="1"/>
    <col min="11779" max="11779" width="13.7109375" style="204" customWidth="1"/>
    <col min="11780" max="11780" width="39.85546875" style="204" bestFit="1" customWidth="1"/>
    <col min="11781" max="11781" width="14.85546875" style="204" bestFit="1" customWidth="1"/>
    <col min="11782" max="12032" width="9.140625" style="204" customWidth="1"/>
    <col min="12033" max="12033" width="59.28515625" style="204" bestFit="1" customWidth="1"/>
    <col min="12034" max="12034" width="14.85546875" style="204" bestFit="1" customWidth="1"/>
    <col min="12035" max="12035" width="13.7109375" style="204" customWidth="1"/>
    <col min="12036" max="12036" width="39.85546875" style="204" bestFit="1" customWidth="1"/>
    <col min="12037" max="12037" width="14.85546875" style="204" bestFit="1" customWidth="1"/>
    <col min="12038" max="12288" width="9.140625" style="204" customWidth="1"/>
    <col min="12289" max="12289" width="59.28515625" style="204" bestFit="1" customWidth="1"/>
    <col min="12290" max="12290" width="14.85546875" style="204" bestFit="1" customWidth="1"/>
    <col min="12291" max="12291" width="13.7109375" style="204" customWidth="1"/>
    <col min="12292" max="12292" width="39.85546875" style="204" bestFit="1" customWidth="1"/>
    <col min="12293" max="12293" width="14.85546875" style="204" bestFit="1" customWidth="1"/>
    <col min="12294" max="12544" width="9.140625" style="204" customWidth="1"/>
    <col min="12545" max="12545" width="59.28515625" style="204" bestFit="1" customWidth="1"/>
    <col min="12546" max="12546" width="14.85546875" style="204" bestFit="1" customWidth="1"/>
    <col min="12547" max="12547" width="13.7109375" style="204" customWidth="1"/>
    <col min="12548" max="12548" width="39.85546875" style="204" bestFit="1" customWidth="1"/>
    <col min="12549" max="12549" width="14.85546875" style="204" bestFit="1" customWidth="1"/>
    <col min="12550" max="12800" width="9.140625" style="204" customWidth="1"/>
    <col min="12801" max="12801" width="59.28515625" style="204" bestFit="1" customWidth="1"/>
    <col min="12802" max="12802" width="14.85546875" style="204" bestFit="1" customWidth="1"/>
    <col min="12803" max="12803" width="13.7109375" style="204" customWidth="1"/>
    <col min="12804" max="12804" width="39.85546875" style="204" bestFit="1" customWidth="1"/>
    <col min="12805" max="12805" width="14.85546875" style="204" bestFit="1" customWidth="1"/>
    <col min="12806" max="13056" width="9.140625" style="204" customWidth="1"/>
    <col min="13057" max="13057" width="59.28515625" style="204" bestFit="1" customWidth="1"/>
    <col min="13058" max="13058" width="14.85546875" style="204" bestFit="1" customWidth="1"/>
    <col min="13059" max="13059" width="13.7109375" style="204" customWidth="1"/>
    <col min="13060" max="13060" width="39.85546875" style="204" bestFit="1" customWidth="1"/>
    <col min="13061" max="13061" width="14.85546875" style="204" bestFit="1" customWidth="1"/>
    <col min="13062" max="13312" width="9.140625" style="204" customWidth="1"/>
    <col min="13313" max="13313" width="59.28515625" style="204" bestFit="1" customWidth="1"/>
    <col min="13314" max="13314" width="14.85546875" style="204" bestFit="1" customWidth="1"/>
    <col min="13315" max="13315" width="13.7109375" style="204" customWidth="1"/>
    <col min="13316" max="13316" width="39.85546875" style="204" bestFit="1" customWidth="1"/>
    <col min="13317" max="13317" width="14.85546875" style="204" bestFit="1" customWidth="1"/>
    <col min="13318" max="13568" width="9.140625" style="204" customWidth="1"/>
    <col min="13569" max="13569" width="59.28515625" style="204" bestFit="1" customWidth="1"/>
    <col min="13570" max="13570" width="14.85546875" style="204" bestFit="1" customWidth="1"/>
    <col min="13571" max="13571" width="13.7109375" style="204" customWidth="1"/>
    <col min="13572" max="13572" width="39.85546875" style="204" bestFit="1" customWidth="1"/>
    <col min="13573" max="13573" width="14.85546875" style="204" bestFit="1" customWidth="1"/>
    <col min="13574" max="13824" width="9.140625" style="204" customWidth="1"/>
    <col min="13825" max="13825" width="59.28515625" style="204" bestFit="1" customWidth="1"/>
    <col min="13826" max="13826" width="14.85546875" style="204" bestFit="1" customWidth="1"/>
    <col min="13827" max="13827" width="13.7109375" style="204" customWidth="1"/>
    <col min="13828" max="13828" width="39.85546875" style="204" bestFit="1" customWidth="1"/>
    <col min="13829" max="13829" width="14.85546875" style="204" bestFit="1" customWidth="1"/>
    <col min="13830" max="14080" width="9.140625" style="204" customWidth="1"/>
    <col min="14081" max="14081" width="59.28515625" style="204" bestFit="1" customWidth="1"/>
    <col min="14082" max="14082" width="14.85546875" style="204" bestFit="1" customWidth="1"/>
    <col min="14083" max="14083" width="13.7109375" style="204" customWidth="1"/>
    <col min="14084" max="14084" width="39.85546875" style="204" bestFit="1" customWidth="1"/>
    <col min="14085" max="14085" width="14.85546875" style="204" bestFit="1" customWidth="1"/>
    <col min="14086" max="14336" width="9.140625" style="204" customWidth="1"/>
    <col min="14337" max="14337" width="59.28515625" style="204" bestFit="1" customWidth="1"/>
    <col min="14338" max="14338" width="14.85546875" style="204" bestFit="1" customWidth="1"/>
    <col min="14339" max="14339" width="13.7109375" style="204" customWidth="1"/>
    <col min="14340" max="14340" width="39.85546875" style="204" bestFit="1" customWidth="1"/>
    <col min="14341" max="14341" width="14.85546875" style="204" bestFit="1" customWidth="1"/>
    <col min="14342" max="14592" width="9.140625" style="204" customWidth="1"/>
    <col min="14593" max="14593" width="59.28515625" style="204" bestFit="1" customWidth="1"/>
    <col min="14594" max="14594" width="14.85546875" style="204" bestFit="1" customWidth="1"/>
    <col min="14595" max="14595" width="13.7109375" style="204" customWidth="1"/>
    <col min="14596" max="14596" width="39.85546875" style="204" bestFit="1" customWidth="1"/>
    <col min="14597" max="14597" width="14.85546875" style="204" bestFit="1" customWidth="1"/>
    <col min="14598" max="14848" width="9.140625" style="204" customWidth="1"/>
    <col min="14849" max="14849" width="59.28515625" style="204" bestFit="1" customWidth="1"/>
    <col min="14850" max="14850" width="14.85546875" style="204" bestFit="1" customWidth="1"/>
    <col min="14851" max="14851" width="13.7109375" style="204" customWidth="1"/>
    <col min="14852" max="14852" width="39.85546875" style="204" bestFit="1" customWidth="1"/>
    <col min="14853" max="14853" width="14.85546875" style="204" bestFit="1" customWidth="1"/>
    <col min="14854" max="15104" width="9.140625" style="204" customWidth="1"/>
    <col min="15105" max="15105" width="59.28515625" style="204" bestFit="1" customWidth="1"/>
    <col min="15106" max="15106" width="14.85546875" style="204" bestFit="1" customWidth="1"/>
    <col min="15107" max="15107" width="13.7109375" style="204" customWidth="1"/>
    <col min="15108" max="15108" width="39.85546875" style="204" bestFit="1" customWidth="1"/>
    <col min="15109" max="15109" width="14.85546875" style="204" bestFit="1" customWidth="1"/>
    <col min="15110" max="15360" width="9.140625" style="204" customWidth="1"/>
    <col min="15361" max="15361" width="59.28515625" style="204" bestFit="1" customWidth="1"/>
    <col min="15362" max="15362" width="14.85546875" style="204" bestFit="1" customWidth="1"/>
    <col min="15363" max="15363" width="13.7109375" style="204" customWidth="1"/>
    <col min="15364" max="15364" width="39.85546875" style="204" bestFit="1" customWidth="1"/>
    <col min="15365" max="15365" width="14.85546875" style="204" bestFit="1" customWidth="1"/>
    <col min="15366" max="15616" width="9.140625" style="204" customWidth="1"/>
    <col min="15617" max="15617" width="59.28515625" style="204" bestFit="1" customWidth="1"/>
    <col min="15618" max="15618" width="14.85546875" style="204" bestFit="1" customWidth="1"/>
    <col min="15619" max="15619" width="13.7109375" style="204" customWidth="1"/>
    <col min="15620" max="15620" width="39.85546875" style="204" bestFit="1" customWidth="1"/>
    <col min="15621" max="15621" width="14.85546875" style="204" bestFit="1" customWidth="1"/>
    <col min="15622" max="15872" width="9.140625" style="204" customWidth="1"/>
    <col min="15873" max="15873" width="59.28515625" style="204" bestFit="1" customWidth="1"/>
    <col min="15874" max="15874" width="14.85546875" style="204" bestFit="1" customWidth="1"/>
    <col min="15875" max="15875" width="13.7109375" style="204" customWidth="1"/>
    <col min="15876" max="15876" width="39.85546875" style="204" bestFit="1" customWidth="1"/>
    <col min="15877" max="15877" width="14.85546875" style="204" bestFit="1" customWidth="1"/>
    <col min="15878" max="16128" width="9.140625" style="204" customWidth="1"/>
    <col min="16129" max="16129" width="59.28515625" style="204" bestFit="1" customWidth="1"/>
    <col min="16130" max="16130" width="14.85546875" style="204" bestFit="1" customWidth="1"/>
    <col min="16131" max="16131" width="13.7109375" style="204" customWidth="1"/>
    <col min="16132" max="16132" width="39.85546875" style="204" bestFit="1" customWidth="1"/>
    <col min="16133" max="16133" width="14.85546875" style="204" bestFit="1" customWidth="1"/>
    <col min="16134" max="16384" width="9.140625" style="204" customWidth="1"/>
  </cols>
  <sheetData>
    <row r="2" spans="1:5" ht="24" customHeight="1" x14ac:dyDescent="0.25">
      <c r="A2" s="328" t="s">
        <v>175</v>
      </c>
      <c r="B2" s="328"/>
      <c r="C2" s="328"/>
      <c r="D2" s="328"/>
      <c r="E2" s="328"/>
    </row>
    <row r="3" spans="1:5" ht="24" customHeight="1" x14ac:dyDescent="0.25">
      <c r="A3" s="329" t="s">
        <v>1760</v>
      </c>
      <c r="B3" s="329"/>
      <c r="C3" s="329"/>
      <c r="D3" s="329"/>
      <c r="E3" s="329"/>
    </row>
    <row r="4" spans="1:5" ht="12" customHeight="1" x14ac:dyDescent="0.25">
      <c r="A4" s="205"/>
      <c r="B4" s="209"/>
      <c r="C4" s="205"/>
      <c r="D4" s="205"/>
      <c r="E4" s="209"/>
    </row>
    <row r="5" spans="1:5" ht="20.100000000000001" customHeight="1" x14ac:dyDescent="0.25">
      <c r="A5" s="206" t="s">
        <v>176</v>
      </c>
      <c r="B5" s="223" t="s">
        <v>56</v>
      </c>
      <c r="C5" s="224" t="s">
        <v>177</v>
      </c>
      <c r="D5" s="206" t="s">
        <v>178</v>
      </c>
      <c r="E5" s="223" t="s">
        <v>56</v>
      </c>
    </row>
    <row r="6" spans="1:5" ht="20.100000000000001" customHeight="1" x14ac:dyDescent="0.25">
      <c r="A6" s="225" t="s">
        <v>56</v>
      </c>
      <c r="B6" s="223" t="s">
        <v>56</v>
      </c>
      <c r="C6" s="225" t="s">
        <v>56</v>
      </c>
      <c r="D6" s="225" t="s">
        <v>56</v>
      </c>
      <c r="E6" s="223" t="s">
        <v>56</v>
      </c>
    </row>
    <row r="7" spans="1:5" ht="20.100000000000001" customHeight="1" x14ac:dyDescent="0.25">
      <c r="A7" s="207" t="s">
        <v>179</v>
      </c>
      <c r="B7" s="223" t="s">
        <v>56</v>
      </c>
      <c r="C7" s="225" t="s">
        <v>56</v>
      </c>
      <c r="D7" s="207" t="s">
        <v>180</v>
      </c>
      <c r="E7" s="223" t="s">
        <v>56</v>
      </c>
    </row>
    <row r="8" spans="1:5" ht="20.100000000000001" customHeight="1" x14ac:dyDescent="0.25">
      <c r="A8" s="225" t="s">
        <v>56</v>
      </c>
      <c r="B8" s="223" t="s">
        <v>56</v>
      </c>
      <c r="C8" s="224" t="s">
        <v>177</v>
      </c>
      <c r="D8" s="225" t="s">
        <v>56</v>
      </c>
      <c r="E8" s="223" t="s">
        <v>56</v>
      </c>
    </row>
    <row r="9" spans="1:5" ht="20.100000000000001" customHeight="1" x14ac:dyDescent="0.25">
      <c r="A9" s="207" t="s">
        <v>181</v>
      </c>
      <c r="B9" s="223" t="s">
        <v>56</v>
      </c>
      <c r="C9" s="225" t="s">
        <v>56</v>
      </c>
      <c r="D9" s="207" t="s">
        <v>181</v>
      </c>
      <c r="E9" s="223" t="s">
        <v>56</v>
      </c>
    </row>
    <row r="10" spans="1:5" ht="20.100000000000001" customHeight="1" x14ac:dyDescent="0.25">
      <c r="A10" s="225" t="s">
        <v>56</v>
      </c>
      <c r="B10" s="223" t="s">
        <v>56</v>
      </c>
      <c r="C10" s="224" t="s">
        <v>177</v>
      </c>
      <c r="D10" s="225" t="s">
        <v>56</v>
      </c>
      <c r="E10" s="223" t="s">
        <v>56</v>
      </c>
    </row>
    <row r="11" spans="1:5" ht="20.100000000000001" customHeight="1" x14ac:dyDescent="0.25">
      <c r="A11" s="225" t="s">
        <v>182</v>
      </c>
      <c r="B11" s="226">
        <v>18000</v>
      </c>
      <c r="C11" s="225" t="s">
        <v>56</v>
      </c>
      <c r="D11" s="225" t="s">
        <v>183</v>
      </c>
      <c r="E11" s="226">
        <v>2049739.88</v>
      </c>
    </row>
    <row r="12" spans="1:5" ht="20.100000000000001" customHeight="1" x14ac:dyDescent="0.25">
      <c r="A12" s="225" t="s">
        <v>184</v>
      </c>
      <c r="B12" s="226">
        <v>10343922.470000001</v>
      </c>
      <c r="C12" s="225" t="s">
        <v>56</v>
      </c>
      <c r="D12" s="225" t="s">
        <v>185</v>
      </c>
      <c r="E12" s="282">
        <v>469065.81</v>
      </c>
    </row>
    <row r="13" spans="1:5" ht="20.100000000000001" customHeight="1" x14ac:dyDescent="0.25">
      <c r="A13" s="225" t="s">
        <v>229</v>
      </c>
      <c r="B13" s="226">
        <v>8395419.6500000004</v>
      </c>
      <c r="C13" s="225" t="s">
        <v>56</v>
      </c>
      <c r="D13" s="225" t="s">
        <v>56</v>
      </c>
      <c r="E13" s="223" t="s">
        <v>56</v>
      </c>
    </row>
    <row r="14" spans="1:5" ht="20.100000000000001" customHeight="1" x14ac:dyDescent="0.25">
      <c r="A14" s="225" t="s">
        <v>186</v>
      </c>
      <c r="B14" s="226">
        <v>3229854.9</v>
      </c>
      <c r="C14" s="225" t="s">
        <v>56</v>
      </c>
      <c r="D14" s="207" t="s">
        <v>188</v>
      </c>
      <c r="E14" s="283">
        <v>2518805.69</v>
      </c>
    </row>
    <row r="15" spans="1:5" ht="20.100000000000001" customHeight="1" x14ac:dyDescent="0.25">
      <c r="A15" s="225" t="s">
        <v>187</v>
      </c>
      <c r="B15" s="226">
        <v>2382163.0699999998</v>
      </c>
      <c r="C15" s="225" t="s">
        <v>56</v>
      </c>
      <c r="D15" s="225" t="s">
        <v>56</v>
      </c>
      <c r="E15" s="223" t="s">
        <v>56</v>
      </c>
    </row>
    <row r="16" spans="1:5" ht="20.100000000000001" customHeight="1" x14ac:dyDescent="0.25">
      <c r="A16" s="225" t="s">
        <v>189</v>
      </c>
      <c r="B16" s="226">
        <v>4268.1000000000004</v>
      </c>
      <c r="C16" s="225" t="s">
        <v>56</v>
      </c>
      <c r="D16" s="207" t="s">
        <v>191</v>
      </c>
      <c r="E16" s="223" t="s">
        <v>56</v>
      </c>
    </row>
    <row r="17" spans="1:5" ht="20.100000000000001" customHeight="1" x14ac:dyDescent="0.25">
      <c r="A17" s="225" t="s">
        <v>190</v>
      </c>
      <c r="B17" s="210">
        <v>-18060.45</v>
      </c>
      <c r="C17" s="225" t="s">
        <v>56</v>
      </c>
      <c r="D17" s="225" t="s">
        <v>56</v>
      </c>
      <c r="E17" s="223" t="s">
        <v>56</v>
      </c>
    </row>
    <row r="18" spans="1:5" ht="20.100000000000001" customHeight="1" x14ac:dyDescent="0.25">
      <c r="A18" s="225" t="s">
        <v>192</v>
      </c>
      <c r="B18" s="210">
        <v>-659400.13</v>
      </c>
      <c r="C18" s="225" t="s">
        <v>56</v>
      </c>
      <c r="D18" s="225" t="s">
        <v>194</v>
      </c>
      <c r="E18" s="282">
        <v>342505.5</v>
      </c>
    </row>
    <row r="19" spans="1:5" ht="20.100000000000001" customHeight="1" x14ac:dyDescent="0.25">
      <c r="A19" s="225" t="s">
        <v>193</v>
      </c>
      <c r="B19" s="210">
        <v>-513235.18</v>
      </c>
      <c r="C19" s="225" t="s">
        <v>56</v>
      </c>
      <c r="D19" s="225" t="s">
        <v>56</v>
      </c>
      <c r="E19" s="223" t="s">
        <v>56</v>
      </c>
    </row>
    <row r="20" spans="1:5" ht="20.100000000000001" customHeight="1" x14ac:dyDescent="0.25">
      <c r="A20" s="225" t="s">
        <v>623</v>
      </c>
      <c r="B20" s="282">
        <v>15000</v>
      </c>
      <c r="C20" s="225" t="s">
        <v>56</v>
      </c>
      <c r="D20" s="207" t="s">
        <v>195</v>
      </c>
      <c r="E20" s="283">
        <v>342505.5</v>
      </c>
    </row>
    <row r="21" spans="1:5" ht="20.100000000000001" customHeight="1" x14ac:dyDescent="0.25">
      <c r="A21" s="225" t="s">
        <v>56</v>
      </c>
      <c r="B21" s="223" t="s">
        <v>56</v>
      </c>
      <c r="C21" s="224" t="s">
        <v>177</v>
      </c>
      <c r="D21" s="225" t="s">
        <v>56</v>
      </c>
      <c r="E21" s="223" t="s">
        <v>56</v>
      </c>
    </row>
    <row r="22" spans="1:5" ht="20.100000000000001" customHeight="1" x14ac:dyDescent="0.25">
      <c r="A22" s="207" t="s">
        <v>188</v>
      </c>
      <c r="B22" s="283">
        <v>23197932.43</v>
      </c>
      <c r="C22" s="224" t="s">
        <v>177</v>
      </c>
      <c r="D22" s="225" t="s">
        <v>56</v>
      </c>
      <c r="E22" s="223" t="s">
        <v>56</v>
      </c>
    </row>
    <row r="23" spans="1:5" ht="20.100000000000001" customHeight="1" x14ac:dyDescent="0.25">
      <c r="A23" s="225" t="s">
        <v>56</v>
      </c>
      <c r="B23" s="223" t="s">
        <v>56</v>
      </c>
      <c r="C23" s="224" t="s">
        <v>177</v>
      </c>
      <c r="D23" s="207" t="s">
        <v>197</v>
      </c>
      <c r="E23" s="283">
        <v>2861311.19</v>
      </c>
    </row>
    <row r="24" spans="1:5" ht="20.100000000000001" customHeight="1" x14ac:dyDescent="0.25">
      <c r="A24" s="225" t="s">
        <v>56</v>
      </c>
      <c r="B24" s="223" t="s">
        <v>56</v>
      </c>
      <c r="C24" s="224" t="s">
        <v>177</v>
      </c>
      <c r="D24" s="225" t="s">
        <v>56</v>
      </c>
      <c r="E24" s="223" t="s">
        <v>56</v>
      </c>
    </row>
    <row r="25" spans="1:5" ht="20.100000000000001" customHeight="1" x14ac:dyDescent="0.25">
      <c r="A25" s="207" t="s">
        <v>196</v>
      </c>
      <c r="B25" s="223" t="s">
        <v>56</v>
      </c>
      <c r="C25" s="225" t="s">
        <v>56</v>
      </c>
      <c r="D25" s="225" t="s">
        <v>56</v>
      </c>
      <c r="E25" s="223" t="s">
        <v>56</v>
      </c>
    </row>
    <row r="26" spans="1:5" ht="20.100000000000001" customHeight="1" x14ac:dyDescent="0.25">
      <c r="A26" s="225" t="s">
        <v>56</v>
      </c>
      <c r="B26" s="223" t="s">
        <v>56</v>
      </c>
      <c r="C26" s="224" t="s">
        <v>177</v>
      </c>
      <c r="D26" s="206" t="s">
        <v>200</v>
      </c>
      <c r="E26" s="283">
        <v>2861311.19</v>
      </c>
    </row>
    <row r="27" spans="1:5" ht="20.100000000000001" customHeight="1" x14ac:dyDescent="0.25">
      <c r="A27" s="225" t="s">
        <v>198</v>
      </c>
      <c r="B27" s="226">
        <v>1860786.31</v>
      </c>
      <c r="C27" s="225" t="s">
        <v>56</v>
      </c>
      <c r="D27" s="225" t="s">
        <v>56</v>
      </c>
      <c r="E27" s="223" t="s">
        <v>56</v>
      </c>
    </row>
    <row r="28" spans="1:5" ht="20.100000000000001" customHeight="1" x14ac:dyDescent="0.25">
      <c r="A28" s="225" t="s">
        <v>199</v>
      </c>
      <c r="B28" s="226">
        <v>491822.47</v>
      </c>
      <c r="C28" s="225" t="s">
        <v>56</v>
      </c>
      <c r="D28" s="206" t="s">
        <v>203</v>
      </c>
      <c r="E28" s="223" t="s">
        <v>56</v>
      </c>
    </row>
    <row r="29" spans="1:5" ht="20.100000000000001" customHeight="1" x14ac:dyDescent="0.25">
      <c r="A29" s="225" t="s">
        <v>201</v>
      </c>
      <c r="B29" s="226">
        <v>263298.71000000002</v>
      </c>
      <c r="C29" s="225" t="s">
        <v>56</v>
      </c>
      <c r="D29" s="225" t="s">
        <v>56</v>
      </c>
      <c r="E29" s="223" t="s">
        <v>56</v>
      </c>
    </row>
    <row r="30" spans="1:5" ht="20.100000000000001" customHeight="1" x14ac:dyDescent="0.25">
      <c r="A30" s="225" t="s">
        <v>202</v>
      </c>
      <c r="B30" s="226">
        <v>1802.72</v>
      </c>
      <c r="C30" s="225" t="s">
        <v>56</v>
      </c>
      <c r="D30" s="207" t="s">
        <v>206</v>
      </c>
      <c r="E30" s="223" t="s">
        <v>56</v>
      </c>
    </row>
    <row r="31" spans="1:5" ht="20.100000000000001" customHeight="1" x14ac:dyDescent="0.25">
      <c r="A31" s="225" t="s">
        <v>204</v>
      </c>
      <c r="B31" s="226">
        <v>1612078</v>
      </c>
      <c r="C31" s="225" t="s">
        <v>56</v>
      </c>
      <c r="D31" s="225" t="s">
        <v>56</v>
      </c>
      <c r="E31" s="223" t="s">
        <v>56</v>
      </c>
    </row>
    <row r="32" spans="1:5" ht="20.100000000000001" customHeight="1" x14ac:dyDescent="0.25">
      <c r="A32" s="225" t="s">
        <v>205</v>
      </c>
      <c r="B32" s="226">
        <v>17708657.870000001</v>
      </c>
      <c r="C32" s="225" t="s">
        <v>56</v>
      </c>
      <c r="D32" s="225" t="s">
        <v>209</v>
      </c>
      <c r="E32" s="226">
        <v>10446445.449999999</v>
      </c>
    </row>
    <row r="33" spans="1:5" ht="20.100000000000001" customHeight="1" x14ac:dyDescent="0.25">
      <c r="A33" s="225" t="s">
        <v>207</v>
      </c>
      <c r="B33" s="226">
        <v>645000</v>
      </c>
      <c r="C33" s="225" t="s">
        <v>56</v>
      </c>
      <c r="D33" s="225" t="s">
        <v>868</v>
      </c>
      <c r="E33" s="210">
        <v>-555914.49</v>
      </c>
    </row>
    <row r="34" spans="1:5" ht="20.100000000000001" customHeight="1" x14ac:dyDescent="0.25">
      <c r="A34" s="225" t="s">
        <v>208</v>
      </c>
      <c r="B34" s="226">
        <v>443695</v>
      </c>
      <c r="C34" s="225" t="s">
        <v>56</v>
      </c>
      <c r="D34" s="225" t="s">
        <v>211</v>
      </c>
      <c r="E34" s="226">
        <v>3757988.99</v>
      </c>
    </row>
    <row r="35" spans="1:5" ht="20.100000000000001" customHeight="1" x14ac:dyDescent="0.25">
      <c r="A35" s="225" t="s">
        <v>210</v>
      </c>
      <c r="B35" s="210">
        <v>-808657</v>
      </c>
      <c r="C35" s="225" t="s">
        <v>56</v>
      </c>
      <c r="D35" s="225" t="s">
        <v>213</v>
      </c>
      <c r="E35" s="226">
        <v>3337367.16</v>
      </c>
    </row>
    <row r="36" spans="1:5" ht="20.100000000000001" customHeight="1" x14ac:dyDescent="0.25">
      <c r="A36" s="225" t="s">
        <v>212</v>
      </c>
      <c r="B36" s="210">
        <v>-278997.7</v>
      </c>
      <c r="C36" s="225" t="s">
        <v>56</v>
      </c>
      <c r="D36" s="225" t="s">
        <v>215</v>
      </c>
      <c r="E36" s="226">
        <v>7862470.3600000003</v>
      </c>
    </row>
    <row r="37" spans="1:5" ht="20.100000000000001" customHeight="1" x14ac:dyDescent="0.25">
      <c r="A37" s="225" t="s">
        <v>214</v>
      </c>
      <c r="B37" s="210">
        <v>-258185.49</v>
      </c>
      <c r="C37" s="225" t="s">
        <v>56</v>
      </c>
      <c r="D37" s="225" t="s">
        <v>217</v>
      </c>
      <c r="E37" s="226">
        <v>4561192.3</v>
      </c>
    </row>
    <row r="38" spans="1:5" ht="20.100000000000001" customHeight="1" x14ac:dyDescent="0.25">
      <c r="A38" s="225" t="s">
        <v>216</v>
      </c>
      <c r="B38" s="210">
        <v>-1098</v>
      </c>
      <c r="C38" s="225" t="s">
        <v>56</v>
      </c>
      <c r="D38" s="225" t="s">
        <v>219</v>
      </c>
      <c r="E38" s="226">
        <v>2765075.14</v>
      </c>
    </row>
    <row r="39" spans="1:5" ht="20.100000000000001" customHeight="1" x14ac:dyDescent="0.25">
      <c r="A39" s="225" t="s">
        <v>218</v>
      </c>
      <c r="B39" s="284">
        <v>-199.9</v>
      </c>
      <c r="C39" s="225" t="s">
        <v>56</v>
      </c>
      <c r="D39" s="225" t="s">
        <v>220</v>
      </c>
      <c r="E39" s="226">
        <v>2354645.0299999998</v>
      </c>
    </row>
    <row r="40" spans="1:5" ht="20.100000000000001" customHeight="1" x14ac:dyDescent="0.25">
      <c r="A40" s="225" t="s">
        <v>56</v>
      </c>
      <c r="B40" s="223" t="s">
        <v>56</v>
      </c>
      <c r="C40" s="224" t="s">
        <v>177</v>
      </c>
      <c r="D40" s="225" t="s">
        <v>222</v>
      </c>
      <c r="E40" s="226">
        <v>1636821.79</v>
      </c>
    </row>
    <row r="41" spans="1:5" ht="20.100000000000001" customHeight="1" x14ac:dyDescent="0.25">
      <c r="A41" s="207" t="s">
        <v>221</v>
      </c>
      <c r="B41" s="283">
        <v>21680002.989999998</v>
      </c>
      <c r="C41" s="224" t="s">
        <v>177</v>
      </c>
      <c r="D41" s="225" t="s">
        <v>437</v>
      </c>
      <c r="E41" s="282">
        <v>1968858.92</v>
      </c>
    </row>
    <row r="42" spans="1:5" ht="20.100000000000001" customHeight="1" x14ac:dyDescent="0.25">
      <c r="A42" s="225" t="s">
        <v>56</v>
      </c>
      <c r="B42" s="223" t="s">
        <v>56</v>
      </c>
      <c r="C42" s="224" t="s">
        <v>177</v>
      </c>
      <c r="D42" s="225" t="s">
        <v>56</v>
      </c>
      <c r="E42" s="223" t="s">
        <v>56</v>
      </c>
    </row>
    <row r="43" spans="1:5" ht="20.100000000000001" customHeight="1" x14ac:dyDescent="0.25">
      <c r="A43" s="225" t="s">
        <v>56</v>
      </c>
      <c r="B43" s="223" t="s">
        <v>56</v>
      </c>
      <c r="C43" s="224" t="s">
        <v>177</v>
      </c>
      <c r="D43" s="207" t="s">
        <v>223</v>
      </c>
      <c r="E43" s="283">
        <v>38134950.649999999</v>
      </c>
    </row>
    <row r="44" spans="1:5" ht="20.100000000000001" customHeight="1" x14ac:dyDescent="0.25">
      <c r="A44" s="225" t="s">
        <v>56</v>
      </c>
      <c r="B44" s="223" t="s">
        <v>56</v>
      </c>
      <c r="C44" s="224" t="s">
        <v>177</v>
      </c>
      <c r="D44" s="225" t="s">
        <v>56</v>
      </c>
      <c r="E44" s="223" t="s">
        <v>56</v>
      </c>
    </row>
    <row r="45" spans="1:5" ht="20.100000000000001" customHeight="1" x14ac:dyDescent="0.25">
      <c r="A45" s="207" t="s">
        <v>224</v>
      </c>
      <c r="B45" s="283">
        <v>44877935.420000002</v>
      </c>
      <c r="C45" s="224" t="s">
        <v>177</v>
      </c>
      <c r="D45" s="225" t="s">
        <v>225</v>
      </c>
      <c r="E45" s="282">
        <v>3881673.58</v>
      </c>
    </row>
    <row r="46" spans="1:5" ht="20.100000000000001" customHeight="1" x14ac:dyDescent="0.25">
      <c r="A46" s="225" t="s">
        <v>56</v>
      </c>
      <c r="B46" s="223" t="s">
        <v>56</v>
      </c>
      <c r="C46" s="224" t="s">
        <v>177</v>
      </c>
      <c r="D46" s="225" t="s">
        <v>56</v>
      </c>
      <c r="E46" s="223" t="s">
        <v>56</v>
      </c>
    </row>
    <row r="47" spans="1:5" ht="20.100000000000001" customHeight="1" x14ac:dyDescent="0.25">
      <c r="A47" s="225" t="s">
        <v>56</v>
      </c>
      <c r="B47" s="223" t="s">
        <v>56</v>
      </c>
      <c r="C47" s="224" t="s">
        <v>177</v>
      </c>
      <c r="D47" s="206" t="s">
        <v>226</v>
      </c>
      <c r="E47" s="283">
        <v>42016624.229999997</v>
      </c>
    </row>
    <row r="48" spans="1:5" ht="20.100000000000001" customHeight="1" x14ac:dyDescent="0.25">
      <c r="A48" s="225" t="s">
        <v>56</v>
      </c>
      <c r="B48" s="223" t="s">
        <v>56</v>
      </c>
      <c r="C48" s="225" t="s">
        <v>56</v>
      </c>
      <c r="D48" s="225" t="s">
        <v>56</v>
      </c>
      <c r="E48" s="223" t="s">
        <v>56</v>
      </c>
    </row>
    <row r="49" spans="1:5" ht="20.100000000000001" customHeight="1" x14ac:dyDescent="0.25">
      <c r="A49" s="225" t="s">
        <v>56</v>
      </c>
      <c r="B49" s="223" t="s">
        <v>56</v>
      </c>
      <c r="C49" s="225" t="s">
        <v>56</v>
      </c>
      <c r="D49" s="225" t="s">
        <v>56</v>
      </c>
      <c r="E49" s="223" t="s">
        <v>56</v>
      </c>
    </row>
    <row r="50" spans="1:5" ht="20.100000000000001" customHeight="1" x14ac:dyDescent="0.25">
      <c r="A50" s="224" t="s">
        <v>177</v>
      </c>
      <c r="B50" s="223" t="s">
        <v>56</v>
      </c>
      <c r="C50" s="225" t="s">
        <v>56</v>
      </c>
      <c r="D50" s="225" t="s">
        <v>56</v>
      </c>
      <c r="E50" s="223" t="s">
        <v>56</v>
      </c>
    </row>
    <row r="51" spans="1:5" ht="20.100000000000001" customHeight="1" thickBot="1" x14ac:dyDescent="0.3">
      <c r="A51" s="206" t="s">
        <v>227</v>
      </c>
      <c r="B51" s="285">
        <v>44877935.420000002</v>
      </c>
      <c r="C51" s="224" t="s">
        <v>177</v>
      </c>
      <c r="D51" s="206" t="s">
        <v>228</v>
      </c>
      <c r="E51" s="285">
        <v>44877935.420000002</v>
      </c>
    </row>
    <row r="52" spans="1:5" ht="20.100000000000001" customHeight="1" thickTop="1" x14ac:dyDescent="0.25">
      <c r="A52" s="224" t="s">
        <v>177</v>
      </c>
      <c r="B52" s="223" t="s">
        <v>56</v>
      </c>
      <c r="C52" s="225" t="s">
        <v>56</v>
      </c>
      <c r="D52" s="225" t="s">
        <v>56</v>
      </c>
      <c r="E52" s="223" t="s">
        <v>56</v>
      </c>
    </row>
    <row r="53" spans="1:5" ht="20.100000000000001" customHeight="1" x14ac:dyDescent="0.25">
      <c r="A53" s="225" t="s">
        <v>56</v>
      </c>
    </row>
    <row r="54" spans="1:5" ht="20.100000000000001" customHeight="1" x14ac:dyDescent="0.25">
      <c r="A54" s="212" t="s">
        <v>56</v>
      </c>
      <c r="B54" s="213" t="s">
        <v>56</v>
      </c>
      <c r="C54" s="212" t="s">
        <v>56</v>
      </c>
      <c r="D54" s="212" t="s">
        <v>56</v>
      </c>
      <c r="E54" s="213" t="s">
        <v>56</v>
      </c>
    </row>
  </sheetData>
  <mergeCells count="2">
    <mergeCell ref="A2:E2"/>
    <mergeCell ref="A3:E3"/>
  </mergeCells>
  <pageMargins left="0.7" right="0.7" top="0.75" bottom="0.75" header="0.3" footer="0.3"/>
  <pageSetup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0ADB47-1501-4DE5-901D-6738A8D32FE6}">
  <dimension ref="A1:G47"/>
  <sheetViews>
    <sheetView workbookViewId="0">
      <selection sqref="A1:G47"/>
    </sheetView>
  </sheetViews>
  <sheetFormatPr baseColWidth="10" defaultRowHeight="15" x14ac:dyDescent="0.25"/>
  <sheetData>
    <row r="1" spans="1:7" x14ac:dyDescent="0.25">
      <c r="A1" s="330"/>
      <c r="B1" s="330"/>
      <c r="C1" s="330"/>
      <c r="D1" s="330"/>
      <c r="E1" s="330"/>
      <c r="F1" s="330"/>
      <c r="G1" s="330"/>
    </row>
    <row r="2" spans="1:7" x14ac:dyDescent="0.25">
      <c r="A2" s="330"/>
      <c r="B2" s="330"/>
      <c r="C2" s="330"/>
      <c r="D2" s="330"/>
      <c r="E2" s="330"/>
      <c r="F2" s="330"/>
      <c r="G2" s="330"/>
    </row>
    <row r="3" spans="1:7" x14ac:dyDescent="0.25">
      <c r="A3" s="330"/>
      <c r="B3" s="330"/>
      <c r="C3" s="330"/>
      <c r="D3" s="330"/>
      <c r="E3" s="330"/>
      <c r="F3" s="330"/>
      <c r="G3" s="330"/>
    </row>
    <row r="4" spans="1:7" x14ac:dyDescent="0.25">
      <c r="A4" s="330"/>
      <c r="B4" s="330"/>
      <c r="C4" s="330"/>
      <c r="D4" s="330"/>
      <c r="E4" s="330"/>
      <c r="F4" s="330"/>
      <c r="G4" s="330"/>
    </row>
    <row r="5" spans="1:7" x14ac:dyDescent="0.25">
      <c r="A5" s="330"/>
      <c r="B5" s="330"/>
      <c r="C5" s="330"/>
      <c r="D5" s="330"/>
      <c r="E5" s="330"/>
      <c r="F5" s="330"/>
      <c r="G5" s="330"/>
    </row>
    <row r="6" spans="1:7" x14ac:dyDescent="0.25">
      <c r="A6" s="330"/>
      <c r="B6" s="330"/>
      <c r="C6" s="330"/>
      <c r="D6" s="330"/>
      <c r="E6" s="330"/>
      <c r="F6" s="330"/>
      <c r="G6" s="330"/>
    </row>
    <row r="7" spans="1:7" x14ac:dyDescent="0.25">
      <c r="A7" s="330"/>
      <c r="B7" s="330"/>
      <c r="C7" s="330"/>
      <c r="D7" s="330"/>
      <c r="E7" s="330"/>
      <c r="F7" s="330"/>
      <c r="G7" s="330"/>
    </row>
    <row r="8" spans="1:7" x14ac:dyDescent="0.25">
      <c r="A8" s="330"/>
      <c r="B8" s="330"/>
      <c r="C8" s="330"/>
      <c r="D8" s="330"/>
      <c r="E8" s="330"/>
      <c r="F8" s="330"/>
      <c r="G8" s="330"/>
    </row>
    <row r="9" spans="1:7" x14ac:dyDescent="0.25">
      <c r="A9" s="330"/>
      <c r="B9" s="330"/>
      <c r="C9" s="330"/>
      <c r="D9" s="330"/>
      <c r="E9" s="330"/>
      <c r="F9" s="330"/>
      <c r="G9" s="330"/>
    </row>
    <row r="10" spans="1:7" x14ac:dyDescent="0.25">
      <c r="A10" s="330"/>
      <c r="B10" s="330"/>
      <c r="C10" s="330"/>
      <c r="D10" s="330"/>
      <c r="E10" s="330"/>
      <c r="F10" s="330"/>
      <c r="G10" s="330"/>
    </row>
    <row r="11" spans="1:7" x14ac:dyDescent="0.25">
      <c r="A11" s="330"/>
      <c r="B11" s="330"/>
      <c r="C11" s="330"/>
      <c r="D11" s="330"/>
      <c r="E11" s="330"/>
      <c r="F11" s="330"/>
      <c r="G11" s="330"/>
    </row>
    <row r="12" spans="1:7" x14ac:dyDescent="0.25">
      <c r="A12" s="330"/>
      <c r="B12" s="330"/>
      <c r="C12" s="330"/>
      <c r="D12" s="330"/>
      <c r="E12" s="330"/>
      <c r="F12" s="330"/>
      <c r="G12" s="330"/>
    </row>
    <row r="13" spans="1:7" x14ac:dyDescent="0.25">
      <c r="A13" s="330"/>
      <c r="B13" s="330"/>
      <c r="C13" s="330"/>
      <c r="D13" s="330"/>
      <c r="E13" s="330"/>
      <c r="F13" s="330"/>
      <c r="G13" s="330"/>
    </row>
    <row r="14" spans="1:7" x14ac:dyDescent="0.25">
      <c r="A14" s="330"/>
      <c r="B14" s="330"/>
      <c r="C14" s="330"/>
      <c r="D14" s="330"/>
      <c r="E14" s="330"/>
      <c r="F14" s="330"/>
      <c r="G14" s="330"/>
    </row>
    <row r="15" spans="1:7" x14ac:dyDescent="0.25">
      <c r="A15" s="330"/>
      <c r="B15" s="330"/>
      <c r="C15" s="330"/>
      <c r="D15" s="330"/>
      <c r="E15" s="330"/>
      <c r="F15" s="330"/>
      <c r="G15" s="330"/>
    </row>
    <row r="16" spans="1:7" x14ac:dyDescent="0.25">
      <c r="A16" s="330"/>
      <c r="B16" s="330"/>
      <c r="C16" s="330"/>
      <c r="D16" s="330"/>
      <c r="E16" s="330"/>
      <c r="F16" s="330"/>
      <c r="G16" s="330"/>
    </row>
    <row r="17" spans="1:7" x14ac:dyDescent="0.25">
      <c r="A17" s="330"/>
      <c r="B17" s="330"/>
      <c r="C17" s="330"/>
      <c r="D17" s="330"/>
      <c r="E17" s="330"/>
      <c r="F17" s="330"/>
      <c r="G17" s="330"/>
    </row>
    <row r="18" spans="1:7" x14ac:dyDescent="0.25">
      <c r="A18" s="330"/>
      <c r="B18" s="330"/>
      <c r="C18" s="330"/>
      <c r="D18" s="330"/>
      <c r="E18" s="330"/>
      <c r="F18" s="330"/>
      <c r="G18" s="330"/>
    </row>
    <row r="19" spans="1:7" x14ac:dyDescent="0.25">
      <c r="A19" s="330"/>
      <c r="B19" s="330"/>
      <c r="C19" s="330"/>
      <c r="D19" s="330"/>
      <c r="E19" s="330"/>
      <c r="F19" s="330"/>
      <c r="G19" s="330"/>
    </row>
    <row r="20" spans="1:7" x14ac:dyDescent="0.25">
      <c r="A20" s="330"/>
      <c r="B20" s="330"/>
      <c r="C20" s="330"/>
      <c r="D20" s="330"/>
      <c r="E20" s="330"/>
      <c r="F20" s="330"/>
      <c r="G20" s="330"/>
    </row>
    <row r="21" spans="1:7" x14ac:dyDescent="0.25">
      <c r="A21" s="330"/>
      <c r="B21" s="330"/>
      <c r="C21" s="330"/>
      <c r="D21" s="330"/>
      <c r="E21" s="330"/>
      <c r="F21" s="330"/>
      <c r="G21" s="330"/>
    </row>
    <row r="22" spans="1:7" x14ac:dyDescent="0.25">
      <c r="A22" s="330"/>
      <c r="B22" s="330"/>
      <c r="C22" s="330"/>
      <c r="D22" s="330"/>
      <c r="E22" s="330"/>
      <c r="F22" s="330"/>
      <c r="G22" s="330"/>
    </row>
    <row r="23" spans="1:7" x14ac:dyDescent="0.25">
      <c r="A23" s="330"/>
      <c r="B23" s="330"/>
      <c r="C23" s="330"/>
      <c r="D23" s="330"/>
      <c r="E23" s="330"/>
      <c r="F23" s="330"/>
      <c r="G23" s="330"/>
    </row>
    <row r="24" spans="1:7" x14ac:dyDescent="0.25">
      <c r="A24" s="330"/>
      <c r="B24" s="330"/>
      <c r="C24" s="330"/>
      <c r="D24" s="330"/>
      <c r="E24" s="330"/>
      <c r="F24" s="330"/>
      <c r="G24" s="330"/>
    </row>
    <row r="25" spans="1:7" x14ac:dyDescent="0.25">
      <c r="A25" s="330"/>
      <c r="B25" s="330"/>
      <c r="C25" s="330"/>
      <c r="D25" s="330"/>
      <c r="E25" s="330"/>
      <c r="F25" s="330"/>
      <c r="G25" s="330"/>
    </row>
    <row r="26" spans="1:7" x14ac:dyDescent="0.25">
      <c r="A26" s="330"/>
      <c r="B26" s="330"/>
      <c r="C26" s="330"/>
      <c r="D26" s="330"/>
      <c r="E26" s="330"/>
      <c r="F26" s="330"/>
      <c r="G26" s="330"/>
    </row>
    <row r="27" spans="1:7" x14ac:dyDescent="0.25">
      <c r="A27" s="330"/>
      <c r="B27" s="330"/>
      <c r="C27" s="330"/>
      <c r="D27" s="330"/>
      <c r="E27" s="330"/>
      <c r="F27" s="330"/>
      <c r="G27" s="330"/>
    </row>
    <row r="28" spans="1:7" x14ac:dyDescent="0.25">
      <c r="A28" s="330"/>
      <c r="B28" s="330"/>
      <c r="C28" s="330"/>
      <c r="D28" s="330"/>
      <c r="E28" s="330"/>
      <c r="F28" s="330"/>
      <c r="G28" s="330"/>
    </row>
    <row r="29" spans="1:7" x14ac:dyDescent="0.25">
      <c r="A29" s="330"/>
      <c r="B29" s="330"/>
      <c r="C29" s="330"/>
      <c r="D29" s="330"/>
      <c r="E29" s="330"/>
      <c r="F29" s="330"/>
      <c r="G29" s="330"/>
    </row>
    <row r="30" spans="1:7" x14ac:dyDescent="0.25">
      <c r="A30" s="330"/>
      <c r="B30" s="330"/>
      <c r="C30" s="330"/>
      <c r="D30" s="330"/>
      <c r="E30" s="330"/>
      <c r="F30" s="330"/>
      <c r="G30" s="330"/>
    </row>
    <row r="31" spans="1:7" x14ac:dyDescent="0.25">
      <c r="A31" s="330"/>
      <c r="B31" s="330"/>
      <c r="C31" s="330"/>
      <c r="D31" s="330"/>
      <c r="E31" s="330"/>
      <c r="F31" s="330"/>
      <c r="G31" s="330"/>
    </row>
    <row r="32" spans="1:7" x14ac:dyDescent="0.25">
      <c r="A32" s="330"/>
      <c r="B32" s="330"/>
      <c r="C32" s="330"/>
      <c r="D32" s="330"/>
      <c r="E32" s="330"/>
      <c r="F32" s="330"/>
      <c r="G32" s="330"/>
    </row>
    <row r="33" spans="1:7" x14ac:dyDescent="0.25">
      <c r="A33" s="330"/>
      <c r="B33" s="330"/>
      <c r="C33" s="330"/>
      <c r="D33" s="330"/>
      <c r="E33" s="330"/>
      <c r="F33" s="330"/>
      <c r="G33" s="330"/>
    </row>
    <row r="34" spans="1:7" x14ac:dyDescent="0.25">
      <c r="A34" s="330"/>
      <c r="B34" s="330"/>
      <c r="C34" s="330"/>
      <c r="D34" s="330"/>
      <c r="E34" s="330"/>
      <c r="F34" s="330"/>
      <c r="G34" s="330"/>
    </row>
    <row r="35" spans="1:7" x14ac:dyDescent="0.25">
      <c r="A35" s="330"/>
      <c r="B35" s="330"/>
      <c r="C35" s="330"/>
      <c r="D35" s="330"/>
      <c r="E35" s="330"/>
      <c r="F35" s="330"/>
      <c r="G35" s="330"/>
    </row>
    <row r="36" spans="1:7" x14ac:dyDescent="0.25">
      <c r="A36" s="330"/>
      <c r="B36" s="330"/>
      <c r="C36" s="330"/>
      <c r="D36" s="330"/>
      <c r="E36" s="330"/>
      <c r="F36" s="330"/>
      <c r="G36" s="330"/>
    </row>
    <row r="37" spans="1:7" x14ac:dyDescent="0.25">
      <c r="A37" s="330"/>
      <c r="B37" s="330"/>
      <c r="C37" s="330"/>
      <c r="D37" s="330"/>
      <c r="E37" s="330"/>
      <c r="F37" s="330"/>
      <c r="G37" s="330"/>
    </row>
    <row r="38" spans="1:7" x14ac:dyDescent="0.25">
      <c r="A38" s="330"/>
      <c r="B38" s="330"/>
      <c r="C38" s="330"/>
      <c r="D38" s="330"/>
      <c r="E38" s="330"/>
      <c r="F38" s="330"/>
      <c r="G38" s="330"/>
    </row>
    <row r="39" spans="1:7" x14ac:dyDescent="0.25">
      <c r="A39" s="330"/>
      <c r="B39" s="330"/>
      <c r="C39" s="330"/>
      <c r="D39" s="330"/>
      <c r="E39" s="330"/>
      <c r="F39" s="330"/>
      <c r="G39" s="330"/>
    </row>
    <row r="40" spans="1:7" x14ac:dyDescent="0.25">
      <c r="A40" s="330"/>
      <c r="B40" s="330"/>
      <c r="C40" s="330"/>
      <c r="D40" s="330"/>
      <c r="E40" s="330"/>
      <c r="F40" s="330"/>
      <c r="G40" s="330"/>
    </row>
    <row r="41" spans="1:7" x14ac:dyDescent="0.25">
      <c r="A41" s="330"/>
      <c r="B41" s="330"/>
      <c r="C41" s="330"/>
      <c r="D41" s="330"/>
      <c r="E41" s="330"/>
      <c r="F41" s="330"/>
      <c r="G41" s="330"/>
    </row>
    <row r="42" spans="1:7" x14ac:dyDescent="0.25">
      <c r="A42" s="330"/>
      <c r="B42" s="330"/>
      <c r="C42" s="330"/>
      <c r="D42" s="330"/>
      <c r="E42" s="330"/>
      <c r="F42" s="330"/>
      <c r="G42" s="330"/>
    </row>
    <row r="43" spans="1:7" x14ac:dyDescent="0.25">
      <c r="A43" s="330"/>
      <c r="B43" s="330"/>
      <c r="C43" s="330"/>
      <c r="D43" s="330"/>
      <c r="E43" s="330"/>
      <c r="F43" s="330"/>
      <c r="G43" s="330"/>
    </row>
    <row r="44" spans="1:7" x14ac:dyDescent="0.25">
      <c r="A44" s="330"/>
      <c r="B44" s="330"/>
      <c r="C44" s="330"/>
      <c r="D44" s="330"/>
      <c r="E44" s="330"/>
      <c r="F44" s="330"/>
      <c r="G44" s="330"/>
    </row>
    <row r="45" spans="1:7" x14ac:dyDescent="0.25">
      <c r="A45" s="330"/>
      <c r="B45" s="330"/>
      <c r="C45" s="330"/>
      <c r="D45" s="330"/>
      <c r="E45" s="330"/>
      <c r="F45" s="330"/>
      <c r="G45" s="330"/>
    </row>
    <row r="46" spans="1:7" x14ac:dyDescent="0.25">
      <c r="A46" s="330"/>
      <c r="B46" s="330"/>
      <c r="C46" s="330"/>
      <c r="D46" s="330"/>
      <c r="E46" s="330"/>
      <c r="F46" s="330"/>
      <c r="G46" s="330"/>
    </row>
    <row r="47" spans="1:7" x14ac:dyDescent="0.25">
      <c r="A47" s="330"/>
      <c r="B47" s="330"/>
      <c r="C47" s="330"/>
      <c r="D47" s="330"/>
      <c r="E47" s="330"/>
      <c r="F47" s="330"/>
      <c r="G47" s="330"/>
    </row>
  </sheetData>
  <mergeCells count="1">
    <mergeCell ref="A1:G47"/>
  </mergeCells>
  <pageMargins left="0.7" right="0.7" top="0.75" bottom="0.75" header="0.3" footer="0.3"/>
  <drawing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697620-DDD1-42B8-AD1C-84321D91DC89}">
  <dimension ref="A2:E61"/>
  <sheetViews>
    <sheetView workbookViewId="0">
      <selection sqref="A1:G47"/>
    </sheetView>
  </sheetViews>
  <sheetFormatPr baseColWidth="10" defaultRowHeight="15" x14ac:dyDescent="0.25"/>
  <cols>
    <col min="1" max="1" width="58.85546875" style="204" bestFit="1" customWidth="1"/>
    <col min="2" max="2" width="13.7109375" style="211" customWidth="1"/>
    <col min="3" max="3" width="13.7109375" style="204" customWidth="1"/>
    <col min="4" max="4" width="13.7109375" style="211" customWidth="1"/>
    <col min="5" max="5" width="13.7109375" style="204" customWidth="1"/>
    <col min="6" max="256" width="9.140625" style="204" customWidth="1"/>
    <col min="257" max="257" width="58.85546875" style="204" bestFit="1" customWidth="1"/>
    <col min="258" max="261" width="13.7109375" style="204" customWidth="1"/>
    <col min="262" max="512" width="9.140625" style="204" customWidth="1"/>
    <col min="513" max="513" width="58.85546875" style="204" bestFit="1" customWidth="1"/>
    <col min="514" max="517" width="13.7109375" style="204" customWidth="1"/>
    <col min="518" max="768" width="9.140625" style="204" customWidth="1"/>
    <col min="769" max="769" width="58.85546875" style="204" bestFit="1" customWidth="1"/>
    <col min="770" max="773" width="13.7109375" style="204" customWidth="1"/>
    <col min="774" max="1024" width="9.140625" style="204" customWidth="1"/>
    <col min="1025" max="1025" width="58.85546875" style="204" bestFit="1" customWidth="1"/>
    <col min="1026" max="1029" width="13.7109375" style="204" customWidth="1"/>
    <col min="1030" max="1280" width="9.140625" style="204" customWidth="1"/>
    <col min="1281" max="1281" width="58.85546875" style="204" bestFit="1" customWidth="1"/>
    <col min="1282" max="1285" width="13.7109375" style="204" customWidth="1"/>
    <col min="1286" max="1536" width="9.140625" style="204" customWidth="1"/>
    <col min="1537" max="1537" width="58.85546875" style="204" bestFit="1" customWidth="1"/>
    <col min="1538" max="1541" width="13.7109375" style="204" customWidth="1"/>
    <col min="1542" max="1792" width="9.140625" style="204" customWidth="1"/>
    <col min="1793" max="1793" width="58.85546875" style="204" bestFit="1" customWidth="1"/>
    <col min="1794" max="1797" width="13.7109375" style="204" customWidth="1"/>
    <col min="1798" max="2048" width="9.140625" style="204" customWidth="1"/>
    <col min="2049" max="2049" width="58.85546875" style="204" bestFit="1" customWidth="1"/>
    <col min="2050" max="2053" width="13.7109375" style="204" customWidth="1"/>
    <col min="2054" max="2304" width="9.140625" style="204" customWidth="1"/>
    <col min="2305" max="2305" width="58.85546875" style="204" bestFit="1" customWidth="1"/>
    <col min="2306" max="2309" width="13.7109375" style="204" customWidth="1"/>
    <col min="2310" max="2560" width="9.140625" style="204" customWidth="1"/>
    <col min="2561" max="2561" width="58.85546875" style="204" bestFit="1" customWidth="1"/>
    <col min="2562" max="2565" width="13.7109375" style="204" customWidth="1"/>
    <col min="2566" max="2816" width="9.140625" style="204" customWidth="1"/>
    <col min="2817" max="2817" width="58.85546875" style="204" bestFit="1" customWidth="1"/>
    <col min="2818" max="2821" width="13.7109375" style="204" customWidth="1"/>
    <col min="2822" max="3072" width="9.140625" style="204" customWidth="1"/>
    <col min="3073" max="3073" width="58.85546875" style="204" bestFit="1" customWidth="1"/>
    <col min="3074" max="3077" width="13.7109375" style="204" customWidth="1"/>
    <col min="3078" max="3328" width="9.140625" style="204" customWidth="1"/>
    <col min="3329" max="3329" width="58.85546875" style="204" bestFit="1" customWidth="1"/>
    <col min="3330" max="3333" width="13.7109375" style="204" customWidth="1"/>
    <col min="3334" max="3584" width="9.140625" style="204" customWidth="1"/>
    <col min="3585" max="3585" width="58.85546875" style="204" bestFit="1" customWidth="1"/>
    <col min="3586" max="3589" width="13.7109375" style="204" customWidth="1"/>
    <col min="3590" max="3840" width="9.140625" style="204" customWidth="1"/>
    <col min="3841" max="3841" width="58.85546875" style="204" bestFit="1" customWidth="1"/>
    <col min="3842" max="3845" width="13.7109375" style="204" customWidth="1"/>
    <col min="3846" max="4096" width="9.140625" style="204" customWidth="1"/>
    <col min="4097" max="4097" width="58.85546875" style="204" bestFit="1" customWidth="1"/>
    <col min="4098" max="4101" width="13.7109375" style="204" customWidth="1"/>
    <col min="4102" max="4352" width="9.140625" style="204" customWidth="1"/>
    <col min="4353" max="4353" width="58.85546875" style="204" bestFit="1" customWidth="1"/>
    <col min="4354" max="4357" width="13.7109375" style="204" customWidth="1"/>
    <col min="4358" max="4608" width="9.140625" style="204" customWidth="1"/>
    <col min="4609" max="4609" width="58.85546875" style="204" bestFit="1" customWidth="1"/>
    <col min="4610" max="4613" width="13.7109375" style="204" customWidth="1"/>
    <col min="4614" max="4864" width="9.140625" style="204" customWidth="1"/>
    <col min="4865" max="4865" width="58.85546875" style="204" bestFit="1" customWidth="1"/>
    <col min="4866" max="4869" width="13.7109375" style="204" customWidth="1"/>
    <col min="4870" max="5120" width="9.140625" style="204" customWidth="1"/>
    <col min="5121" max="5121" width="58.85546875" style="204" bestFit="1" customWidth="1"/>
    <col min="5122" max="5125" width="13.7109375" style="204" customWidth="1"/>
    <col min="5126" max="5376" width="9.140625" style="204" customWidth="1"/>
    <col min="5377" max="5377" width="58.85546875" style="204" bestFit="1" customWidth="1"/>
    <col min="5378" max="5381" width="13.7109375" style="204" customWidth="1"/>
    <col min="5382" max="5632" width="9.140625" style="204" customWidth="1"/>
    <col min="5633" max="5633" width="58.85546875" style="204" bestFit="1" customWidth="1"/>
    <col min="5634" max="5637" width="13.7109375" style="204" customWidth="1"/>
    <col min="5638" max="5888" width="9.140625" style="204" customWidth="1"/>
    <col min="5889" max="5889" width="58.85546875" style="204" bestFit="1" customWidth="1"/>
    <col min="5890" max="5893" width="13.7109375" style="204" customWidth="1"/>
    <col min="5894" max="6144" width="9.140625" style="204" customWidth="1"/>
    <col min="6145" max="6145" width="58.85546875" style="204" bestFit="1" customWidth="1"/>
    <col min="6146" max="6149" width="13.7109375" style="204" customWidth="1"/>
    <col min="6150" max="6400" width="9.140625" style="204" customWidth="1"/>
    <col min="6401" max="6401" width="58.85546875" style="204" bestFit="1" customWidth="1"/>
    <col min="6402" max="6405" width="13.7109375" style="204" customWidth="1"/>
    <col min="6406" max="6656" width="9.140625" style="204" customWidth="1"/>
    <col min="6657" max="6657" width="58.85546875" style="204" bestFit="1" customWidth="1"/>
    <col min="6658" max="6661" width="13.7109375" style="204" customWidth="1"/>
    <col min="6662" max="6912" width="9.140625" style="204" customWidth="1"/>
    <col min="6913" max="6913" width="58.85546875" style="204" bestFit="1" customWidth="1"/>
    <col min="6914" max="6917" width="13.7109375" style="204" customWidth="1"/>
    <col min="6918" max="7168" width="9.140625" style="204" customWidth="1"/>
    <col min="7169" max="7169" width="58.85546875" style="204" bestFit="1" customWidth="1"/>
    <col min="7170" max="7173" width="13.7109375" style="204" customWidth="1"/>
    <col min="7174" max="7424" width="9.140625" style="204" customWidth="1"/>
    <col min="7425" max="7425" width="58.85546875" style="204" bestFit="1" customWidth="1"/>
    <col min="7426" max="7429" width="13.7109375" style="204" customWidth="1"/>
    <col min="7430" max="7680" width="9.140625" style="204" customWidth="1"/>
    <col min="7681" max="7681" width="58.85546875" style="204" bestFit="1" customWidth="1"/>
    <col min="7682" max="7685" width="13.7109375" style="204" customWidth="1"/>
    <col min="7686" max="7936" width="9.140625" style="204" customWidth="1"/>
    <col min="7937" max="7937" width="58.85546875" style="204" bestFit="1" customWidth="1"/>
    <col min="7938" max="7941" width="13.7109375" style="204" customWidth="1"/>
    <col min="7942" max="8192" width="9.140625" style="204" customWidth="1"/>
    <col min="8193" max="8193" width="58.85546875" style="204" bestFit="1" customWidth="1"/>
    <col min="8194" max="8197" width="13.7109375" style="204" customWidth="1"/>
    <col min="8198" max="8448" width="9.140625" style="204" customWidth="1"/>
    <col min="8449" max="8449" width="58.85546875" style="204" bestFit="1" customWidth="1"/>
    <col min="8450" max="8453" width="13.7109375" style="204" customWidth="1"/>
    <col min="8454" max="8704" width="9.140625" style="204" customWidth="1"/>
    <col min="8705" max="8705" width="58.85546875" style="204" bestFit="1" customWidth="1"/>
    <col min="8706" max="8709" width="13.7109375" style="204" customWidth="1"/>
    <col min="8710" max="8960" width="9.140625" style="204" customWidth="1"/>
    <col min="8961" max="8961" width="58.85546875" style="204" bestFit="1" customWidth="1"/>
    <col min="8962" max="8965" width="13.7109375" style="204" customWidth="1"/>
    <col min="8966" max="9216" width="9.140625" style="204" customWidth="1"/>
    <col min="9217" max="9217" width="58.85546875" style="204" bestFit="1" customWidth="1"/>
    <col min="9218" max="9221" width="13.7109375" style="204" customWidth="1"/>
    <col min="9222" max="9472" width="9.140625" style="204" customWidth="1"/>
    <col min="9473" max="9473" width="58.85546875" style="204" bestFit="1" customWidth="1"/>
    <col min="9474" max="9477" width="13.7109375" style="204" customWidth="1"/>
    <col min="9478" max="9728" width="9.140625" style="204" customWidth="1"/>
    <col min="9729" max="9729" width="58.85546875" style="204" bestFit="1" customWidth="1"/>
    <col min="9730" max="9733" width="13.7109375" style="204" customWidth="1"/>
    <col min="9734" max="9984" width="9.140625" style="204" customWidth="1"/>
    <col min="9985" max="9985" width="58.85546875" style="204" bestFit="1" customWidth="1"/>
    <col min="9986" max="9989" width="13.7109375" style="204" customWidth="1"/>
    <col min="9990" max="10240" width="9.140625" style="204" customWidth="1"/>
    <col min="10241" max="10241" width="58.85546875" style="204" bestFit="1" customWidth="1"/>
    <col min="10242" max="10245" width="13.7109375" style="204" customWidth="1"/>
    <col min="10246" max="10496" width="9.140625" style="204" customWidth="1"/>
    <col min="10497" max="10497" width="58.85546875" style="204" bestFit="1" customWidth="1"/>
    <col min="10498" max="10501" width="13.7109375" style="204" customWidth="1"/>
    <col min="10502" max="10752" width="9.140625" style="204" customWidth="1"/>
    <col min="10753" max="10753" width="58.85546875" style="204" bestFit="1" customWidth="1"/>
    <col min="10754" max="10757" width="13.7109375" style="204" customWidth="1"/>
    <col min="10758" max="11008" width="9.140625" style="204" customWidth="1"/>
    <col min="11009" max="11009" width="58.85546875" style="204" bestFit="1" customWidth="1"/>
    <col min="11010" max="11013" width="13.7109375" style="204" customWidth="1"/>
    <col min="11014" max="11264" width="9.140625" style="204" customWidth="1"/>
    <col min="11265" max="11265" width="58.85546875" style="204" bestFit="1" customWidth="1"/>
    <col min="11266" max="11269" width="13.7109375" style="204" customWidth="1"/>
    <col min="11270" max="11520" width="9.140625" style="204" customWidth="1"/>
    <col min="11521" max="11521" width="58.85546875" style="204" bestFit="1" customWidth="1"/>
    <col min="11522" max="11525" width="13.7109375" style="204" customWidth="1"/>
    <col min="11526" max="11776" width="9.140625" style="204" customWidth="1"/>
    <col min="11777" max="11777" width="58.85546875" style="204" bestFit="1" customWidth="1"/>
    <col min="11778" max="11781" width="13.7109375" style="204" customWidth="1"/>
    <col min="11782" max="12032" width="9.140625" style="204" customWidth="1"/>
    <col min="12033" max="12033" width="58.85546875" style="204" bestFit="1" customWidth="1"/>
    <col min="12034" max="12037" width="13.7109375" style="204" customWidth="1"/>
    <col min="12038" max="12288" width="9.140625" style="204" customWidth="1"/>
    <col min="12289" max="12289" width="58.85546875" style="204" bestFit="1" customWidth="1"/>
    <col min="12290" max="12293" width="13.7109375" style="204" customWidth="1"/>
    <col min="12294" max="12544" width="9.140625" style="204" customWidth="1"/>
    <col min="12545" max="12545" width="58.85546875" style="204" bestFit="1" customWidth="1"/>
    <col min="12546" max="12549" width="13.7109375" style="204" customWidth="1"/>
    <col min="12550" max="12800" width="9.140625" style="204" customWidth="1"/>
    <col min="12801" max="12801" width="58.85546875" style="204" bestFit="1" customWidth="1"/>
    <col min="12802" max="12805" width="13.7109375" style="204" customWidth="1"/>
    <col min="12806" max="13056" width="9.140625" style="204" customWidth="1"/>
    <col min="13057" max="13057" width="58.85546875" style="204" bestFit="1" customWidth="1"/>
    <col min="13058" max="13061" width="13.7109375" style="204" customWidth="1"/>
    <col min="13062" max="13312" width="9.140625" style="204" customWidth="1"/>
    <col min="13313" max="13313" width="58.85546875" style="204" bestFit="1" customWidth="1"/>
    <col min="13314" max="13317" width="13.7109375" style="204" customWidth="1"/>
    <col min="13318" max="13568" width="9.140625" style="204" customWidth="1"/>
    <col min="13569" max="13569" width="58.85546875" style="204" bestFit="1" customWidth="1"/>
    <col min="13570" max="13573" width="13.7109375" style="204" customWidth="1"/>
    <col min="13574" max="13824" width="9.140625" style="204" customWidth="1"/>
    <col min="13825" max="13825" width="58.85546875" style="204" bestFit="1" customWidth="1"/>
    <col min="13826" max="13829" width="13.7109375" style="204" customWidth="1"/>
    <col min="13830" max="14080" width="9.140625" style="204" customWidth="1"/>
    <col min="14081" max="14081" width="58.85546875" style="204" bestFit="1" customWidth="1"/>
    <col min="14082" max="14085" width="13.7109375" style="204" customWidth="1"/>
    <col min="14086" max="14336" width="9.140625" style="204" customWidth="1"/>
    <col min="14337" max="14337" width="58.85546875" style="204" bestFit="1" customWidth="1"/>
    <col min="14338" max="14341" width="13.7109375" style="204" customWidth="1"/>
    <col min="14342" max="14592" width="9.140625" style="204" customWidth="1"/>
    <col min="14593" max="14593" width="58.85546875" style="204" bestFit="1" customWidth="1"/>
    <col min="14594" max="14597" width="13.7109375" style="204" customWidth="1"/>
    <col min="14598" max="14848" width="9.140625" style="204" customWidth="1"/>
    <col min="14849" max="14849" width="58.85546875" style="204" bestFit="1" customWidth="1"/>
    <col min="14850" max="14853" width="13.7109375" style="204" customWidth="1"/>
    <col min="14854" max="15104" width="9.140625" style="204" customWidth="1"/>
    <col min="15105" max="15105" width="58.85546875" style="204" bestFit="1" customWidth="1"/>
    <col min="15106" max="15109" width="13.7109375" style="204" customWidth="1"/>
    <col min="15110" max="15360" width="9.140625" style="204" customWidth="1"/>
    <col min="15361" max="15361" width="58.85546875" style="204" bestFit="1" customWidth="1"/>
    <col min="15362" max="15365" width="13.7109375" style="204" customWidth="1"/>
    <col min="15366" max="15616" width="9.140625" style="204" customWidth="1"/>
    <col min="15617" max="15617" width="58.85546875" style="204" bestFit="1" customWidth="1"/>
    <col min="15618" max="15621" width="13.7109375" style="204" customWidth="1"/>
    <col min="15622" max="15872" width="9.140625" style="204" customWidth="1"/>
    <col min="15873" max="15873" width="58.85546875" style="204" bestFit="1" customWidth="1"/>
    <col min="15874" max="15877" width="13.7109375" style="204" customWidth="1"/>
    <col min="15878" max="16128" width="9.140625" style="204" customWidth="1"/>
    <col min="16129" max="16129" width="58.85546875" style="204" bestFit="1" customWidth="1"/>
    <col min="16130" max="16133" width="13.7109375" style="204" customWidth="1"/>
    <col min="16134" max="16384" width="9.140625" style="204" customWidth="1"/>
  </cols>
  <sheetData>
    <row r="2" spans="1:5" ht="24" customHeight="1" x14ac:dyDescent="0.25">
      <c r="A2" s="328" t="s">
        <v>175</v>
      </c>
      <c r="B2" s="328"/>
      <c r="C2" s="328"/>
      <c r="D2" s="328"/>
      <c r="E2" s="276"/>
    </row>
    <row r="3" spans="1:5" ht="24" customHeight="1" x14ac:dyDescent="0.25">
      <c r="A3" s="329" t="s">
        <v>1761</v>
      </c>
      <c r="B3" s="329"/>
      <c r="C3" s="329"/>
      <c r="D3" s="329"/>
      <c r="E3" s="277"/>
    </row>
    <row r="4" spans="1:5" ht="12" customHeight="1" x14ac:dyDescent="0.25">
      <c r="A4" s="205"/>
      <c r="B4" s="209"/>
      <c r="C4" s="205"/>
      <c r="D4" s="209"/>
      <c r="E4" s="205"/>
    </row>
    <row r="5" spans="1:5" ht="21.95" customHeight="1" x14ac:dyDescent="0.25">
      <c r="A5" s="225"/>
      <c r="B5" s="215" t="s">
        <v>513</v>
      </c>
      <c r="C5" s="214"/>
      <c r="D5" s="215" t="s">
        <v>514</v>
      </c>
      <c r="E5" s="214"/>
    </row>
    <row r="6" spans="1:5" ht="12" customHeight="1" x14ac:dyDescent="0.25">
      <c r="A6" s="205"/>
      <c r="B6" s="209"/>
      <c r="C6" s="205"/>
      <c r="D6" s="209"/>
      <c r="E6" s="205"/>
    </row>
    <row r="7" spans="1:5" ht="20.100000000000001" customHeight="1" x14ac:dyDescent="0.25">
      <c r="A7" s="207" t="s">
        <v>230</v>
      </c>
      <c r="B7" s="223"/>
      <c r="C7" s="225"/>
      <c r="D7" s="223"/>
      <c r="E7" s="225"/>
    </row>
    <row r="8" spans="1:5" ht="20.100000000000001" customHeight="1" x14ac:dyDescent="0.25">
      <c r="A8" s="225" t="s">
        <v>56</v>
      </c>
    </row>
    <row r="9" spans="1:5" ht="20.100000000000001" customHeight="1" x14ac:dyDescent="0.25">
      <c r="A9" s="208" t="s">
        <v>231</v>
      </c>
    </row>
    <row r="10" spans="1:5" ht="20.100000000000001" customHeight="1" x14ac:dyDescent="0.25">
      <c r="A10" s="225" t="s">
        <v>232</v>
      </c>
      <c r="B10" s="226">
        <v>547866.53</v>
      </c>
      <c r="C10" s="227"/>
      <c r="D10" s="226">
        <v>1372989.12</v>
      </c>
      <c r="E10" s="227"/>
    </row>
    <row r="11" spans="1:5" ht="20.100000000000001" customHeight="1" x14ac:dyDescent="0.25">
      <c r="A11" s="225" t="s">
        <v>169</v>
      </c>
      <c r="B11" s="226">
        <v>139615.18</v>
      </c>
      <c r="C11" s="227"/>
      <c r="D11" s="226">
        <v>315978.25</v>
      </c>
      <c r="E11" s="227"/>
    </row>
    <row r="12" spans="1:5" ht="20.100000000000001" customHeight="1" x14ac:dyDescent="0.25">
      <c r="A12" s="225" t="s">
        <v>462</v>
      </c>
      <c r="B12" s="226">
        <v>1722893.18</v>
      </c>
      <c r="C12" s="227"/>
      <c r="D12" s="226">
        <v>1722893.18</v>
      </c>
      <c r="E12" s="227"/>
    </row>
    <row r="13" spans="1:5" ht="20.100000000000001" customHeight="1" x14ac:dyDescent="0.25">
      <c r="A13" s="225" t="s">
        <v>233</v>
      </c>
      <c r="B13" s="226">
        <v>266.94</v>
      </c>
      <c r="C13" s="227"/>
      <c r="D13" s="226">
        <v>6418.57</v>
      </c>
      <c r="E13" s="227"/>
    </row>
    <row r="14" spans="1:5" ht="20.100000000000001" customHeight="1" x14ac:dyDescent="0.25">
      <c r="A14" s="225" t="s">
        <v>234</v>
      </c>
      <c r="B14" s="226">
        <v>1904732</v>
      </c>
      <c r="C14" s="227"/>
      <c r="D14" s="226">
        <v>1904732</v>
      </c>
      <c r="E14" s="227"/>
    </row>
    <row r="15" spans="1:5" ht="20.100000000000001" customHeight="1" x14ac:dyDescent="0.25">
      <c r="A15" s="225" t="s">
        <v>235</v>
      </c>
      <c r="B15" s="282">
        <v>40444.800000000003</v>
      </c>
      <c r="C15" s="227"/>
      <c r="D15" s="282">
        <v>122830.33</v>
      </c>
      <c r="E15" s="227"/>
    </row>
    <row r="16" spans="1:5" ht="12" customHeight="1" x14ac:dyDescent="0.25">
      <c r="A16" s="205"/>
      <c r="B16" s="209"/>
      <c r="C16" s="205"/>
      <c r="D16" s="209"/>
      <c r="E16" s="205"/>
    </row>
    <row r="17" spans="1:5" ht="20.100000000000001" customHeight="1" x14ac:dyDescent="0.25">
      <c r="A17" s="225" t="s">
        <v>236</v>
      </c>
      <c r="B17" s="283">
        <v>4355818.63</v>
      </c>
      <c r="C17" s="227"/>
      <c r="D17" s="283">
        <v>5445841.4500000002</v>
      </c>
      <c r="E17" s="227"/>
    </row>
    <row r="18" spans="1:5" ht="20.100000000000001" customHeight="1" x14ac:dyDescent="0.25">
      <c r="A18" s="225" t="s">
        <v>56</v>
      </c>
    </row>
    <row r="19" spans="1:5" ht="12" customHeight="1" x14ac:dyDescent="0.25">
      <c r="A19" s="205"/>
      <c r="B19" s="209"/>
      <c r="C19" s="205"/>
      <c r="D19" s="209"/>
      <c r="E19" s="205"/>
    </row>
    <row r="20" spans="1:5" ht="20.100000000000001" customHeight="1" x14ac:dyDescent="0.25">
      <c r="A20" s="207" t="s">
        <v>237</v>
      </c>
      <c r="B20" s="283">
        <v>4355818.63</v>
      </c>
      <c r="C20" s="227"/>
      <c r="D20" s="283">
        <v>5445841.4500000002</v>
      </c>
      <c r="E20" s="227"/>
    </row>
    <row r="21" spans="1:5" ht="20.100000000000001" customHeight="1" x14ac:dyDescent="0.25">
      <c r="A21" s="225" t="s">
        <v>56</v>
      </c>
    </row>
    <row r="22" spans="1:5" ht="20.100000000000001" customHeight="1" x14ac:dyDescent="0.25">
      <c r="A22" s="207" t="s">
        <v>238</v>
      </c>
      <c r="B22" s="223"/>
      <c r="C22" s="225"/>
      <c r="D22" s="223"/>
      <c r="E22" s="225"/>
    </row>
    <row r="23" spans="1:5" ht="20.100000000000001" customHeight="1" x14ac:dyDescent="0.25">
      <c r="A23" s="225" t="s">
        <v>56</v>
      </c>
    </row>
    <row r="24" spans="1:5" ht="20.100000000000001" customHeight="1" x14ac:dyDescent="0.25">
      <c r="A24" s="208" t="s">
        <v>239</v>
      </c>
    </row>
    <row r="25" spans="1:5" ht="20.100000000000001" customHeight="1" x14ac:dyDescent="0.25">
      <c r="A25" s="225" t="s">
        <v>240</v>
      </c>
    </row>
    <row r="26" spans="1:5" ht="20.100000000000001" customHeight="1" x14ac:dyDescent="0.25">
      <c r="A26" s="225" t="s">
        <v>241</v>
      </c>
      <c r="B26" s="226">
        <v>8239</v>
      </c>
      <c r="C26" s="227"/>
      <c r="D26" s="226">
        <v>8239</v>
      </c>
      <c r="E26" s="227"/>
    </row>
    <row r="27" spans="1:5" ht="20.100000000000001" customHeight="1" x14ac:dyDescent="0.25">
      <c r="A27" s="225" t="s">
        <v>242</v>
      </c>
      <c r="B27" s="226">
        <v>860</v>
      </c>
      <c r="C27" s="227"/>
      <c r="D27" s="226">
        <v>18933</v>
      </c>
      <c r="E27" s="227"/>
    </row>
    <row r="28" spans="1:5" ht="20.100000000000001" customHeight="1" x14ac:dyDescent="0.25">
      <c r="A28" s="225" t="s">
        <v>243</v>
      </c>
      <c r="B28" s="226">
        <v>54504.4</v>
      </c>
      <c r="C28" s="227"/>
      <c r="D28" s="226">
        <v>102904</v>
      </c>
      <c r="E28" s="227"/>
    </row>
    <row r="29" spans="1:5" ht="20.100000000000001" customHeight="1" x14ac:dyDescent="0.25">
      <c r="A29" s="225" t="s">
        <v>916</v>
      </c>
      <c r="B29" s="226">
        <v>16029.11</v>
      </c>
      <c r="C29" s="227"/>
      <c r="D29" s="226">
        <v>16029.11</v>
      </c>
      <c r="E29" s="227"/>
    </row>
    <row r="30" spans="1:5" ht="20.100000000000001" customHeight="1" x14ac:dyDescent="0.25">
      <c r="A30" s="225" t="s">
        <v>244</v>
      </c>
      <c r="B30" s="226">
        <v>30</v>
      </c>
      <c r="C30" s="227"/>
      <c r="D30" s="226">
        <v>13794.92</v>
      </c>
      <c r="E30" s="227"/>
    </row>
    <row r="31" spans="1:5" ht="20.100000000000001" customHeight="1" x14ac:dyDescent="0.25">
      <c r="A31" s="225" t="s">
        <v>246</v>
      </c>
      <c r="B31" s="226">
        <v>421658.37</v>
      </c>
      <c r="C31" s="227"/>
      <c r="D31" s="226">
        <v>800883.58</v>
      </c>
      <c r="E31" s="227"/>
    </row>
    <row r="32" spans="1:5" ht="20.100000000000001" customHeight="1" x14ac:dyDescent="0.25">
      <c r="A32" s="225" t="s">
        <v>247</v>
      </c>
      <c r="B32" s="226">
        <v>34960</v>
      </c>
      <c r="C32" s="227"/>
      <c r="D32" s="226">
        <v>94128</v>
      </c>
      <c r="E32" s="227"/>
    </row>
    <row r="33" spans="1:5" ht="20.100000000000001" customHeight="1" x14ac:dyDescent="0.25">
      <c r="A33" s="225" t="s">
        <v>252</v>
      </c>
      <c r="B33" s="226">
        <v>27710.42</v>
      </c>
      <c r="C33" s="227"/>
      <c r="D33" s="226">
        <v>36531.919999999998</v>
      </c>
      <c r="E33" s="227"/>
    </row>
    <row r="34" spans="1:5" ht="20.100000000000001" customHeight="1" x14ac:dyDescent="0.25">
      <c r="A34" s="225" t="s">
        <v>253</v>
      </c>
      <c r="B34" s="226">
        <v>244</v>
      </c>
      <c r="C34" s="227"/>
      <c r="D34" s="226">
        <v>244</v>
      </c>
      <c r="E34" s="227"/>
    </row>
    <row r="35" spans="1:5" ht="20.100000000000001" customHeight="1" x14ac:dyDescent="0.25">
      <c r="A35" s="225" t="s">
        <v>248</v>
      </c>
      <c r="B35" s="226">
        <v>0</v>
      </c>
      <c r="C35" s="227"/>
      <c r="D35" s="226">
        <v>58141</v>
      </c>
      <c r="E35" s="227"/>
    </row>
    <row r="36" spans="1:5" ht="20.100000000000001" customHeight="1" x14ac:dyDescent="0.25">
      <c r="A36" s="225" t="s">
        <v>249</v>
      </c>
      <c r="B36" s="282">
        <v>9917.3799999999992</v>
      </c>
      <c r="C36" s="227"/>
      <c r="D36" s="282">
        <v>29752.14</v>
      </c>
      <c r="E36" s="227"/>
    </row>
    <row r="37" spans="1:5" ht="12" customHeight="1" x14ac:dyDescent="0.25">
      <c r="A37" s="205"/>
      <c r="B37" s="209"/>
      <c r="C37" s="205"/>
      <c r="D37" s="209"/>
      <c r="E37" s="205"/>
    </row>
    <row r="38" spans="1:5" ht="20.100000000000001" customHeight="1" x14ac:dyDescent="0.25">
      <c r="A38" s="225" t="s">
        <v>250</v>
      </c>
      <c r="B38" s="283">
        <v>574152.68000000005</v>
      </c>
      <c r="C38" s="227"/>
      <c r="D38" s="283">
        <v>1179580.67</v>
      </c>
      <c r="E38" s="227"/>
    </row>
    <row r="39" spans="1:5" ht="20.100000000000001" customHeight="1" x14ac:dyDescent="0.25">
      <c r="A39" s="225" t="s">
        <v>56</v>
      </c>
    </row>
    <row r="40" spans="1:5" ht="20.100000000000001" customHeight="1" x14ac:dyDescent="0.25">
      <c r="A40" s="225" t="s">
        <v>251</v>
      </c>
    </row>
    <row r="41" spans="1:5" ht="20.100000000000001" customHeight="1" x14ac:dyDescent="0.25">
      <c r="A41" s="225" t="s">
        <v>461</v>
      </c>
      <c r="B41" s="282">
        <v>63728.31</v>
      </c>
      <c r="C41" s="227"/>
      <c r="D41" s="282">
        <v>340525.31</v>
      </c>
      <c r="E41" s="227"/>
    </row>
    <row r="42" spans="1:5" ht="12" customHeight="1" x14ac:dyDescent="0.25">
      <c r="A42" s="205"/>
      <c r="B42" s="209"/>
      <c r="C42" s="205"/>
      <c r="D42" s="209"/>
      <c r="E42" s="205"/>
    </row>
    <row r="43" spans="1:5" ht="20.100000000000001" customHeight="1" x14ac:dyDescent="0.25">
      <c r="A43" s="225" t="s">
        <v>254</v>
      </c>
      <c r="B43" s="283">
        <v>63728.31</v>
      </c>
      <c r="C43" s="227"/>
      <c r="D43" s="283">
        <v>340525.31</v>
      </c>
      <c r="E43" s="227"/>
    </row>
    <row r="44" spans="1:5" ht="20.100000000000001" customHeight="1" x14ac:dyDescent="0.25">
      <c r="A44" s="225" t="s">
        <v>56</v>
      </c>
    </row>
    <row r="45" spans="1:5" ht="20.100000000000001" customHeight="1" x14ac:dyDescent="0.25">
      <c r="A45" s="225" t="s">
        <v>255</v>
      </c>
      <c r="B45" s="226">
        <v>1653.14</v>
      </c>
      <c r="C45" s="227"/>
      <c r="D45" s="226">
        <v>5061.8900000000003</v>
      </c>
      <c r="E45" s="227"/>
    </row>
    <row r="46" spans="1:5" ht="20.100000000000001" customHeight="1" x14ac:dyDescent="0.25">
      <c r="A46" s="225" t="s">
        <v>256</v>
      </c>
    </row>
    <row r="47" spans="1:5" ht="20.100000000000001" customHeight="1" x14ac:dyDescent="0.25">
      <c r="A47" s="225" t="s">
        <v>169</v>
      </c>
      <c r="B47" s="282">
        <v>12000</v>
      </c>
      <c r="C47" s="227"/>
      <c r="D47" s="282">
        <v>39000</v>
      </c>
      <c r="E47" s="227"/>
    </row>
    <row r="48" spans="1:5" ht="12" customHeight="1" x14ac:dyDescent="0.25">
      <c r="A48" s="205"/>
      <c r="B48" s="209"/>
      <c r="C48" s="205"/>
      <c r="D48" s="209"/>
      <c r="E48" s="205"/>
    </row>
    <row r="49" spans="1:5" ht="20.100000000000001" customHeight="1" x14ac:dyDescent="0.25">
      <c r="A49" s="225" t="s">
        <v>257</v>
      </c>
      <c r="B49" s="283">
        <v>12000</v>
      </c>
      <c r="C49" s="227"/>
      <c r="D49" s="283">
        <v>39000</v>
      </c>
      <c r="E49" s="227"/>
    </row>
    <row r="50" spans="1:5" ht="20.100000000000001" customHeight="1" x14ac:dyDescent="0.25">
      <c r="A50" s="225" t="s">
        <v>56</v>
      </c>
    </row>
    <row r="51" spans="1:5" ht="12" customHeight="1" x14ac:dyDescent="0.25">
      <c r="A51" s="205"/>
      <c r="B51" s="209"/>
      <c r="C51" s="205"/>
      <c r="D51" s="209"/>
      <c r="E51" s="205"/>
    </row>
    <row r="52" spans="1:5" ht="20.100000000000001" customHeight="1" x14ac:dyDescent="0.25">
      <c r="A52" s="225" t="s">
        <v>258</v>
      </c>
      <c r="B52" s="283">
        <v>651534.13</v>
      </c>
      <c r="C52" s="227"/>
      <c r="D52" s="283">
        <v>1564167.87</v>
      </c>
      <c r="E52" s="227"/>
    </row>
    <row r="53" spans="1:5" ht="20.100000000000001" customHeight="1" x14ac:dyDescent="0.25">
      <c r="A53" s="225" t="s">
        <v>56</v>
      </c>
    </row>
    <row r="54" spans="1:5" ht="12" customHeight="1" x14ac:dyDescent="0.25">
      <c r="A54" s="205"/>
      <c r="B54" s="209"/>
      <c r="C54" s="205"/>
      <c r="D54" s="209"/>
      <c r="E54" s="205"/>
    </row>
    <row r="55" spans="1:5" ht="20.100000000000001" customHeight="1" x14ac:dyDescent="0.25">
      <c r="A55" s="207" t="s">
        <v>259</v>
      </c>
      <c r="B55" s="283">
        <v>651534.13</v>
      </c>
      <c r="C55" s="227"/>
      <c r="D55" s="283">
        <v>1564167.87</v>
      </c>
      <c r="E55" s="227"/>
    </row>
    <row r="56" spans="1:5" ht="20.100000000000001" customHeight="1" x14ac:dyDescent="0.25">
      <c r="A56" s="225" t="s">
        <v>56</v>
      </c>
    </row>
    <row r="57" spans="1:5" ht="20.100000000000001" customHeight="1" x14ac:dyDescent="0.25">
      <c r="A57" s="225" t="s">
        <v>56</v>
      </c>
    </row>
    <row r="58" spans="1:5" ht="12" customHeight="1" x14ac:dyDescent="0.25">
      <c r="A58" s="205"/>
      <c r="B58" s="209"/>
      <c r="C58" s="205"/>
      <c r="D58" s="209"/>
      <c r="E58" s="205"/>
    </row>
    <row r="59" spans="1:5" ht="20.100000000000001" customHeight="1" thickBot="1" x14ac:dyDescent="0.3">
      <c r="A59" s="207" t="s">
        <v>260</v>
      </c>
      <c r="B59" s="285">
        <v>3704284.5</v>
      </c>
      <c r="C59" s="227"/>
      <c r="D59" s="285">
        <v>3881673.58</v>
      </c>
      <c r="E59" s="227"/>
    </row>
    <row r="60" spans="1:5" ht="12" customHeight="1" thickTop="1" x14ac:dyDescent="0.25">
      <c r="A60" s="205"/>
      <c r="B60" s="209"/>
      <c r="C60" s="205"/>
      <c r="D60" s="209"/>
      <c r="E60" s="205"/>
    </row>
    <row r="61" spans="1:5" ht="20.100000000000001" customHeight="1" x14ac:dyDescent="0.25">
      <c r="A61" s="225" t="s">
        <v>56</v>
      </c>
      <c r="B61" s="223" t="s">
        <v>56</v>
      </c>
      <c r="C61" s="225"/>
      <c r="D61" s="223" t="s">
        <v>56</v>
      </c>
      <c r="E61" s="225"/>
    </row>
  </sheetData>
  <mergeCells count="2">
    <mergeCell ref="A2:D2"/>
    <mergeCell ref="A3:D3"/>
  </mergeCells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386C17-5815-46FB-A96C-FA48463D586B}">
  <dimension ref="A1:G47"/>
  <sheetViews>
    <sheetView workbookViewId="0">
      <selection sqref="A1:G47"/>
    </sheetView>
  </sheetViews>
  <sheetFormatPr baseColWidth="10" defaultRowHeight="15" x14ac:dyDescent="0.25"/>
  <sheetData>
    <row r="1" spans="1:7" x14ac:dyDescent="0.25">
      <c r="A1" s="330"/>
      <c r="B1" s="330"/>
      <c r="C1" s="330"/>
      <c r="D1" s="330"/>
      <c r="E1" s="330"/>
      <c r="F1" s="330"/>
      <c r="G1" s="330"/>
    </row>
    <row r="2" spans="1:7" x14ac:dyDescent="0.25">
      <c r="A2" s="330"/>
      <c r="B2" s="330"/>
      <c r="C2" s="330"/>
      <c r="D2" s="330"/>
      <c r="E2" s="330"/>
      <c r="F2" s="330"/>
      <c r="G2" s="330"/>
    </row>
    <row r="3" spans="1:7" x14ac:dyDescent="0.25">
      <c r="A3" s="330"/>
      <c r="B3" s="330"/>
      <c r="C3" s="330"/>
      <c r="D3" s="330"/>
      <c r="E3" s="330"/>
      <c r="F3" s="330"/>
      <c r="G3" s="330"/>
    </row>
    <row r="4" spans="1:7" x14ac:dyDescent="0.25">
      <c r="A4" s="330"/>
      <c r="B4" s="330"/>
      <c r="C4" s="330"/>
      <c r="D4" s="330"/>
      <c r="E4" s="330"/>
      <c r="F4" s="330"/>
      <c r="G4" s="330"/>
    </row>
    <row r="5" spans="1:7" x14ac:dyDescent="0.25">
      <c r="A5" s="330"/>
      <c r="B5" s="330"/>
      <c r="C5" s="330"/>
      <c r="D5" s="330"/>
      <c r="E5" s="330"/>
      <c r="F5" s="330"/>
      <c r="G5" s="330"/>
    </row>
    <row r="6" spans="1:7" x14ac:dyDescent="0.25">
      <c r="A6" s="330"/>
      <c r="B6" s="330"/>
      <c r="C6" s="330"/>
      <c r="D6" s="330"/>
      <c r="E6" s="330"/>
      <c r="F6" s="330"/>
      <c r="G6" s="330"/>
    </row>
    <row r="7" spans="1:7" x14ac:dyDescent="0.25">
      <c r="A7" s="330"/>
      <c r="B7" s="330"/>
      <c r="C7" s="330"/>
      <c r="D7" s="330"/>
      <c r="E7" s="330"/>
      <c r="F7" s="330"/>
      <c r="G7" s="330"/>
    </row>
    <row r="8" spans="1:7" x14ac:dyDescent="0.25">
      <c r="A8" s="330"/>
      <c r="B8" s="330"/>
      <c r="C8" s="330"/>
      <c r="D8" s="330"/>
      <c r="E8" s="330"/>
      <c r="F8" s="330"/>
      <c r="G8" s="330"/>
    </row>
    <row r="9" spans="1:7" x14ac:dyDescent="0.25">
      <c r="A9" s="330"/>
      <c r="B9" s="330"/>
      <c r="C9" s="330"/>
      <c r="D9" s="330"/>
      <c r="E9" s="330"/>
      <c r="F9" s="330"/>
      <c r="G9" s="330"/>
    </row>
    <row r="10" spans="1:7" x14ac:dyDescent="0.25">
      <c r="A10" s="330"/>
      <c r="B10" s="330"/>
      <c r="C10" s="330"/>
      <c r="D10" s="330"/>
      <c r="E10" s="330"/>
      <c r="F10" s="330"/>
      <c r="G10" s="330"/>
    </row>
    <row r="11" spans="1:7" x14ac:dyDescent="0.25">
      <c r="A11" s="330"/>
      <c r="B11" s="330"/>
      <c r="C11" s="330"/>
      <c r="D11" s="330"/>
      <c r="E11" s="330"/>
      <c r="F11" s="330"/>
      <c r="G11" s="330"/>
    </row>
    <row r="12" spans="1:7" x14ac:dyDescent="0.25">
      <c r="A12" s="330"/>
      <c r="B12" s="330"/>
      <c r="C12" s="330"/>
      <c r="D12" s="330"/>
      <c r="E12" s="330"/>
      <c r="F12" s="330"/>
      <c r="G12" s="330"/>
    </row>
    <row r="13" spans="1:7" x14ac:dyDescent="0.25">
      <c r="A13" s="330"/>
      <c r="B13" s="330"/>
      <c r="C13" s="330"/>
      <c r="D13" s="330"/>
      <c r="E13" s="330"/>
      <c r="F13" s="330"/>
      <c r="G13" s="330"/>
    </row>
    <row r="14" spans="1:7" x14ac:dyDescent="0.25">
      <c r="A14" s="330"/>
      <c r="B14" s="330"/>
      <c r="C14" s="330"/>
      <c r="D14" s="330"/>
      <c r="E14" s="330"/>
      <c r="F14" s="330"/>
      <c r="G14" s="330"/>
    </row>
    <row r="15" spans="1:7" x14ac:dyDescent="0.25">
      <c r="A15" s="330"/>
      <c r="B15" s="330"/>
      <c r="C15" s="330"/>
      <c r="D15" s="330"/>
      <c r="E15" s="330"/>
      <c r="F15" s="330"/>
      <c r="G15" s="330"/>
    </row>
    <row r="16" spans="1:7" x14ac:dyDescent="0.25">
      <c r="A16" s="330"/>
      <c r="B16" s="330"/>
      <c r="C16" s="330"/>
      <c r="D16" s="330"/>
      <c r="E16" s="330"/>
      <c r="F16" s="330"/>
      <c r="G16" s="330"/>
    </row>
    <row r="17" spans="1:7" x14ac:dyDescent="0.25">
      <c r="A17" s="330"/>
      <c r="B17" s="330"/>
      <c r="C17" s="330"/>
      <c r="D17" s="330"/>
      <c r="E17" s="330"/>
      <c r="F17" s="330"/>
      <c r="G17" s="330"/>
    </row>
    <row r="18" spans="1:7" x14ac:dyDescent="0.25">
      <c r="A18" s="330"/>
      <c r="B18" s="330"/>
      <c r="C18" s="330"/>
      <c r="D18" s="330"/>
      <c r="E18" s="330"/>
      <c r="F18" s="330"/>
      <c r="G18" s="330"/>
    </row>
    <row r="19" spans="1:7" x14ac:dyDescent="0.25">
      <c r="A19" s="330"/>
      <c r="B19" s="330"/>
      <c r="C19" s="330"/>
      <c r="D19" s="330"/>
      <c r="E19" s="330"/>
      <c r="F19" s="330"/>
      <c r="G19" s="330"/>
    </row>
    <row r="20" spans="1:7" x14ac:dyDescent="0.25">
      <c r="A20" s="330"/>
      <c r="B20" s="330"/>
      <c r="C20" s="330"/>
      <c r="D20" s="330"/>
      <c r="E20" s="330"/>
      <c r="F20" s="330"/>
      <c r="G20" s="330"/>
    </row>
    <row r="21" spans="1:7" x14ac:dyDescent="0.25">
      <c r="A21" s="330"/>
      <c r="B21" s="330"/>
      <c r="C21" s="330"/>
      <c r="D21" s="330"/>
      <c r="E21" s="330"/>
      <c r="F21" s="330"/>
      <c r="G21" s="330"/>
    </row>
    <row r="22" spans="1:7" x14ac:dyDescent="0.25">
      <c r="A22" s="330"/>
      <c r="B22" s="330"/>
      <c r="C22" s="330"/>
      <c r="D22" s="330"/>
      <c r="E22" s="330"/>
      <c r="F22" s="330"/>
      <c r="G22" s="330"/>
    </row>
    <row r="23" spans="1:7" x14ac:dyDescent="0.25">
      <c r="A23" s="330"/>
      <c r="B23" s="330"/>
      <c r="C23" s="330"/>
      <c r="D23" s="330"/>
      <c r="E23" s="330"/>
      <c r="F23" s="330"/>
      <c r="G23" s="330"/>
    </row>
    <row r="24" spans="1:7" x14ac:dyDescent="0.25">
      <c r="A24" s="330"/>
      <c r="B24" s="330"/>
      <c r="C24" s="330"/>
      <c r="D24" s="330"/>
      <c r="E24" s="330"/>
      <c r="F24" s="330"/>
      <c r="G24" s="330"/>
    </row>
    <row r="25" spans="1:7" x14ac:dyDescent="0.25">
      <c r="A25" s="330"/>
      <c r="B25" s="330"/>
      <c r="C25" s="330"/>
      <c r="D25" s="330"/>
      <c r="E25" s="330"/>
      <c r="F25" s="330"/>
      <c r="G25" s="330"/>
    </row>
    <row r="26" spans="1:7" x14ac:dyDescent="0.25">
      <c r="A26" s="330"/>
      <c r="B26" s="330"/>
      <c r="C26" s="330"/>
      <c r="D26" s="330"/>
      <c r="E26" s="330"/>
      <c r="F26" s="330"/>
      <c r="G26" s="330"/>
    </row>
    <row r="27" spans="1:7" x14ac:dyDescent="0.25">
      <c r="A27" s="330"/>
      <c r="B27" s="330"/>
      <c r="C27" s="330"/>
      <c r="D27" s="330"/>
      <c r="E27" s="330"/>
      <c r="F27" s="330"/>
      <c r="G27" s="330"/>
    </row>
    <row r="28" spans="1:7" x14ac:dyDescent="0.25">
      <c r="A28" s="330"/>
      <c r="B28" s="330"/>
      <c r="C28" s="330"/>
      <c r="D28" s="330"/>
      <c r="E28" s="330"/>
      <c r="F28" s="330"/>
      <c r="G28" s="330"/>
    </row>
    <row r="29" spans="1:7" x14ac:dyDescent="0.25">
      <c r="A29" s="330"/>
      <c r="B29" s="330"/>
      <c r="C29" s="330"/>
      <c r="D29" s="330"/>
      <c r="E29" s="330"/>
      <c r="F29" s="330"/>
      <c r="G29" s="330"/>
    </row>
    <row r="30" spans="1:7" x14ac:dyDescent="0.25">
      <c r="A30" s="330"/>
      <c r="B30" s="330"/>
      <c r="C30" s="330"/>
      <c r="D30" s="330"/>
      <c r="E30" s="330"/>
      <c r="F30" s="330"/>
      <c r="G30" s="330"/>
    </row>
    <row r="31" spans="1:7" x14ac:dyDescent="0.25">
      <c r="A31" s="330"/>
      <c r="B31" s="330"/>
      <c r="C31" s="330"/>
      <c r="D31" s="330"/>
      <c r="E31" s="330"/>
      <c r="F31" s="330"/>
      <c r="G31" s="330"/>
    </row>
    <row r="32" spans="1:7" x14ac:dyDescent="0.25">
      <c r="A32" s="330"/>
      <c r="B32" s="330"/>
      <c r="C32" s="330"/>
      <c r="D32" s="330"/>
      <c r="E32" s="330"/>
      <c r="F32" s="330"/>
      <c r="G32" s="330"/>
    </row>
    <row r="33" spans="1:7" x14ac:dyDescent="0.25">
      <c r="A33" s="330"/>
      <c r="B33" s="330"/>
      <c r="C33" s="330"/>
      <c r="D33" s="330"/>
      <c r="E33" s="330"/>
      <c r="F33" s="330"/>
      <c r="G33" s="330"/>
    </row>
    <row r="34" spans="1:7" x14ac:dyDescent="0.25">
      <c r="A34" s="330"/>
      <c r="B34" s="330"/>
      <c r="C34" s="330"/>
      <c r="D34" s="330"/>
      <c r="E34" s="330"/>
      <c r="F34" s="330"/>
      <c r="G34" s="330"/>
    </row>
    <row r="35" spans="1:7" x14ac:dyDescent="0.25">
      <c r="A35" s="330"/>
      <c r="B35" s="330"/>
      <c r="C35" s="330"/>
      <c r="D35" s="330"/>
      <c r="E35" s="330"/>
      <c r="F35" s="330"/>
      <c r="G35" s="330"/>
    </row>
    <row r="36" spans="1:7" x14ac:dyDescent="0.25">
      <c r="A36" s="330"/>
      <c r="B36" s="330"/>
      <c r="C36" s="330"/>
      <c r="D36" s="330"/>
      <c r="E36" s="330"/>
      <c r="F36" s="330"/>
      <c r="G36" s="330"/>
    </row>
    <row r="37" spans="1:7" x14ac:dyDescent="0.25">
      <c r="A37" s="330"/>
      <c r="B37" s="330"/>
      <c r="C37" s="330"/>
      <c r="D37" s="330"/>
      <c r="E37" s="330"/>
      <c r="F37" s="330"/>
      <c r="G37" s="330"/>
    </row>
    <row r="38" spans="1:7" x14ac:dyDescent="0.25">
      <c r="A38" s="330"/>
      <c r="B38" s="330"/>
      <c r="C38" s="330"/>
      <c r="D38" s="330"/>
      <c r="E38" s="330"/>
      <c r="F38" s="330"/>
      <c r="G38" s="330"/>
    </row>
    <row r="39" spans="1:7" x14ac:dyDescent="0.25">
      <c r="A39" s="330"/>
      <c r="B39" s="330"/>
      <c r="C39" s="330"/>
      <c r="D39" s="330"/>
      <c r="E39" s="330"/>
      <c r="F39" s="330"/>
      <c r="G39" s="330"/>
    </row>
    <row r="40" spans="1:7" x14ac:dyDescent="0.25">
      <c r="A40" s="330"/>
      <c r="B40" s="330"/>
      <c r="C40" s="330"/>
      <c r="D40" s="330"/>
      <c r="E40" s="330"/>
      <c r="F40" s="330"/>
      <c r="G40" s="330"/>
    </row>
    <row r="41" spans="1:7" x14ac:dyDescent="0.25">
      <c r="A41" s="330"/>
      <c r="B41" s="330"/>
      <c r="C41" s="330"/>
      <c r="D41" s="330"/>
      <c r="E41" s="330"/>
      <c r="F41" s="330"/>
      <c r="G41" s="330"/>
    </row>
    <row r="42" spans="1:7" x14ac:dyDescent="0.25">
      <c r="A42" s="330"/>
      <c r="B42" s="330"/>
      <c r="C42" s="330"/>
      <c r="D42" s="330"/>
      <c r="E42" s="330"/>
      <c r="F42" s="330"/>
      <c r="G42" s="330"/>
    </row>
    <row r="43" spans="1:7" x14ac:dyDescent="0.25">
      <c r="A43" s="330"/>
      <c r="B43" s="330"/>
      <c r="C43" s="330"/>
      <c r="D43" s="330"/>
      <c r="E43" s="330"/>
      <c r="F43" s="330"/>
      <c r="G43" s="330"/>
    </row>
    <row r="44" spans="1:7" x14ac:dyDescent="0.25">
      <c r="A44" s="330"/>
      <c r="B44" s="330"/>
      <c r="C44" s="330"/>
      <c r="D44" s="330"/>
      <c r="E44" s="330"/>
      <c r="F44" s="330"/>
      <c r="G44" s="330"/>
    </row>
    <row r="45" spans="1:7" x14ac:dyDescent="0.25">
      <c r="A45" s="330"/>
      <c r="B45" s="330"/>
      <c r="C45" s="330"/>
      <c r="D45" s="330"/>
      <c r="E45" s="330"/>
      <c r="F45" s="330"/>
      <c r="G45" s="330"/>
    </row>
    <row r="46" spans="1:7" x14ac:dyDescent="0.25">
      <c r="A46" s="330"/>
      <c r="B46" s="330"/>
      <c r="C46" s="330"/>
      <c r="D46" s="330"/>
      <c r="E46" s="330"/>
      <c r="F46" s="330"/>
      <c r="G46" s="330"/>
    </row>
    <row r="47" spans="1:7" x14ac:dyDescent="0.25">
      <c r="A47" s="330"/>
      <c r="B47" s="330"/>
      <c r="C47" s="330"/>
      <c r="D47" s="330"/>
      <c r="E47" s="330"/>
      <c r="F47" s="330"/>
      <c r="G47" s="330"/>
    </row>
  </sheetData>
  <mergeCells count="1">
    <mergeCell ref="A1:G47"/>
  </mergeCells>
  <pageMargins left="0.7" right="0.7" top="0.75" bottom="0.75" header="0.3" footer="0.3"/>
  <drawing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B3CE17-E74E-4DAA-97B6-A78EEC290E34}">
  <dimension ref="A2:H758"/>
  <sheetViews>
    <sheetView workbookViewId="0">
      <selection sqref="A1:G47"/>
    </sheetView>
  </sheetViews>
  <sheetFormatPr baseColWidth="10" defaultRowHeight="15" x14ac:dyDescent="0.25"/>
  <cols>
    <col min="1" max="1" width="13.7109375" style="204" customWidth="1"/>
    <col min="2" max="2" width="61.28515625" style="204" bestFit="1" customWidth="1"/>
    <col min="3" max="4" width="14.85546875" style="211" bestFit="1" customWidth="1"/>
    <col min="5" max="6" width="13.85546875" style="211" bestFit="1" customWidth="1"/>
    <col min="7" max="8" width="14.85546875" style="211" bestFit="1" customWidth="1"/>
    <col min="9" max="256" width="9.140625" style="204" customWidth="1"/>
    <col min="257" max="257" width="13.7109375" style="204" customWidth="1"/>
    <col min="258" max="258" width="61.28515625" style="204" bestFit="1" customWidth="1"/>
    <col min="259" max="260" width="14.85546875" style="204" bestFit="1" customWidth="1"/>
    <col min="261" max="262" width="13.85546875" style="204" bestFit="1" customWidth="1"/>
    <col min="263" max="264" width="14.85546875" style="204" bestFit="1" customWidth="1"/>
    <col min="265" max="512" width="9.140625" style="204" customWidth="1"/>
    <col min="513" max="513" width="13.7109375" style="204" customWidth="1"/>
    <col min="514" max="514" width="61.28515625" style="204" bestFit="1" customWidth="1"/>
    <col min="515" max="516" width="14.85546875" style="204" bestFit="1" customWidth="1"/>
    <col min="517" max="518" width="13.85546875" style="204" bestFit="1" customWidth="1"/>
    <col min="519" max="520" width="14.85546875" style="204" bestFit="1" customWidth="1"/>
    <col min="521" max="768" width="9.140625" style="204" customWidth="1"/>
    <col min="769" max="769" width="13.7109375" style="204" customWidth="1"/>
    <col min="770" max="770" width="61.28515625" style="204" bestFit="1" customWidth="1"/>
    <col min="771" max="772" width="14.85546875" style="204" bestFit="1" customWidth="1"/>
    <col min="773" max="774" width="13.85546875" style="204" bestFit="1" customWidth="1"/>
    <col min="775" max="776" width="14.85546875" style="204" bestFit="1" customWidth="1"/>
    <col min="777" max="1024" width="9.140625" style="204" customWidth="1"/>
    <col min="1025" max="1025" width="13.7109375" style="204" customWidth="1"/>
    <col min="1026" max="1026" width="61.28515625" style="204" bestFit="1" customWidth="1"/>
    <col min="1027" max="1028" width="14.85546875" style="204" bestFit="1" customWidth="1"/>
    <col min="1029" max="1030" width="13.85546875" style="204" bestFit="1" customWidth="1"/>
    <col min="1031" max="1032" width="14.85546875" style="204" bestFit="1" customWidth="1"/>
    <col min="1033" max="1280" width="9.140625" style="204" customWidth="1"/>
    <col min="1281" max="1281" width="13.7109375" style="204" customWidth="1"/>
    <col min="1282" max="1282" width="61.28515625" style="204" bestFit="1" customWidth="1"/>
    <col min="1283" max="1284" width="14.85546875" style="204" bestFit="1" customWidth="1"/>
    <col min="1285" max="1286" width="13.85546875" style="204" bestFit="1" customWidth="1"/>
    <col min="1287" max="1288" width="14.85546875" style="204" bestFit="1" customWidth="1"/>
    <col min="1289" max="1536" width="9.140625" style="204" customWidth="1"/>
    <col min="1537" max="1537" width="13.7109375" style="204" customWidth="1"/>
    <col min="1538" max="1538" width="61.28515625" style="204" bestFit="1" customWidth="1"/>
    <col min="1539" max="1540" width="14.85546875" style="204" bestFit="1" customWidth="1"/>
    <col min="1541" max="1542" width="13.85546875" style="204" bestFit="1" customWidth="1"/>
    <col min="1543" max="1544" width="14.85546875" style="204" bestFit="1" customWidth="1"/>
    <col min="1545" max="1792" width="9.140625" style="204" customWidth="1"/>
    <col min="1793" max="1793" width="13.7109375" style="204" customWidth="1"/>
    <col min="1794" max="1794" width="61.28515625" style="204" bestFit="1" customWidth="1"/>
    <col min="1795" max="1796" width="14.85546875" style="204" bestFit="1" customWidth="1"/>
    <col min="1797" max="1798" width="13.85546875" style="204" bestFit="1" customWidth="1"/>
    <col min="1799" max="1800" width="14.85546875" style="204" bestFit="1" customWidth="1"/>
    <col min="1801" max="2048" width="9.140625" style="204" customWidth="1"/>
    <col min="2049" max="2049" width="13.7109375" style="204" customWidth="1"/>
    <col min="2050" max="2050" width="61.28515625" style="204" bestFit="1" customWidth="1"/>
    <col min="2051" max="2052" width="14.85546875" style="204" bestFit="1" customWidth="1"/>
    <col min="2053" max="2054" width="13.85546875" style="204" bestFit="1" customWidth="1"/>
    <col min="2055" max="2056" width="14.85546875" style="204" bestFit="1" customWidth="1"/>
    <col min="2057" max="2304" width="9.140625" style="204" customWidth="1"/>
    <col min="2305" max="2305" width="13.7109375" style="204" customWidth="1"/>
    <col min="2306" max="2306" width="61.28515625" style="204" bestFit="1" customWidth="1"/>
    <col min="2307" max="2308" width="14.85546875" style="204" bestFit="1" customWidth="1"/>
    <col min="2309" max="2310" width="13.85546875" style="204" bestFit="1" customWidth="1"/>
    <col min="2311" max="2312" width="14.85546875" style="204" bestFit="1" customWidth="1"/>
    <col min="2313" max="2560" width="9.140625" style="204" customWidth="1"/>
    <col min="2561" max="2561" width="13.7109375" style="204" customWidth="1"/>
    <col min="2562" max="2562" width="61.28515625" style="204" bestFit="1" customWidth="1"/>
    <col min="2563" max="2564" width="14.85546875" style="204" bestFit="1" customWidth="1"/>
    <col min="2565" max="2566" width="13.85546875" style="204" bestFit="1" customWidth="1"/>
    <col min="2567" max="2568" width="14.85546875" style="204" bestFit="1" customWidth="1"/>
    <col min="2569" max="2816" width="9.140625" style="204" customWidth="1"/>
    <col min="2817" max="2817" width="13.7109375" style="204" customWidth="1"/>
    <col min="2818" max="2818" width="61.28515625" style="204" bestFit="1" customWidth="1"/>
    <col min="2819" max="2820" width="14.85546875" style="204" bestFit="1" customWidth="1"/>
    <col min="2821" max="2822" width="13.85546875" style="204" bestFit="1" customWidth="1"/>
    <col min="2823" max="2824" width="14.85546875" style="204" bestFit="1" customWidth="1"/>
    <col min="2825" max="3072" width="9.140625" style="204" customWidth="1"/>
    <col min="3073" max="3073" width="13.7109375" style="204" customWidth="1"/>
    <col min="3074" max="3074" width="61.28515625" style="204" bestFit="1" customWidth="1"/>
    <col min="3075" max="3076" width="14.85546875" style="204" bestFit="1" customWidth="1"/>
    <col min="3077" max="3078" width="13.85546875" style="204" bestFit="1" customWidth="1"/>
    <col min="3079" max="3080" width="14.85546875" style="204" bestFit="1" customWidth="1"/>
    <col min="3081" max="3328" width="9.140625" style="204" customWidth="1"/>
    <col min="3329" max="3329" width="13.7109375" style="204" customWidth="1"/>
    <col min="3330" max="3330" width="61.28515625" style="204" bestFit="1" customWidth="1"/>
    <col min="3331" max="3332" width="14.85546875" style="204" bestFit="1" customWidth="1"/>
    <col min="3333" max="3334" width="13.85546875" style="204" bestFit="1" customWidth="1"/>
    <col min="3335" max="3336" width="14.85546875" style="204" bestFit="1" customWidth="1"/>
    <col min="3337" max="3584" width="9.140625" style="204" customWidth="1"/>
    <col min="3585" max="3585" width="13.7109375" style="204" customWidth="1"/>
    <col min="3586" max="3586" width="61.28515625" style="204" bestFit="1" customWidth="1"/>
    <col min="3587" max="3588" width="14.85546875" style="204" bestFit="1" customWidth="1"/>
    <col min="3589" max="3590" width="13.85546875" style="204" bestFit="1" customWidth="1"/>
    <col min="3591" max="3592" width="14.85546875" style="204" bestFit="1" customWidth="1"/>
    <col min="3593" max="3840" width="9.140625" style="204" customWidth="1"/>
    <col min="3841" max="3841" width="13.7109375" style="204" customWidth="1"/>
    <col min="3842" max="3842" width="61.28515625" style="204" bestFit="1" customWidth="1"/>
    <col min="3843" max="3844" width="14.85546875" style="204" bestFit="1" customWidth="1"/>
    <col min="3845" max="3846" width="13.85546875" style="204" bestFit="1" customWidth="1"/>
    <col min="3847" max="3848" width="14.85546875" style="204" bestFit="1" customWidth="1"/>
    <col min="3849" max="4096" width="9.140625" style="204" customWidth="1"/>
    <col min="4097" max="4097" width="13.7109375" style="204" customWidth="1"/>
    <col min="4098" max="4098" width="61.28515625" style="204" bestFit="1" customWidth="1"/>
    <col min="4099" max="4100" width="14.85546875" style="204" bestFit="1" customWidth="1"/>
    <col min="4101" max="4102" width="13.85546875" style="204" bestFit="1" customWidth="1"/>
    <col min="4103" max="4104" width="14.85546875" style="204" bestFit="1" customWidth="1"/>
    <col min="4105" max="4352" width="9.140625" style="204" customWidth="1"/>
    <col min="4353" max="4353" width="13.7109375" style="204" customWidth="1"/>
    <col min="4354" max="4354" width="61.28515625" style="204" bestFit="1" customWidth="1"/>
    <col min="4355" max="4356" width="14.85546875" style="204" bestFit="1" customWidth="1"/>
    <col min="4357" max="4358" width="13.85546875" style="204" bestFit="1" customWidth="1"/>
    <col min="4359" max="4360" width="14.85546875" style="204" bestFit="1" customWidth="1"/>
    <col min="4361" max="4608" width="9.140625" style="204" customWidth="1"/>
    <col min="4609" max="4609" width="13.7109375" style="204" customWidth="1"/>
    <col min="4610" max="4610" width="61.28515625" style="204" bestFit="1" customWidth="1"/>
    <col min="4611" max="4612" width="14.85546875" style="204" bestFit="1" customWidth="1"/>
    <col min="4613" max="4614" width="13.85546875" style="204" bestFit="1" customWidth="1"/>
    <col min="4615" max="4616" width="14.85546875" style="204" bestFit="1" customWidth="1"/>
    <col min="4617" max="4864" width="9.140625" style="204" customWidth="1"/>
    <col min="4865" max="4865" width="13.7109375" style="204" customWidth="1"/>
    <col min="4866" max="4866" width="61.28515625" style="204" bestFit="1" customWidth="1"/>
    <col min="4867" max="4868" width="14.85546875" style="204" bestFit="1" customWidth="1"/>
    <col min="4869" max="4870" width="13.85546875" style="204" bestFit="1" customWidth="1"/>
    <col min="4871" max="4872" width="14.85546875" style="204" bestFit="1" customWidth="1"/>
    <col min="4873" max="5120" width="9.140625" style="204" customWidth="1"/>
    <col min="5121" max="5121" width="13.7109375" style="204" customWidth="1"/>
    <col min="5122" max="5122" width="61.28515625" style="204" bestFit="1" customWidth="1"/>
    <col min="5123" max="5124" width="14.85546875" style="204" bestFit="1" customWidth="1"/>
    <col min="5125" max="5126" width="13.85546875" style="204" bestFit="1" customWidth="1"/>
    <col min="5127" max="5128" width="14.85546875" style="204" bestFit="1" customWidth="1"/>
    <col min="5129" max="5376" width="9.140625" style="204" customWidth="1"/>
    <col min="5377" max="5377" width="13.7109375" style="204" customWidth="1"/>
    <col min="5378" max="5378" width="61.28515625" style="204" bestFit="1" customWidth="1"/>
    <col min="5379" max="5380" width="14.85546875" style="204" bestFit="1" customWidth="1"/>
    <col min="5381" max="5382" width="13.85546875" style="204" bestFit="1" customWidth="1"/>
    <col min="5383" max="5384" width="14.85546875" style="204" bestFit="1" customWidth="1"/>
    <col min="5385" max="5632" width="9.140625" style="204" customWidth="1"/>
    <col min="5633" max="5633" width="13.7109375" style="204" customWidth="1"/>
    <col min="5634" max="5634" width="61.28515625" style="204" bestFit="1" customWidth="1"/>
    <col min="5635" max="5636" width="14.85546875" style="204" bestFit="1" customWidth="1"/>
    <col min="5637" max="5638" width="13.85546875" style="204" bestFit="1" customWidth="1"/>
    <col min="5639" max="5640" width="14.85546875" style="204" bestFit="1" customWidth="1"/>
    <col min="5641" max="5888" width="9.140625" style="204" customWidth="1"/>
    <col min="5889" max="5889" width="13.7109375" style="204" customWidth="1"/>
    <col min="5890" max="5890" width="61.28515625" style="204" bestFit="1" customWidth="1"/>
    <col min="5891" max="5892" width="14.85546875" style="204" bestFit="1" customWidth="1"/>
    <col min="5893" max="5894" width="13.85546875" style="204" bestFit="1" customWidth="1"/>
    <col min="5895" max="5896" width="14.85546875" style="204" bestFit="1" customWidth="1"/>
    <col min="5897" max="6144" width="9.140625" style="204" customWidth="1"/>
    <col min="6145" max="6145" width="13.7109375" style="204" customWidth="1"/>
    <col min="6146" max="6146" width="61.28515625" style="204" bestFit="1" customWidth="1"/>
    <col min="6147" max="6148" width="14.85546875" style="204" bestFit="1" customWidth="1"/>
    <col min="6149" max="6150" width="13.85546875" style="204" bestFit="1" customWidth="1"/>
    <col min="6151" max="6152" width="14.85546875" style="204" bestFit="1" customWidth="1"/>
    <col min="6153" max="6400" width="9.140625" style="204" customWidth="1"/>
    <col min="6401" max="6401" width="13.7109375" style="204" customWidth="1"/>
    <col min="6402" max="6402" width="61.28515625" style="204" bestFit="1" customWidth="1"/>
    <col min="6403" max="6404" width="14.85546875" style="204" bestFit="1" customWidth="1"/>
    <col min="6405" max="6406" width="13.85546875" style="204" bestFit="1" customWidth="1"/>
    <col min="6407" max="6408" width="14.85546875" style="204" bestFit="1" customWidth="1"/>
    <col min="6409" max="6656" width="9.140625" style="204" customWidth="1"/>
    <col min="6657" max="6657" width="13.7109375" style="204" customWidth="1"/>
    <col min="6658" max="6658" width="61.28515625" style="204" bestFit="1" customWidth="1"/>
    <col min="6659" max="6660" width="14.85546875" style="204" bestFit="1" customWidth="1"/>
    <col min="6661" max="6662" width="13.85546875" style="204" bestFit="1" customWidth="1"/>
    <col min="6663" max="6664" width="14.85546875" style="204" bestFit="1" customWidth="1"/>
    <col min="6665" max="6912" width="9.140625" style="204" customWidth="1"/>
    <col min="6913" max="6913" width="13.7109375" style="204" customWidth="1"/>
    <col min="6914" max="6914" width="61.28515625" style="204" bestFit="1" customWidth="1"/>
    <col min="6915" max="6916" width="14.85546875" style="204" bestFit="1" customWidth="1"/>
    <col min="6917" max="6918" width="13.85546875" style="204" bestFit="1" customWidth="1"/>
    <col min="6919" max="6920" width="14.85546875" style="204" bestFit="1" customWidth="1"/>
    <col min="6921" max="7168" width="9.140625" style="204" customWidth="1"/>
    <col min="7169" max="7169" width="13.7109375" style="204" customWidth="1"/>
    <col min="7170" max="7170" width="61.28515625" style="204" bestFit="1" customWidth="1"/>
    <col min="7171" max="7172" width="14.85546875" style="204" bestFit="1" customWidth="1"/>
    <col min="7173" max="7174" width="13.85546875" style="204" bestFit="1" customWidth="1"/>
    <col min="7175" max="7176" width="14.85546875" style="204" bestFit="1" customWidth="1"/>
    <col min="7177" max="7424" width="9.140625" style="204" customWidth="1"/>
    <col min="7425" max="7425" width="13.7109375" style="204" customWidth="1"/>
    <col min="7426" max="7426" width="61.28515625" style="204" bestFit="1" customWidth="1"/>
    <col min="7427" max="7428" width="14.85546875" style="204" bestFit="1" customWidth="1"/>
    <col min="7429" max="7430" width="13.85546875" style="204" bestFit="1" customWidth="1"/>
    <col min="7431" max="7432" width="14.85546875" style="204" bestFit="1" customWidth="1"/>
    <col min="7433" max="7680" width="9.140625" style="204" customWidth="1"/>
    <col min="7681" max="7681" width="13.7109375" style="204" customWidth="1"/>
    <col min="7682" max="7682" width="61.28515625" style="204" bestFit="1" customWidth="1"/>
    <col min="7683" max="7684" width="14.85546875" style="204" bestFit="1" customWidth="1"/>
    <col min="7685" max="7686" width="13.85546875" style="204" bestFit="1" customWidth="1"/>
    <col min="7687" max="7688" width="14.85546875" style="204" bestFit="1" customWidth="1"/>
    <col min="7689" max="7936" width="9.140625" style="204" customWidth="1"/>
    <col min="7937" max="7937" width="13.7109375" style="204" customWidth="1"/>
    <col min="7938" max="7938" width="61.28515625" style="204" bestFit="1" customWidth="1"/>
    <col min="7939" max="7940" width="14.85546875" style="204" bestFit="1" customWidth="1"/>
    <col min="7941" max="7942" width="13.85546875" style="204" bestFit="1" customWidth="1"/>
    <col min="7943" max="7944" width="14.85546875" style="204" bestFit="1" customWidth="1"/>
    <col min="7945" max="8192" width="9.140625" style="204" customWidth="1"/>
    <col min="8193" max="8193" width="13.7109375" style="204" customWidth="1"/>
    <col min="8194" max="8194" width="61.28515625" style="204" bestFit="1" customWidth="1"/>
    <col min="8195" max="8196" width="14.85546875" style="204" bestFit="1" customWidth="1"/>
    <col min="8197" max="8198" width="13.85546875" style="204" bestFit="1" customWidth="1"/>
    <col min="8199" max="8200" width="14.85546875" style="204" bestFit="1" customWidth="1"/>
    <col min="8201" max="8448" width="9.140625" style="204" customWidth="1"/>
    <col min="8449" max="8449" width="13.7109375" style="204" customWidth="1"/>
    <col min="8450" max="8450" width="61.28515625" style="204" bestFit="1" customWidth="1"/>
    <col min="8451" max="8452" width="14.85546875" style="204" bestFit="1" customWidth="1"/>
    <col min="8453" max="8454" width="13.85546875" style="204" bestFit="1" customWidth="1"/>
    <col min="8455" max="8456" width="14.85546875" style="204" bestFit="1" customWidth="1"/>
    <col min="8457" max="8704" width="9.140625" style="204" customWidth="1"/>
    <col min="8705" max="8705" width="13.7109375" style="204" customWidth="1"/>
    <col min="8706" max="8706" width="61.28515625" style="204" bestFit="1" customWidth="1"/>
    <col min="8707" max="8708" width="14.85546875" style="204" bestFit="1" customWidth="1"/>
    <col min="8709" max="8710" width="13.85546875" style="204" bestFit="1" customWidth="1"/>
    <col min="8711" max="8712" width="14.85546875" style="204" bestFit="1" customWidth="1"/>
    <col min="8713" max="8960" width="9.140625" style="204" customWidth="1"/>
    <col min="8961" max="8961" width="13.7109375" style="204" customWidth="1"/>
    <col min="8962" max="8962" width="61.28515625" style="204" bestFit="1" customWidth="1"/>
    <col min="8963" max="8964" width="14.85546875" style="204" bestFit="1" customWidth="1"/>
    <col min="8965" max="8966" width="13.85546875" style="204" bestFit="1" customWidth="1"/>
    <col min="8967" max="8968" width="14.85546875" style="204" bestFit="1" customWidth="1"/>
    <col min="8969" max="9216" width="9.140625" style="204" customWidth="1"/>
    <col min="9217" max="9217" width="13.7109375" style="204" customWidth="1"/>
    <col min="9218" max="9218" width="61.28515625" style="204" bestFit="1" customWidth="1"/>
    <col min="9219" max="9220" width="14.85546875" style="204" bestFit="1" customWidth="1"/>
    <col min="9221" max="9222" width="13.85546875" style="204" bestFit="1" customWidth="1"/>
    <col min="9223" max="9224" width="14.85546875" style="204" bestFit="1" customWidth="1"/>
    <col min="9225" max="9472" width="9.140625" style="204" customWidth="1"/>
    <col min="9473" max="9473" width="13.7109375" style="204" customWidth="1"/>
    <col min="9474" max="9474" width="61.28515625" style="204" bestFit="1" customWidth="1"/>
    <col min="9475" max="9476" width="14.85546875" style="204" bestFit="1" customWidth="1"/>
    <col min="9477" max="9478" width="13.85546875" style="204" bestFit="1" customWidth="1"/>
    <col min="9479" max="9480" width="14.85546875" style="204" bestFit="1" customWidth="1"/>
    <col min="9481" max="9728" width="9.140625" style="204" customWidth="1"/>
    <col min="9729" max="9729" width="13.7109375" style="204" customWidth="1"/>
    <col min="9730" max="9730" width="61.28515625" style="204" bestFit="1" customWidth="1"/>
    <col min="9731" max="9732" width="14.85546875" style="204" bestFit="1" customWidth="1"/>
    <col min="9733" max="9734" width="13.85546875" style="204" bestFit="1" customWidth="1"/>
    <col min="9735" max="9736" width="14.85546875" style="204" bestFit="1" customWidth="1"/>
    <col min="9737" max="9984" width="9.140625" style="204" customWidth="1"/>
    <col min="9985" max="9985" width="13.7109375" style="204" customWidth="1"/>
    <col min="9986" max="9986" width="61.28515625" style="204" bestFit="1" customWidth="1"/>
    <col min="9987" max="9988" width="14.85546875" style="204" bestFit="1" customWidth="1"/>
    <col min="9989" max="9990" width="13.85546875" style="204" bestFit="1" customWidth="1"/>
    <col min="9991" max="9992" width="14.85546875" style="204" bestFit="1" customWidth="1"/>
    <col min="9993" max="10240" width="9.140625" style="204" customWidth="1"/>
    <col min="10241" max="10241" width="13.7109375" style="204" customWidth="1"/>
    <col min="10242" max="10242" width="61.28515625" style="204" bestFit="1" customWidth="1"/>
    <col min="10243" max="10244" width="14.85546875" style="204" bestFit="1" customWidth="1"/>
    <col min="10245" max="10246" width="13.85546875" style="204" bestFit="1" customWidth="1"/>
    <col min="10247" max="10248" width="14.85546875" style="204" bestFit="1" customWidth="1"/>
    <col min="10249" max="10496" width="9.140625" style="204" customWidth="1"/>
    <col min="10497" max="10497" width="13.7109375" style="204" customWidth="1"/>
    <col min="10498" max="10498" width="61.28515625" style="204" bestFit="1" customWidth="1"/>
    <col min="10499" max="10500" width="14.85546875" style="204" bestFit="1" customWidth="1"/>
    <col min="10501" max="10502" width="13.85546875" style="204" bestFit="1" customWidth="1"/>
    <col min="10503" max="10504" width="14.85546875" style="204" bestFit="1" customWidth="1"/>
    <col min="10505" max="10752" width="9.140625" style="204" customWidth="1"/>
    <col min="10753" max="10753" width="13.7109375" style="204" customWidth="1"/>
    <col min="10754" max="10754" width="61.28515625" style="204" bestFit="1" customWidth="1"/>
    <col min="10755" max="10756" width="14.85546875" style="204" bestFit="1" customWidth="1"/>
    <col min="10757" max="10758" width="13.85546875" style="204" bestFit="1" customWidth="1"/>
    <col min="10759" max="10760" width="14.85546875" style="204" bestFit="1" customWidth="1"/>
    <col min="10761" max="11008" width="9.140625" style="204" customWidth="1"/>
    <col min="11009" max="11009" width="13.7109375" style="204" customWidth="1"/>
    <col min="11010" max="11010" width="61.28515625" style="204" bestFit="1" customWidth="1"/>
    <col min="11011" max="11012" width="14.85546875" style="204" bestFit="1" customWidth="1"/>
    <col min="11013" max="11014" width="13.85546875" style="204" bestFit="1" customWidth="1"/>
    <col min="11015" max="11016" width="14.85546875" style="204" bestFit="1" customWidth="1"/>
    <col min="11017" max="11264" width="9.140625" style="204" customWidth="1"/>
    <col min="11265" max="11265" width="13.7109375" style="204" customWidth="1"/>
    <col min="11266" max="11266" width="61.28515625" style="204" bestFit="1" customWidth="1"/>
    <col min="11267" max="11268" width="14.85546875" style="204" bestFit="1" customWidth="1"/>
    <col min="11269" max="11270" width="13.85546875" style="204" bestFit="1" customWidth="1"/>
    <col min="11271" max="11272" width="14.85546875" style="204" bestFit="1" customWidth="1"/>
    <col min="11273" max="11520" width="9.140625" style="204" customWidth="1"/>
    <col min="11521" max="11521" width="13.7109375" style="204" customWidth="1"/>
    <col min="11522" max="11522" width="61.28515625" style="204" bestFit="1" customWidth="1"/>
    <col min="11523" max="11524" width="14.85546875" style="204" bestFit="1" customWidth="1"/>
    <col min="11525" max="11526" width="13.85546875" style="204" bestFit="1" customWidth="1"/>
    <col min="11527" max="11528" width="14.85546875" style="204" bestFit="1" customWidth="1"/>
    <col min="11529" max="11776" width="9.140625" style="204" customWidth="1"/>
    <col min="11777" max="11777" width="13.7109375" style="204" customWidth="1"/>
    <col min="11778" max="11778" width="61.28515625" style="204" bestFit="1" customWidth="1"/>
    <col min="11779" max="11780" width="14.85546875" style="204" bestFit="1" customWidth="1"/>
    <col min="11781" max="11782" width="13.85546875" style="204" bestFit="1" customWidth="1"/>
    <col min="11783" max="11784" width="14.85546875" style="204" bestFit="1" customWidth="1"/>
    <col min="11785" max="12032" width="9.140625" style="204" customWidth="1"/>
    <col min="12033" max="12033" width="13.7109375" style="204" customWidth="1"/>
    <col min="12034" max="12034" width="61.28515625" style="204" bestFit="1" customWidth="1"/>
    <col min="12035" max="12036" width="14.85546875" style="204" bestFit="1" customWidth="1"/>
    <col min="12037" max="12038" width="13.85546875" style="204" bestFit="1" customWidth="1"/>
    <col min="12039" max="12040" width="14.85546875" style="204" bestFit="1" customWidth="1"/>
    <col min="12041" max="12288" width="9.140625" style="204" customWidth="1"/>
    <col min="12289" max="12289" width="13.7109375" style="204" customWidth="1"/>
    <col min="12290" max="12290" width="61.28515625" style="204" bestFit="1" customWidth="1"/>
    <col min="12291" max="12292" width="14.85546875" style="204" bestFit="1" customWidth="1"/>
    <col min="12293" max="12294" width="13.85546875" style="204" bestFit="1" customWidth="1"/>
    <col min="12295" max="12296" width="14.85546875" style="204" bestFit="1" customWidth="1"/>
    <col min="12297" max="12544" width="9.140625" style="204" customWidth="1"/>
    <col min="12545" max="12545" width="13.7109375" style="204" customWidth="1"/>
    <col min="12546" max="12546" width="61.28515625" style="204" bestFit="1" customWidth="1"/>
    <col min="12547" max="12548" width="14.85546875" style="204" bestFit="1" customWidth="1"/>
    <col min="12549" max="12550" width="13.85546875" style="204" bestFit="1" customWidth="1"/>
    <col min="12551" max="12552" width="14.85546875" style="204" bestFit="1" customWidth="1"/>
    <col min="12553" max="12800" width="9.140625" style="204" customWidth="1"/>
    <col min="12801" max="12801" width="13.7109375" style="204" customWidth="1"/>
    <col min="12802" max="12802" width="61.28515625" style="204" bestFit="1" customWidth="1"/>
    <col min="12803" max="12804" width="14.85546875" style="204" bestFit="1" customWidth="1"/>
    <col min="12805" max="12806" width="13.85546875" style="204" bestFit="1" customWidth="1"/>
    <col min="12807" max="12808" width="14.85546875" style="204" bestFit="1" customWidth="1"/>
    <col min="12809" max="13056" width="9.140625" style="204" customWidth="1"/>
    <col min="13057" max="13057" width="13.7109375" style="204" customWidth="1"/>
    <col min="13058" max="13058" width="61.28515625" style="204" bestFit="1" customWidth="1"/>
    <col min="13059" max="13060" width="14.85546875" style="204" bestFit="1" customWidth="1"/>
    <col min="13061" max="13062" width="13.85546875" style="204" bestFit="1" customWidth="1"/>
    <col min="13063" max="13064" width="14.85546875" style="204" bestFit="1" customWidth="1"/>
    <col min="13065" max="13312" width="9.140625" style="204" customWidth="1"/>
    <col min="13313" max="13313" width="13.7109375" style="204" customWidth="1"/>
    <col min="13314" max="13314" width="61.28515625" style="204" bestFit="1" customWidth="1"/>
    <col min="13315" max="13316" width="14.85546875" style="204" bestFit="1" customWidth="1"/>
    <col min="13317" max="13318" width="13.85546875" style="204" bestFit="1" customWidth="1"/>
    <col min="13319" max="13320" width="14.85546875" style="204" bestFit="1" customWidth="1"/>
    <col min="13321" max="13568" width="9.140625" style="204" customWidth="1"/>
    <col min="13569" max="13569" width="13.7109375" style="204" customWidth="1"/>
    <col min="13570" max="13570" width="61.28515625" style="204" bestFit="1" customWidth="1"/>
    <col min="13571" max="13572" width="14.85546875" style="204" bestFit="1" customWidth="1"/>
    <col min="13573" max="13574" width="13.85546875" style="204" bestFit="1" customWidth="1"/>
    <col min="13575" max="13576" width="14.85546875" style="204" bestFit="1" customWidth="1"/>
    <col min="13577" max="13824" width="9.140625" style="204" customWidth="1"/>
    <col min="13825" max="13825" width="13.7109375" style="204" customWidth="1"/>
    <col min="13826" max="13826" width="61.28515625" style="204" bestFit="1" customWidth="1"/>
    <col min="13827" max="13828" width="14.85546875" style="204" bestFit="1" customWidth="1"/>
    <col min="13829" max="13830" width="13.85546875" style="204" bestFit="1" customWidth="1"/>
    <col min="13831" max="13832" width="14.85546875" style="204" bestFit="1" customWidth="1"/>
    <col min="13833" max="14080" width="9.140625" style="204" customWidth="1"/>
    <col min="14081" max="14081" width="13.7109375" style="204" customWidth="1"/>
    <col min="14082" max="14082" width="61.28515625" style="204" bestFit="1" customWidth="1"/>
    <col min="14083" max="14084" width="14.85546875" style="204" bestFit="1" customWidth="1"/>
    <col min="14085" max="14086" width="13.85546875" style="204" bestFit="1" customWidth="1"/>
    <col min="14087" max="14088" width="14.85546875" style="204" bestFit="1" customWidth="1"/>
    <col min="14089" max="14336" width="9.140625" style="204" customWidth="1"/>
    <col min="14337" max="14337" width="13.7109375" style="204" customWidth="1"/>
    <col min="14338" max="14338" width="61.28515625" style="204" bestFit="1" customWidth="1"/>
    <col min="14339" max="14340" width="14.85546875" style="204" bestFit="1" customWidth="1"/>
    <col min="14341" max="14342" width="13.85546875" style="204" bestFit="1" customWidth="1"/>
    <col min="14343" max="14344" width="14.85546875" style="204" bestFit="1" customWidth="1"/>
    <col min="14345" max="14592" width="9.140625" style="204" customWidth="1"/>
    <col min="14593" max="14593" width="13.7109375" style="204" customWidth="1"/>
    <col min="14594" max="14594" width="61.28515625" style="204" bestFit="1" customWidth="1"/>
    <col min="14595" max="14596" width="14.85546875" style="204" bestFit="1" customWidth="1"/>
    <col min="14597" max="14598" width="13.85546875" style="204" bestFit="1" customWidth="1"/>
    <col min="14599" max="14600" width="14.85546875" style="204" bestFit="1" customWidth="1"/>
    <col min="14601" max="14848" width="9.140625" style="204" customWidth="1"/>
    <col min="14849" max="14849" width="13.7109375" style="204" customWidth="1"/>
    <col min="14850" max="14850" width="61.28515625" style="204" bestFit="1" customWidth="1"/>
    <col min="14851" max="14852" width="14.85546875" style="204" bestFit="1" customWidth="1"/>
    <col min="14853" max="14854" width="13.85546875" style="204" bestFit="1" customWidth="1"/>
    <col min="14855" max="14856" width="14.85546875" style="204" bestFit="1" customWidth="1"/>
    <col min="14857" max="15104" width="9.140625" style="204" customWidth="1"/>
    <col min="15105" max="15105" width="13.7109375" style="204" customWidth="1"/>
    <col min="15106" max="15106" width="61.28515625" style="204" bestFit="1" customWidth="1"/>
    <col min="15107" max="15108" width="14.85546875" style="204" bestFit="1" customWidth="1"/>
    <col min="15109" max="15110" width="13.85546875" style="204" bestFit="1" customWidth="1"/>
    <col min="15111" max="15112" width="14.85546875" style="204" bestFit="1" customWidth="1"/>
    <col min="15113" max="15360" width="9.140625" style="204" customWidth="1"/>
    <col min="15361" max="15361" width="13.7109375" style="204" customWidth="1"/>
    <col min="15362" max="15362" width="61.28515625" style="204" bestFit="1" customWidth="1"/>
    <col min="15363" max="15364" width="14.85546875" style="204" bestFit="1" customWidth="1"/>
    <col min="15365" max="15366" width="13.85546875" style="204" bestFit="1" customWidth="1"/>
    <col min="15367" max="15368" width="14.85546875" style="204" bestFit="1" customWidth="1"/>
    <col min="15369" max="15616" width="9.140625" style="204" customWidth="1"/>
    <col min="15617" max="15617" width="13.7109375" style="204" customWidth="1"/>
    <col min="15618" max="15618" width="61.28515625" style="204" bestFit="1" customWidth="1"/>
    <col min="15619" max="15620" width="14.85546875" style="204" bestFit="1" customWidth="1"/>
    <col min="15621" max="15622" width="13.85546875" style="204" bestFit="1" customWidth="1"/>
    <col min="15623" max="15624" width="14.85546875" style="204" bestFit="1" customWidth="1"/>
    <col min="15625" max="15872" width="9.140625" style="204" customWidth="1"/>
    <col min="15873" max="15873" width="13.7109375" style="204" customWidth="1"/>
    <col min="15874" max="15874" width="61.28515625" style="204" bestFit="1" customWidth="1"/>
    <col min="15875" max="15876" width="14.85546875" style="204" bestFit="1" customWidth="1"/>
    <col min="15877" max="15878" width="13.85546875" style="204" bestFit="1" customWidth="1"/>
    <col min="15879" max="15880" width="14.85546875" style="204" bestFit="1" customWidth="1"/>
    <col min="15881" max="16128" width="9.140625" style="204" customWidth="1"/>
    <col min="16129" max="16129" width="13.7109375" style="204" customWidth="1"/>
    <col min="16130" max="16130" width="61.28515625" style="204" bestFit="1" customWidth="1"/>
    <col min="16131" max="16132" width="14.85546875" style="204" bestFit="1" customWidth="1"/>
    <col min="16133" max="16134" width="13.85546875" style="204" bestFit="1" customWidth="1"/>
    <col min="16135" max="16136" width="14.85546875" style="204" bestFit="1" customWidth="1"/>
    <col min="16137" max="16384" width="9.140625" style="204" customWidth="1"/>
  </cols>
  <sheetData>
    <row r="2" spans="1:8" ht="24" customHeight="1" x14ac:dyDescent="0.25">
      <c r="A2" s="328" t="s">
        <v>175</v>
      </c>
      <c r="B2" s="328"/>
      <c r="C2" s="328"/>
      <c r="D2" s="328"/>
      <c r="E2" s="328"/>
      <c r="F2" s="328"/>
      <c r="G2" s="328"/>
      <c r="H2" s="328"/>
    </row>
    <row r="3" spans="1:8" ht="24" customHeight="1" x14ac:dyDescent="0.25">
      <c r="A3" s="329" t="s">
        <v>1762</v>
      </c>
      <c r="B3" s="329"/>
      <c r="C3" s="329"/>
      <c r="D3" s="329"/>
      <c r="E3" s="329"/>
      <c r="F3" s="329"/>
      <c r="G3" s="329"/>
      <c r="H3" s="329"/>
    </row>
    <row r="4" spans="1:8" ht="12" customHeight="1" x14ac:dyDescent="0.25">
      <c r="A4" s="205"/>
      <c r="B4" s="205"/>
      <c r="C4" s="209"/>
      <c r="D4" s="209"/>
      <c r="E4" s="209"/>
      <c r="F4" s="209"/>
      <c r="G4" s="209"/>
      <c r="H4" s="209"/>
    </row>
    <row r="5" spans="1:8" ht="12" customHeight="1" thickBot="1" x14ac:dyDescent="0.3">
      <c r="A5" s="205"/>
      <c r="B5" s="205"/>
      <c r="C5" s="209"/>
      <c r="D5" s="209"/>
      <c r="E5" s="209"/>
      <c r="F5" s="209"/>
      <c r="G5" s="209"/>
      <c r="H5" s="209"/>
    </row>
    <row r="6" spans="1:8" ht="20.100000000000001" customHeight="1" thickBot="1" x14ac:dyDescent="0.3">
      <c r="A6" s="331" t="s">
        <v>165</v>
      </c>
      <c r="B6" s="331" t="s">
        <v>749</v>
      </c>
      <c r="C6" s="332" t="s">
        <v>750</v>
      </c>
      <c r="D6" s="332"/>
      <c r="E6" s="228"/>
      <c r="F6" s="228"/>
      <c r="G6" s="332" t="s">
        <v>751</v>
      </c>
      <c r="H6" s="332"/>
    </row>
    <row r="7" spans="1:8" ht="20.100000000000001" customHeight="1" thickBot="1" x14ac:dyDescent="0.3">
      <c r="A7" s="331"/>
      <c r="B7" s="331"/>
      <c r="C7" s="278" t="s">
        <v>752</v>
      </c>
      <c r="D7" s="278" t="s">
        <v>753</v>
      </c>
      <c r="E7" s="278" t="s">
        <v>754</v>
      </c>
      <c r="F7" s="278" t="s">
        <v>755</v>
      </c>
      <c r="G7" s="278" t="s">
        <v>752</v>
      </c>
      <c r="H7" s="278" t="s">
        <v>753</v>
      </c>
    </row>
    <row r="8" spans="1:8" ht="20.100000000000001" customHeight="1" x14ac:dyDescent="0.25">
      <c r="A8" s="287" t="s">
        <v>515</v>
      </c>
      <c r="B8" s="287" t="s">
        <v>263</v>
      </c>
      <c r="C8" s="288">
        <v>41041296.359999999</v>
      </c>
      <c r="D8" s="289" t="s">
        <v>56</v>
      </c>
      <c r="E8" s="288">
        <v>4979909.78</v>
      </c>
      <c r="F8" s="288">
        <v>1143270.72</v>
      </c>
      <c r="G8" s="288">
        <v>44877935.420000002</v>
      </c>
      <c r="H8" s="289" t="s">
        <v>56</v>
      </c>
    </row>
    <row r="9" spans="1:8" ht="20.100000000000001" customHeight="1" x14ac:dyDescent="0.25">
      <c r="A9" s="290" t="s">
        <v>516</v>
      </c>
      <c r="B9" s="290" t="s">
        <v>264</v>
      </c>
      <c r="C9" s="291">
        <v>19361293.370000001</v>
      </c>
      <c r="D9" s="292" t="s">
        <v>56</v>
      </c>
      <c r="E9" s="291">
        <v>4979909.78</v>
      </c>
      <c r="F9" s="291">
        <v>1143270.72</v>
      </c>
      <c r="G9" s="291">
        <v>23197932.43</v>
      </c>
      <c r="H9" s="292" t="s">
        <v>56</v>
      </c>
    </row>
    <row r="10" spans="1:8" ht="20.100000000000001" customHeight="1" x14ac:dyDescent="0.25">
      <c r="A10" s="293" t="s">
        <v>927</v>
      </c>
      <c r="B10" s="293" t="s">
        <v>182</v>
      </c>
      <c r="C10" s="294">
        <v>18000</v>
      </c>
      <c r="D10" s="295" t="s">
        <v>56</v>
      </c>
      <c r="E10" s="294">
        <v>0</v>
      </c>
      <c r="F10" s="294">
        <v>0</v>
      </c>
      <c r="G10" s="294">
        <v>18000</v>
      </c>
      <c r="H10" s="295" t="s">
        <v>56</v>
      </c>
    </row>
    <row r="11" spans="1:8" ht="20.100000000000001" customHeight="1" x14ac:dyDescent="0.25">
      <c r="A11" s="290" t="s">
        <v>928</v>
      </c>
      <c r="B11" s="290" t="s">
        <v>121</v>
      </c>
      <c r="C11" s="291">
        <v>12000</v>
      </c>
      <c r="D11" s="292" t="s">
        <v>56</v>
      </c>
      <c r="E11" s="291">
        <v>0</v>
      </c>
      <c r="F11" s="291">
        <v>0</v>
      </c>
      <c r="G11" s="291">
        <v>12000</v>
      </c>
      <c r="H11" s="292" t="s">
        <v>56</v>
      </c>
    </row>
    <row r="12" spans="1:8" ht="20.100000000000001" customHeight="1" x14ac:dyDescent="0.25">
      <c r="A12" s="290" t="s">
        <v>929</v>
      </c>
      <c r="B12" s="290" t="s">
        <v>51</v>
      </c>
      <c r="C12" s="291">
        <v>6000</v>
      </c>
      <c r="D12" s="292" t="s">
        <v>56</v>
      </c>
      <c r="E12" s="291">
        <v>0</v>
      </c>
      <c r="F12" s="291">
        <v>0</v>
      </c>
      <c r="G12" s="291">
        <v>6000</v>
      </c>
      <c r="H12" s="292" t="s">
        <v>56</v>
      </c>
    </row>
    <row r="13" spans="1:8" ht="20.100000000000001" customHeight="1" x14ac:dyDescent="0.25">
      <c r="A13" s="293" t="s">
        <v>517</v>
      </c>
      <c r="B13" s="293" t="s">
        <v>184</v>
      </c>
      <c r="C13" s="294">
        <v>6476394.75</v>
      </c>
      <c r="D13" s="295" t="s">
        <v>56</v>
      </c>
      <c r="E13" s="294">
        <v>4649923.75</v>
      </c>
      <c r="F13" s="294">
        <v>782396.03</v>
      </c>
      <c r="G13" s="294">
        <v>10343922.470000001</v>
      </c>
      <c r="H13" s="295" t="s">
        <v>56</v>
      </c>
    </row>
    <row r="14" spans="1:8" ht="20.100000000000001" customHeight="1" x14ac:dyDescent="0.25">
      <c r="A14" s="290" t="s">
        <v>518</v>
      </c>
      <c r="B14" s="290" t="s">
        <v>265</v>
      </c>
      <c r="C14" s="291">
        <v>1113395</v>
      </c>
      <c r="D14" s="292" t="s">
        <v>56</v>
      </c>
      <c r="E14" s="291">
        <v>0</v>
      </c>
      <c r="F14" s="291">
        <v>270298.27</v>
      </c>
      <c r="G14" s="291">
        <v>843096.73</v>
      </c>
      <c r="H14" s="292" t="s">
        <v>56</v>
      </c>
    </row>
    <row r="15" spans="1:8" ht="20.100000000000001" customHeight="1" x14ac:dyDescent="0.25">
      <c r="A15" s="290" t="s">
        <v>519</v>
      </c>
      <c r="B15" s="290" t="s">
        <v>266</v>
      </c>
      <c r="C15" s="291">
        <v>1550791.24</v>
      </c>
      <c r="D15" s="292" t="s">
        <v>56</v>
      </c>
      <c r="E15" s="291">
        <v>1862508.36</v>
      </c>
      <c r="F15" s="291">
        <v>12011.6</v>
      </c>
      <c r="G15" s="291">
        <v>3401288</v>
      </c>
      <c r="H15" s="292" t="s">
        <v>56</v>
      </c>
    </row>
    <row r="16" spans="1:8" ht="20.100000000000001" customHeight="1" x14ac:dyDescent="0.25">
      <c r="A16" s="290" t="s">
        <v>520</v>
      </c>
      <c r="B16" s="290" t="s">
        <v>267</v>
      </c>
      <c r="C16" s="291">
        <v>168233.76</v>
      </c>
      <c r="D16" s="292" t="s">
        <v>56</v>
      </c>
      <c r="E16" s="291">
        <v>329534.12</v>
      </c>
      <c r="F16" s="291">
        <v>133939.37</v>
      </c>
      <c r="G16" s="291">
        <v>363828.51</v>
      </c>
      <c r="H16" s="292" t="s">
        <v>56</v>
      </c>
    </row>
    <row r="17" spans="1:8" ht="20.100000000000001" customHeight="1" x14ac:dyDescent="0.25">
      <c r="A17" s="290" t="s">
        <v>521</v>
      </c>
      <c r="B17" s="290" t="s">
        <v>268</v>
      </c>
      <c r="C17" s="291">
        <v>1481231.11</v>
      </c>
      <c r="D17" s="292" t="s">
        <v>56</v>
      </c>
      <c r="E17" s="291">
        <v>4875.8</v>
      </c>
      <c r="F17" s="291">
        <v>336168.49</v>
      </c>
      <c r="G17" s="291">
        <v>1149938.42</v>
      </c>
      <c r="H17" s="292" t="s">
        <v>56</v>
      </c>
    </row>
    <row r="18" spans="1:8" ht="20.100000000000001" customHeight="1" x14ac:dyDescent="0.25">
      <c r="A18" s="290" t="s">
        <v>522</v>
      </c>
      <c r="B18" s="290" t="s">
        <v>269</v>
      </c>
      <c r="C18" s="291">
        <v>608585.34</v>
      </c>
      <c r="D18" s="292" t="s">
        <v>56</v>
      </c>
      <c r="E18" s="291">
        <v>140</v>
      </c>
      <c r="F18" s="291">
        <v>29669.599999999999</v>
      </c>
      <c r="G18" s="291">
        <v>579055.74</v>
      </c>
      <c r="H18" s="292" t="s">
        <v>56</v>
      </c>
    </row>
    <row r="19" spans="1:8" ht="20.100000000000001" customHeight="1" x14ac:dyDescent="0.25">
      <c r="A19" s="290" t="s">
        <v>523</v>
      </c>
      <c r="B19" s="290" t="s">
        <v>354</v>
      </c>
      <c r="C19" s="291">
        <v>578158.49</v>
      </c>
      <c r="D19" s="292" t="s">
        <v>56</v>
      </c>
      <c r="E19" s="291">
        <v>1904998.94</v>
      </c>
      <c r="F19" s="291">
        <v>308.7</v>
      </c>
      <c r="G19" s="291">
        <v>2482848.73</v>
      </c>
      <c r="H19" s="292" t="s">
        <v>56</v>
      </c>
    </row>
    <row r="20" spans="1:8" ht="20.100000000000001" customHeight="1" x14ac:dyDescent="0.25">
      <c r="A20" s="290" t="s">
        <v>1775</v>
      </c>
      <c r="B20" s="290" t="s">
        <v>1776</v>
      </c>
      <c r="C20" s="291">
        <v>975999.81</v>
      </c>
      <c r="D20" s="292" t="s">
        <v>56</v>
      </c>
      <c r="E20" s="291">
        <v>547866.53</v>
      </c>
      <c r="F20" s="291">
        <v>0</v>
      </c>
      <c r="G20" s="291">
        <v>1523866.34</v>
      </c>
      <c r="H20" s="292" t="s">
        <v>56</v>
      </c>
    </row>
    <row r="21" spans="1:8" ht="20.100000000000001" customHeight="1" x14ac:dyDescent="0.25">
      <c r="A21" s="293" t="s">
        <v>930</v>
      </c>
      <c r="B21" s="293" t="s">
        <v>229</v>
      </c>
      <c r="C21" s="294">
        <v>8354974.8499999996</v>
      </c>
      <c r="D21" s="295" t="s">
        <v>56</v>
      </c>
      <c r="E21" s="294">
        <v>40444.800000000003</v>
      </c>
      <c r="F21" s="294">
        <v>0</v>
      </c>
      <c r="G21" s="294">
        <v>8395419.6500000004</v>
      </c>
      <c r="H21" s="295" t="s">
        <v>56</v>
      </c>
    </row>
    <row r="22" spans="1:8" ht="20.100000000000001" customHeight="1" x14ac:dyDescent="0.25">
      <c r="A22" s="290" t="s">
        <v>931</v>
      </c>
      <c r="B22" s="290" t="s">
        <v>932</v>
      </c>
      <c r="C22" s="291">
        <v>3124518.38</v>
      </c>
      <c r="D22" s="292" t="s">
        <v>56</v>
      </c>
      <c r="E22" s="291">
        <v>15125.18</v>
      </c>
      <c r="F22" s="291">
        <v>0</v>
      </c>
      <c r="G22" s="291">
        <v>3139643.56</v>
      </c>
      <c r="H22" s="292" t="s">
        <v>56</v>
      </c>
    </row>
    <row r="23" spans="1:8" ht="20.100000000000001" customHeight="1" x14ac:dyDescent="0.25">
      <c r="A23" s="290" t="s">
        <v>933</v>
      </c>
      <c r="B23" s="290" t="s">
        <v>934</v>
      </c>
      <c r="C23" s="291">
        <v>5230456.47</v>
      </c>
      <c r="D23" s="292" t="s">
        <v>56</v>
      </c>
      <c r="E23" s="291">
        <v>25319.62</v>
      </c>
      <c r="F23" s="291">
        <v>0</v>
      </c>
      <c r="G23" s="291">
        <v>5255776.09</v>
      </c>
      <c r="H23" s="292" t="s">
        <v>56</v>
      </c>
    </row>
    <row r="24" spans="1:8" ht="20.100000000000001" customHeight="1" x14ac:dyDescent="0.25">
      <c r="A24" s="293" t="s">
        <v>524</v>
      </c>
      <c r="B24" s="293" t="s">
        <v>186</v>
      </c>
      <c r="C24" s="294">
        <v>3443397.31</v>
      </c>
      <c r="D24" s="295" t="s">
        <v>56</v>
      </c>
      <c r="E24" s="294">
        <v>115560</v>
      </c>
      <c r="F24" s="294">
        <v>329102.40999999997</v>
      </c>
      <c r="G24" s="294">
        <v>3229854.9</v>
      </c>
      <c r="H24" s="295" t="s">
        <v>56</v>
      </c>
    </row>
    <row r="25" spans="1:8" ht="20.100000000000001" customHeight="1" x14ac:dyDescent="0.25">
      <c r="A25" s="290" t="s">
        <v>935</v>
      </c>
      <c r="B25" s="290" t="s">
        <v>936</v>
      </c>
      <c r="C25" s="291">
        <v>2016.76</v>
      </c>
      <c r="D25" s="292" t="s">
        <v>56</v>
      </c>
      <c r="E25" s="291">
        <v>0</v>
      </c>
      <c r="F25" s="291">
        <v>0</v>
      </c>
      <c r="G25" s="291">
        <v>2016.76</v>
      </c>
      <c r="H25" s="292" t="s">
        <v>56</v>
      </c>
    </row>
    <row r="26" spans="1:8" ht="20.100000000000001" customHeight="1" x14ac:dyDescent="0.25">
      <c r="A26" s="290" t="s">
        <v>937</v>
      </c>
      <c r="B26" s="290" t="s">
        <v>938</v>
      </c>
      <c r="C26" s="291">
        <v>78572.39</v>
      </c>
      <c r="D26" s="292" t="s">
        <v>56</v>
      </c>
      <c r="E26" s="291">
        <v>0</v>
      </c>
      <c r="F26" s="291">
        <v>0</v>
      </c>
      <c r="G26" s="291">
        <v>78572.39</v>
      </c>
      <c r="H26" s="292" t="s">
        <v>56</v>
      </c>
    </row>
    <row r="27" spans="1:8" ht="20.100000000000001" customHeight="1" x14ac:dyDescent="0.25">
      <c r="A27" s="290" t="s">
        <v>525</v>
      </c>
      <c r="B27" s="290" t="s">
        <v>270</v>
      </c>
      <c r="C27" s="291">
        <v>19616.72</v>
      </c>
      <c r="D27" s="292" t="s">
        <v>56</v>
      </c>
      <c r="E27" s="291">
        <v>0</v>
      </c>
      <c r="F27" s="291">
        <v>3566.64</v>
      </c>
      <c r="G27" s="291">
        <v>16050.08</v>
      </c>
      <c r="H27" s="292" t="s">
        <v>56</v>
      </c>
    </row>
    <row r="28" spans="1:8" ht="20.100000000000001" customHeight="1" x14ac:dyDescent="0.25">
      <c r="A28" s="290" t="s">
        <v>939</v>
      </c>
      <c r="B28" s="290" t="s">
        <v>940</v>
      </c>
      <c r="C28" s="291">
        <v>9815.83</v>
      </c>
      <c r="D28" s="292" t="s">
        <v>56</v>
      </c>
      <c r="E28" s="291">
        <v>0</v>
      </c>
      <c r="F28" s="291">
        <v>0</v>
      </c>
      <c r="G28" s="291">
        <v>9815.83</v>
      </c>
      <c r="H28" s="292" t="s">
        <v>56</v>
      </c>
    </row>
    <row r="29" spans="1:8" ht="20.100000000000001" customHeight="1" x14ac:dyDescent="0.25">
      <c r="A29" s="290" t="s">
        <v>526</v>
      </c>
      <c r="B29" s="290" t="s">
        <v>271</v>
      </c>
      <c r="C29" s="296">
        <v>-0.08</v>
      </c>
      <c r="D29" s="292" t="s">
        <v>56</v>
      </c>
      <c r="E29" s="291">
        <v>0</v>
      </c>
      <c r="F29" s="291">
        <v>0</v>
      </c>
      <c r="G29" s="296">
        <v>-0.08</v>
      </c>
      <c r="H29" s="292" t="s">
        <v>56</v>
      </c>
    </row>
    <row r="30" spans="1:8" ht="20.100000000000001" customHeight="1" x14ac:dyDescent="0.25">
      <c r="A30" s="290" t="s">
        <v>527</v>
      </c>
      <c r="B30" s="290" t="s">
        <v>272</v>
      </c>
      <c r="C30" s="291">
        <v>40124.92</v>
      </c>
      <c r="D30" s="292" t="s">
        <v>56</v>
      </c>
      <c r="E30" s="291">
        <v>0</v>
      </c>
      <c r="F30" s="291">
        <v>5350</v>
      </c>
      <c r="G30" s="291">
        <v>34774.92</v>
      </c>
      <c r="H30" s="292" t="s">
        <v>56</v>
      </c>
    </row>
    <row r="31" spans="1:8" ht="20.100000000000001" customHeight="1" x14ac:dyDescent="0.25">
      <c r="A31" s="290" t="s">
        <v>528</v>
      </c>
      <c r="B31" s="290" t="s">
        <v>273</v>
      </c>
      <c r="C31" s="291">
        <v>1783.41</v>
      </c>
      <c r="D31" s="292" t="s">
        <v>56</v>
      </c>
      <c r="E31" s="291">
        <v>0</v>
      </c>
      <c r="F31" s="291">
        <v>0.08</v>
      </c>
      <c r="G31" s="291">
        <v>1783.33</v>
      </c>
      <c r="H31" s="292" t="s">
        <v>56</v>
      </c>
    </row>
    <row r="32" spans="1:8" ht="20.100000000000001" customHeight="1" x14ac:dyDescent="0.25">
      <c r="A32" s="290" t="s">
        <v>941</v>
      </c>
      <c r="B32" s="290" t="s">
        <v>942</v>
      </c>
      <c r="C32" s="291">
        <v>32650.05</v>
      </c>
      <c r="D32" s="292" t="s">
        <v>56</v>
      </c>
      <c r="E32" s="291">
        <v>0</v>
      </c>
      <c r="F32" s="291">
        <v>0</v>
      </c>
      <c r="G32" s="291">
        <v>32650.05</v>
      </c>
      <c r="H32" s="292" t="s">
        <v>56</v>
      </c>
    </row>
    <row r="33" spans="1:8" ht="20.100000000000001" customHeight="1" x14ac:dyDescent="0.25">
      <c r="A33" s="290" t="s">
        <v>529</v>
      </c>
      <c r="B33" s="290" t="s">
        <v>274</v>
      </c>
      <c r="C33" s="291">
        <v>32431.09</v>
      </c>
      <c r="D33" s="292" t="s">
        <v>56</v>
      </c>
      <c r="E33" s="291">
        <v>0</v>
      </c>
      <c r="F33" s="291">
        <v>7661.56</v>
      </c>
      <c r="G33" s="291">
        <v>24769.53</v>
      </c>
      <c r="H33" s="292" t="s">
        <v>56</v>
      </c>
    </row>
    <row r="34" spans="1:8" ht="20.100000000000001" customHeight="1" x14ac:dyDescent="0.25">
      <c r="A34" s="290" t="s">
        <v>943</v>
      </c>
      <c r="B34" s="290" t="s">
        <v>944</v>
      </c>
      <c r="C34" s="291">
        <v>3686.66</v>
      </c>
      <c r="D34" s="292" t="s">
        <v>56</v>
      </c>
      <c r="E34" s="291">
        <v>0</v>
      </c>
      <c r="F34" s="291">
        <v>0</v>
      </c>
      <c r="G34" s="291">
        <v>3686.66</v>
      </c>
      <c r="H34" s="292" t="s">
        <v>56</v>
      </c>
    </row>
    <row r="35" spans="1:8" ht="20.100000000000001" customHeight="1" x14ac:dyDescent="0.25">
      <c r="A35" s="290" t="s">
        <v>945</v>
      </c>
      <c r="B35" s="290" t="s">
        <v>946</v>
      </c>
      <c r="C35" s="291">
        <v>42800</v>
      </c>
      <c r="D35" s="292" t="s">
        <v>56</v>
      </c>
      <c r="E35" s="291">
        <v>0</v>
      </c>
      <c r="F35" s="291">
        <v>0</v>
      </c>
      <c r="G35" s="291">
        <v>42800</v>
      </c>
      <c r="H35" s="292" t="s">
        <v>56</v>
      </c>
    </row>
    <row r="36" spans="1:8" ht="20.100000000000001" customHeight="1" x14ac:dyDescent="0.25">
      <c r="A36" s="290" t="s">
        <v>530</v>
      </c>
      <c r="B36" s="290" t="s">
        <v>275</v>
      </c>
      <c r="C36" s="291">
        <v>39078.49</v>
      </c>
      <c r="D36" s="292" t="s">
        <v>56</v>
      </c>
      <c r="E36" s="291">
        <v>0</v>
      </c>
      <c r="F36" s="291">
        <v>64.739999999999995</v>
      </c>
      <c r="G36" s="291">
        <v>39013.75</v>
      </c>
      <c r="H36" s="292" t="s">
        <v>56</v>
      </c>
    </row>
    <row r="37" spans="1:8" ht="20.100000000000001" customHeight="1" x14ac:dyDescent="0.25">
      <c r="A37" s="290" t="s">
        <v>531</v>
      </c>
      <c r="B37" s="290" t="s">
        <v>276</v>
      </c>
      <c r="C37" s="291">
        <v>17608.810000000001</v>
      </c>
      <c r="D37" s="292" t="s">
        <v>56</v>
      </c>
      <c r="E37" s="291">
        <v>0</v>
      </c>
      <c r="F37" s="291">
        <v>354.36</v>
      </c>
      <c r="G37" s="291">
        <v>17254.45</v>
      </c>
      <c r="H37" s="292" t="s">
        <v>56</v>
      </c>
    </row>
    <row r="38" spans="1:8" ht="20.100000000000001" customHeight="1" x14ac:dyDescent="0.25">
      <c r="A38" s="290" t="s">
        <v>532</v>
      </c>
      <c r="B38" s="290" t="s">
        <v>277</v>
      </c>
      <c r="C38" s="291">
        <v>8322.27</v>
      </c>
      <c r="D38" s="292" t="s">
        <v>56</v>
      </c>
      <c r="E38" s="291">
        <v>0</v>
      </c>
      <c r="F38" s="291">
        <v>2080.56</v>
      </c>
      <c r="G38" s="291">
        <v>6241.71</v>
      </c>
      <c r="H38" s="292" t="s">
        <v>56</v>
      </c>
    </row>
    <row r="39" spans="1:8" ht="20.100000000000001" customHeight="1" x14ac:dyDescent="0.25">
      <c r="A39" s="290" t="s">
        <v>947</v>
      </c>
      <c r="B39" s="290" t="s">
        <v>948</v>
      </c>
      <c r="C39" s="291">
        <v>2676.43</v>
      </c>
      <c r="D39" s="292" t="s">
        <v>56</v>
      </c>
      <c r="E39" s="291">
        <v>0</v>
      </c>
      <c r="F39" s="291">
        <v>0</v>
      </c>
      <c r="G39" s="291">
        <v>2676.43</v>
      </c>
      <c r="H39" s="292" t="s">
        <v>56</v>
      </c>
    </row>
    <row r="40" spans="1:8" ht="20.100000000000001" customHeight="1" x14ac:dyDescent="0.25">
      <c r="A40" s="290" t="s">
        <v>949</v>
      </c>
      <c r="B40" s="290" t="s">
        <v>950</v>
      </c>
      <c r="C40" s="291">
        <v>23333.16</v>
      </c>
      <c r="D40" s="292" t="s">
        <v>56</v>
      </c>
      <c r="E40" s="291">
        <v>0</v>
      </c>
      <c r="F40" s="291">
        <v>0</v>
      </c>
      <c r="G40" s="291">
        <v>23333.16</v>
      </c>
      <c r="H40" s="292" t="s">
        <v>56</v>
      </c>
    </row>
    <row r="41" spans="1:8" ht="20.100000000000001" customHeight="1" x14ac:dyDescent="0.25">
      <c r="A41" s="290" t="s">
        <v>533</v>
      </c>
      <c r="B41" s="290" t="s">
        <v>278</v>
      </c>
      <c r="C41" s="291">
        <v>5349.94</v>
      </c>
      <c r="D41" s="292" t="s">
        <v>56</v>
      </c>
      <c r="E41" s="291">
        <v>0</v>
      </c>
      <c r="F41" s="291">
        <v>3566.68</v>
      </c>
      <c r="G41" s="291">
        <v>1783.26</v>
      </c>
      <c r="H41" s="292" t="s">
        <v>56</v>
      </c>
    </row>
    <row r="42" spans="1:8" ht="20.100000000000001" customHeight="1" x14ac:dyDescent="0.25">
      <c r="A42" s="290" t="s">
        <v>951</v>
      </c>
      <c r="B42" s="290" t="s">
        <v>952</v>
      </c>
      <c r="C42" s="291">
        <v>46844</v>
      </c>
      <c r="D42" s="292" t="s">
        <v>56</v>
      </c>
      <c r="E42" s="291">
        <v>0</v>
      </c>
      <c r="F42" s="291">
        <v>0</v>
      </c>
      <c r="G42" s="291">
        <v>46844</v>
      </c>
      <c r="H42" s="292" t="s">
        <v>56</v>
      </c>
    </row>
    <row r="43" spans="1:8" ht="20.100000000000001" customHeight="1" x14ac:dyDescent="0.25">
      <c r="A43" s="290" t="s">
        <v>953</v>
      </c>
      <c r="B43" s="290" t="s">
        <v>954</v>
      </c>
      <c r="C43" s="291">
        <v>17579.93</v>
      </c>
      <c r="D43" s="292" t="s">
        <v>56</v>
      </c>
      <c r="E43" s="291">
        <v>0</v>
      </c>
      <c r="F43" s="291">
        <v>0</v>
      </c>
      <c r="G43" s="291">
        <v>17579.93</v>
      </c>
      <c r="H43" s="292" t="s">
        <v>56</v>
      </c>
    </row>
    <row r="44" spans="1:8" ht="20.100000000000001" customHeight="1" x14ac:dyDescent="0.25">
      <c r="A44" s="290" t="s">
        <v>534</v>
      </c>
      <c r="B44" s="290" t="s">
        <v>279</v>
      </c>
      <c r="C44" s="296">
        <v>-2818.91</v>
      </c>
      <c r="D44" s="292" t="s">
        <v>56</v>
      </c>
      <c r="E44" s="291">
        <v>21400</v>
      </c>
      <c r="F44" s="291">
        <v>3566.67</v>
      </c>
      <c r="G44" s="291">
        <v>15014.42</v>
      </c>
      <c r="H44" s="292" t="s">
        <v>56</v>
      </c>
    </row>
    <row r="45" spans="1:8" ht="20.100000000000001" customHeight="1" x14ac:dyDescent="0.25">
      <c r="A45" s="290" t="s">
        <v>955</v>
      </c>
      <c r="B45" s="290" t="s">
        <v>956</v>
      </c>
      <c r="C45" s="291">
        <v>891.66</v>
      </c>
      <c r="D45" s="292" t="s">
        <v>56</v>
      </c>
      <c r="E45" s="291">
        <v>0</v>
      </c>
      <c r="F45" s="291">
        <v>0</v>
      </c>
      <c r="G45" s="291">
        <v>891.66</v>
      </c>
      <c r="H45" s="292" t="s">
        <v>56</v>
      </c>
    </row>
    <row r="46" spans="1:8" ht="20.100000000000001" customHeight="1" x14ac:dyDescent="0.25">
      <c r="A46" s="290" t="s">
        <v>535</v>
      </c>
      <c r="B46" s="290" t="s">
        <v>280</v>
      </c>
      <c r="C46" s="291">
        <v>90752.08</v>
      </c>
      <c r="D46" s="292" t="s">
        <v>56</v>
      </c>
      <c r="E46" s="291">
        <v>0</v>
      </c>
      <c r="F46" s="291">
        <v>2675</v>
      </c>
      <c r="G46" s="291">
        <v>88077.08</v>
      </c>
      <c r="H46" s="292" t="s">
        <v>56</v>
      </c>
    </row>
    <row r="47" spans="1:8" ht="20.100000000000001" customHeight="1" x14ac:dyDescent="0.25">
      <c r="A47" s="290" t="s">
        <v>536</v>
      </c>
      <c r="B47" s="290" t="s">
        <v>281</v>
      </c>
      <c r="C47" s="291">
        <v>6321.07</v>
      </c>
      <c r="D47" s="292" t="s">
        <v>56</v>
      </c>
      <c r="E47" s="291">
        <v>3210</v>
      </c>
      <c r="F47" s="291">
        <v>624.16</v>
      </c>
      <c r="G47" s="291">
        <v>8906.91</v>
      </c>
      <c r="H47" s="292" t="s">
        <v>56</v>
      </c>
    </row>
    <row r="48" spans="1:8" ht="20.100000000000001" customHeight="1" x14ac:dyDescent="0.25">
      <c r="A48" s="290" t="s">
        <v>957</v>
      </c>
      <c r="B48" s="290" t="s">
        <v>958</v>
      </c>
      <c r="C48" s="291">
        <v>5353.66</v>
      </c>
      <c r="D48" s="292" t="s">
        <v>56</v>
      </c>
      <c r="E48" s="291">
        <v>0</v>
      </c>
      <c r="F48" s="291">
        <v>0</v>
      </c>
      <c r="G48" s="291">
        <v>5353.66</v>
      </c>
      <c r="H48" s="292" t="s">
        <v>56</v>
      </c>
    </row>
    <row r="49" spans="1:8" ht="20.100000000000001" customHeight="1" x14ac:dyDescent="0.25">
      <c r="A49" s="290" t="s">
        <v>771</v>
      </c>
      <c r="B49" s="290" t="s">
        <v>282</v>
      </c>
      <c r="C49" s="291">
        <v>24164.19</v>
      </c>
      <c r="D49" s="292" t="s">
        <v>56</v>
      </c>
      <c r="E49" s="291">
        <v>0</v>
      </c>
      <c r="F49" s="291">
        <v>3923.32</v>
      </c>
      <c r="G49" s="291">
        <v>20240.87</v>
      </c>
      <c r="H49" s="292" t="s">
        <v>56</v>
      </c>
    </row>
    <row r="50" spans="1:8" ht="20.100000000000001" customHeight="1" x14ac:dyDescent="0.25">
      <c r="A50" s="290" t="s">
        <v>959</v>
      </c>
      <c r="B50" s="290" t="s">
        <v>960</v>
      </c>
      <c r="C50" s="296">
        <v>-2318.34</v>
      </c>
      <c r="D50" s="292" t="s">
        <v>56</v>
      </c>
      <c r="E50" s="291">
        <v>0</v>
      </c>
      <c r="F50" s="291">
        <v>0</v>
      </c>
      <c r="G50" s="296">
        <v>-2318.34</v>
      </c>
      <c r="H50" s="292" t="s">
        <v>56</v>
      </c>
    </row>
    <row r="51" spans="1:8" ht="20.100000000000001" customHeight="1" x14ac:dyDescent="0.25">
      <c r="A51" s="290" t="s">
        <v>961</v>
      </c>
      <c r="B51" s="290" t="s">
        <v>962</v>
      </c>
      <c r="C51" s="291">
        <v>9907.93</v>
      </c>
      <c r="D51" s="292" t="s">
        <v>56</v>
      </c>
      <c r="E51" s="291">
        <v>0</v>
      </c>
      <c r="F51" s="291">
        <v>0</v>
      </c>
      <c r="G51" s="291">
        <v>9907.93</v>
      </c>
      <c r="H51" s="292" t="s">
        <v>56</v>
      </c>
    </row>
    <row r="52" spans="1:8" ht="20.100000000000001" customHeight="1" x14ac:dyDescent="0.25">
      <c r="A52" s="290" t="s">
        <v>797</v>
      </c>
      <c r="B52" s="290" t="s">
        <v>798</v>
      </c>
      <c r="C52" s="291">
        <v>5082.5</v>
      </c>
      <c r="D52" s="292" t="s">
        <v>56</v>
      </c>
      <c r="E52" s="291">
        <v>0</v>
      </c>
      <c r="F52" s="291">
        <v>1070</v>
      </c>
      <c r="G52" s="291">
        <v>4012.5</v>
      </c>
      <c r="H52" s="292" t="s">
        <v>56</v>
      </c>
    </row>
    <row r="53" spans="1:8" ht="20.100000000000001" customHeight="1" x14ac:dyDescent="0.25">
      <c r="A53" s="290" t="s">
        <v>537</v>
      </c>
      <c r="B53" s="290" t="s">
        <v>283</v>
      </c>
      <c r="C53" s="291">
        <v>41513.56</v>
      </c>
      <c r="D53" s="292" t="s">
        <v>56</v>
      </c>
      <c r="E53" s="291">
        <v>0</v>
      </c>
      <c r="F53" s="291">
        <v>7133.32</v>
      </c>
      <c r="G53" s="291">
        <v>34380.239999999998</v>
      </c>
      <c r="H53" s="292" t="s">
        <v>56</v>
      </c>
    </row>
    <row r="54" spans="1:8" ht="20.100000000000001" customHeight="1" x14ac:dyDescent="0.25">
      <c r="A54" s="290" t="s">
        <v>963</v>
      </c>
      <c r="B54" s="290" t="s">
        <v>964</v>
      </c>
      <c r="C54" s="291">
        <v>21399.96</v>
      </c>
      <c r="D54" s="292" t="s">
        <v>56</v>
      </c>
      <c r="E54" s="291">
        <v>0</v>
      </c>
      <c r="F54" s="291">
        <v>0</v>
      </c>
      <c r="G54" s="291">
        <v>21399.96</v>
      </c>
      <c r="H54" s="292" t="s">
        <v>56</v>
      </c>
    </row>
    <row r="55" spans="1:8" ht="20.100000000000001" customHeight="1" x14ac:dyDescent="0.25">
      <c r="A55" s="290" t="s">
        <v>538</v>
      </c>
      <c r="B55" s="290" t="s">
        <v>284</v>
      </c>
      <c r="C55" s="291">
        <v>53002.74</v>
      </c>
      <c r="D55" s="292" t="s">
        <v>56</v>
      </c>
      <c r="E55" s="291">
        <v>0</v>
      </c>
      <c r="F55" s="291">
        <v>1961.68</v>
      </c>
      <c r="G55" s="291">
        <v>51041.06</v>
      </c>
      <c r="H55" s="292" t="s">
        <v>56</v>
      </c>
    </row>
    <row r="56" spans="1:8" ht="20.100000000000001" customHeight="1" x14ac:dyDescent="0.25">
      <c r="A56" s="290" t="s">
        <v>539</v>
      </c>
      <c r="B56" s="290" t="s">
        <v>285</v>
      </c>
      <c r="C56" s="291">
        <v>9541.0300000000007</v>
      </c>
      <c r="D56" s="292" t="s">
        <v>56</v>
      </c>
      <c r="E56" s="291">
        <v>0</v>
      </c>
      <c r="F56" s="291">
        <v>930.84</v>
      </c>
      <c r="G56" s="291">
        <v>8610.19</v>
      </c>
      <c r="H56" s="292" t="s">
        <v>56</v>
      </c>
    </row>
    <row r="57" spans="1:8" ht="20.100000000000001" customHeight="1" x14ac:dyDescent="0.25">
      <c r="A57" s="290" t="s">
        <v>870</v>
      </c>
      <c r="B57" s="290" t="s">
        <v>871</v>
      </c>
      <c r="C57" s="291">
        <v>42800</v>
      </c>
      <c r="D57" s="292" t="s">
        <v>56</v>
      </c>
      <c r="E57" s="291">
        <v>0</v>
      </c>
      <c r="F57" s="291">
        <v>0</v>
      </c>
      <c r="G57" s="291">
        <v>42800</v>
      </c>
      <c r="H57" s="292" t="s">
        <v>56</v>
      </c>
    </row>
    <row r="58" spans="1:8" ht="20.100000000000001" customHeight="1" x14ac:dyDescent="0.25">
      <c r="A58" s="290" t="s">
        <v>965</v>
      </c>
      <c r="B58" s="290" t="s">
        <v>966</v>
      </c>
      <c r="C58" s="291">
        <v>8916.66</v>
      </c>
      <c r="D58" s="292" t="s">
        <v>56</v>
      </c>
      <c r="E58" s="291">
        <v>0</v>
      </c>
      <c r="F58" s="291">
        <v>0</v>
      </c>
      <c r="G58" s="291">
        <v>8916.66</v>
      </c>
      <c r="H58" s="292" t="s">
        <v>56</v>
      </c>
    </row>
    <row r="59" spans="1:8" ht="20.100000000000001" customHeight="1" x14ac:dyDescent="0.25">
      <c r="A59" s="290" t="s">
        <v>540</v>
      </c>
      <c r="B59" s="290" t="s">
        <v>286</v>
      </c>
      <c r="C59" s="291">
        <v>5059.8900000000003</v>
      </c>
      <c r="D59" s="292" t="s">
        <v>56</v>
      </c>
      <c r="E59" s="291">
        <v>0</v>
      </c>
      <c r="F59" s="291">
        <v>0</v>
      </c>
      <c r="G59" s="291">
        <v>5059.8900000000003</v>
      </c>
      <c r="H59" s="292" t="s">
        <v>56</v>
      </c>
    </row>
    <row r="60" spans="1:8" ht="20.100000000000001" customHeight="1" x14ac:dyDescent="0.25">
      <c r="A60" s="290" t="s">
        <v>967</v>
      </c>
      <c r="B60" s="290" t="s">
        <v>968</v>
      </c>
      <c r="C60" s="291">
        <v>9970.66</v>
      </c>
      <c r="D60" s="292" t="s">
        <v>56</v>
      </c>
      <c r="E60" s="291">
        <v>0</v>
      </c>
      <c r="F60" s="291">
        <v>0</v>
      </c>
      <c r="G60" s="291">
        <v>9970.66</v>
      </c>
      <c r="H60" s="292" t="s">
        <v>56</v>
      </c>
    </row>
    <row r="61" spans="1:8" ht="20.100000000000001" customHeight="1" x14ac:dyDescent="0.25">
      <c r="A61" s="290" t="s">
        <v>541</v>
      </c>
      <c r="B61" s="290" t="s">
        <v>287</v>
      </c>
      <c r="C61" s="291">
        <v>24431.74</v>
      </c>
      <c r="D61" s="292" t="s">
        <v>56</v>
      </c>
      <c r="E61" s="291">
        <v>0</v>
      </c>
      <c r="F61" s="291">
        <v>0.08</v>
      </c>
      <c r="G61" s="291">
        <v>24431.66</v>
      </c>
      <c r="H61" s="292" t="s">
        <v>56</v>
      </c>
    </row>
    <row r="62" spans="1:8" ht="20.100000000000001" customHeight="1" x14ac:dyDescent="0.25">
      <c r="A62" s="290" t="s">
        <v>542</v>
      </c>
      <c r="B62" s="290" t="s">
        <v>288</v>
      </c>
      <c r="C62" s="291">
        <v>4820.5200000000004</v>
      </c>
      <c r="D62" s="292" t="s">
        <v>56</v>
      </c>
      <c r="E62" s="291">
        <v>0</v>
      </c>
      <c r="F62" s="291">
        <v>891.82</v>
      </c>
      <c r="G62" s="291">
        <v>3928.7</v>
      </c>
      <c r="H62" s="292" t="s">
        <v>56</v>
      </c>
    </row>
    <row r="63" spans="1:8" ht="20.100000000000001" customHeight="1" x14ac:dyDescent="0.25">
      <c r="A63" s="290" t="s">
        <v>969</v>
      </c>
      <c r="B63" s="290" t="s">
        <v>970</v>
      </c>
      <c r="C63" s="291">
        <v>10100</v>
      </c>
      <c r="D63" s="292" t="s">
        <v>56</v>
      </c>
      <c r="E63" s="291">
        <v>0</v>
      </c>
      <c r="F63" s="291">
        <v>0</v>
      </c>
      <c r="G63" s="291">
        <v>10100</v>
      </c>
      <c r="H63" s="292" t="s">
        <v>56</v>
      </c>
    </row>
    <row r="64" spans="1:8" ht="20.100000000000001" customHeight="1" x14ac:dyDescent="0.25">
      <c r="A64" s="290" t="s">
        <v>971</v>
      </c>
      <c r="B64" s="290" t="s">
        <v>972</v>
      </c>
      <c r="C64" s="291">
        <v>534.96</v>
      </c>
      <c r="D64" s="292" t="s">
        <v>56</v>
      </c>
      <c r="E64" s="291">
        <v>0</v>
      </c>
      <c r="F64" s="291">
        <v>0</v>
      </c>
      <c r="G64" s="291">
        <v>534.96</v>
      </c>
      <c r="H64" s="292" t="s">
        <v>56</v>
      </c>
    </row>
    <row r="65" spans="1:8" ht="20.100000000000001" customHeight="1" x14ac:dyDescent="0.25">
      <c r="A65" s="290" t="s">
        <v>973</v>
      </c>
      <c r="B65" s="290" t="s">
        <v>974</v>
      </c>
      <c r="C65" s="296">
        <v>-1248.33</v>
      </c>
      <c r="D65" s="292" t="s">
        <v>56</v>
      </c>
      <c r="E65" s="291">
        <v>0</v>
      </c>
      <c r="F65" s="291">
        <v>0</v>
      </c>
      <c r="G65" s="296">
        <v>-1248.33</v>
      </c>
      <c r="H65" s="292" t="s">
        <v>56</v>
      </c>
    </row>
    <row r="66" spans="1:8" ht="20.100000000000001" customHeight="1" x14ac:dyDescent="0.25">
      <c r="A66" s="290" t="s">
        <v>543</v>
      </c>
      <c r="B66" s="290" t="s">
        <v>289</v>
      </c>
      <c r="C66" s="291">
        <v>20757.64</v>
      </c>
      <c r="D66" s="292" t="s">
        <v>56</v>
      </c>
      <c r="E66" s="291">
        <v>0</v>
      </c>
      <c r="F66" s="291">
        <v>2675.09</v>
      </c>
      <c r="G66" s="291">
        <v>18082.55</v>
      </c>
      <c r="H66" s="292" t="s">
        <v>56</v>
      </c>
    </row>
    <row r="67" spans="1:8" ht="20.100000000000001" customHeight="1" x14ac:dyDescent="0.25">
      <c r="A67" s="290" t="s">
        <v>772</v>
      </c>
      <c r="B67" s="290" t="s">
        <v>773</v>
      </c>
      <c r="C67" s="291">
        <v>16049.98</v>
      </c>
      <c r="D67" s="292" t="s">
        <v>56</v>
      </c>
      <c r="E67" s="291">
        <v>0</v>
      </c>
      <c r="F67" s="291">
        <v>1783.34</v>
      </c>
      <c r="G67" s="291">
        <v>14266.64</v>
      </c>
      <c r="H67" s="292" t="s">
        <v>56</v>
      </c>
    </row>
    <row r="68" spans="1:8" ht="20.100000000000001" customHeight="1" x14ac:dyDescent="0.25">
      <c r="A68" s="290" t="s">
        <v>975</v>
      </c>
      <c r="B68" s="290" t="s">
        <v>976</v>
      </c>
      <c r="C68" s="291">
        <v>4280</v>
      </c>
      <c r="D68" s="292" t="s">
        <v>56</v>
      </c>
      <c r="E68" s="291">
        <v>0</v>
      </c>
      <c r="F68" s="291">
        <v>0</v>
      </c>
      <c r="G68" s="291">
        <v>4280</v>
      </c>
      <c r="H68" s="292" t="s">
        <v>56</v>
      </c>
    </row>
    <row r="69" spans="1:8" ht="20.100000000000001" customHeight="1" x14ac:dyDescent="0.25">
      <c r="A69" s="290" t="s">
        <v>977</v>
      </c>
      <c r="B69" s="290" t="s">
        <v>978</v>
      </c>
      <c r="C69" s="291">
        <v>39233.339999999997</v>
      </c>
      <c r="D69" s="292" t="s">
        <v>56</v>
      </c>
      <c r="E69" s="291">
        <v>0</v>
      </c>
      <c r="F69" s="291">
        <v>0</v>
      </c>
      <c r="G69" s="291">
        <v>39233.339999999997</v>
      </c>
      <c r="H69" s="292" t="s">
        <v>56</v>
      </c>
    </row>
    <row r="70" spans="1:8" ht="20.100000000000001" customHeight="1" x14ac:dyDescent="0.25">
      <c r="A70" s="290" t="s">
        <v>979</v>
      </c>
      <c r="B70" s="290" t="s">
        <v>980</v>
      </c>
      <c r="C70" s="291">
        <v>16464</v>
      </c>
      <c r="D70" s="292" t="s">
        <v>56</v>
      </c>
      <c r="E70" s="291">
        <v>0</v>
      </c>
      <c r="F70" s="291">
        <v>0</v>
      </c>
      <c r="G70" s="291">
        <v>16464</v>
      </c>
      <c r="H70" s="292" t="s">
        <v>56</v>
      </c>
    </row>
    <row r="71" spans="1:8" ht="20.100000000000001" customHeight="1" x14ac:dyDescent="0.25">
      <c r="A71" s="290" t="s">
        <v>544</v>
      </c>
      <c r="B71" s="290" t="s">
        <v>290</v>
      </c>
      <c r="C71" s="296">
        <v>-0.08</v>
      </c>
      <c r="D71" s="292" t="s">
        <v>56</v>
      </c>
      <c r="E71" s="291">
        <v>0</v>
      </c>
      <c r="F71" s="291">
        <v>0</v>
      </c>
      <c r="G71" s="296">
        <v>-0.08</v>
      </c>
      <c r="H71" s="292" t="s">
        <v>56</v>
      </c>
    </row>
    <row r="72" spans="1:8" ht="20.100000000000001" customHeight="1" x14ac:dyDescent="0.25">
      <c r="A72" s="290" t="s">
        <v>981</v>
      </c>
      <c r="B72" s="290" t="s">
        <v>982</v>
      </c>
      <c r="C72" s="291">
        <v>12779.59</v>
      </c>
      <c r="D72" s="292" t="s">
        <v>56</v>
      </c>
      <c r="E72" s="291">
        <v>0</v>
      </c>
      <c r="F72" s="291">
        <v>0</v>
      </c>
      <c r="G72" s="291">
        <v>12779.59</v>
      </c>
      <c r="H72" s="292" t="s">
        <v>56</v>
      </c>
    </row>
    <row r="73" spans="1:8" ht="20.100000000000001" customHeight="1" x14ac:dyDescent="0.25">
      <c r="A73" s="290" t="s">
        <v>983</v>
      </c>
      <c r="B73" s="290" t="s">
        <v>984</v>
      </c>
      <c r="C73" s="296">
        <v>-891.75</v>
      </c>
      <c r="D73" s="292" t="s">
        <v>56</v>
      </c>
      <c r="E73" s="291">
        <v>0</v>
      </c>
      <c r="F73" s="291">
        <v>0</v>
      </c>
      <c r="G73" s="296">
        <v>-891.75</v>
      </c>
      <c r="H73" s="292" t="s">
        <v>56</v>
      </c>
    </row>
    <row r="74" spans="1:8" ht="20.100000000000001" customHeight="1" x14ac:dyDescent="0.25">
      <c r="A74" s="290" t="s">
        <v>985</v>
      </c>
      <c r="B74" s="290" t="s">
        <v>986</v>
      </c>
      <c r="C74" s="296">
        <v>-668.75</v>
      </c>
      <c r="D74" s="292" t="s">
        <v>56</v>
      </c>
      <c r="E74" s="291">
        <v>0</v>
      </c>
      <c r="F74" s="291">
        <v>0</v>
      </c>
      <c r="G74" s="296">
        <v>-668.75</v>
      </c>
      <c r="H74" s="292" t="s">
        <v>56</v>
      </c>
    </row>
    <row r="75" spans="1:8" ht="20.100000000000001" customHeight="1" x14ac:dyDescent="0.25">
      <c r="A75" s="290" t="s">
        <v>545</v>
      </c>
      <c r="B75" s="290" t="s">
        <v>291</v>
      </c>
      <c r="C75" s="291">
        <v>17610.48</v>
      </c>
      <c r="D75" s="292" t="s">
        <v>56</v>
      </c>
      <c r="E75" s="291">
        <v>0</v>
      </c>
      <c r="F75" s="291">
        <v>9808.32</v>
      </c>
      <c r="G75" s="291">
        <v>7802.16</v>
      </c>
      <c r="H75" s="292" t="s">
        <v>56</v>
      </c>
    </row>
    <row r="76" spans="1:8" ht="20.100000000000001" customHeight="1" x14ac:dyDescent="0.25">
      <c r="A76" s="290" t="s">
        <v>546</v>
      </c>
      <c r="B76" s="290" t="s">
        <v>292</v>
      </c>
      <c r="C76" s="291">
        <v>14266.72</v>
      </c>
      <c r="D76" s="292" t="s">
        <v>56</v>
      </c>
      <c r="E76" s="291">
        <v>0</v>
      </c>
      <c r="F76" s="291">
        <v>7133.32</v>
      </c>
      <c r="G76" s="291">
        <v>7133.4</v>
      </c>
      <c r="H76" s="292" t="s">
        <v>56</v>
      </c>
    </row>
    <row r="77" spans="1:8" ht="20.100000000000001" customHeight="1" x14ac:dyDescent="0.25">
      <c r="A77" s="290" t="s">
        <v>987</v>
      </c>
      <c r="B77" s="290" t="s">
        <v>988</v>
      </c>
      <c r="C77" s="291">
        <v>39279.919999999998</v>
      </c>
      <c r="D77" s="292" t="s">
        <v>56</v>
      </c>
      <c r="E77" s="291">
        <v>0</v>
      </c>
      <c r="F77" s="291">
        <v>0</v>
      </c>
      <c r="G77" s="291">
        <v>39279.919999999998</v>
      </c>
      <c r="H77" s="292" t="s">
        <v>56</v>
      </c>
    </row>
    <row r="78" spans="1:8" ht="20.100000000000001" customHeight="1" x14ac:dyDescent="0.25">
      <c r="A78" s="290" t="s">
        <v>547</v>
      </c>
      <c r="B78" s="290" t="s">
        <v>293</v>
      </c>
      <c r="C78" s="291">
        <v>23183.32</v>
      </c>
      <c r="D78" s="292" t="s">
        <v>56</v>
      </c>
      <c r="E78" s="291">
        <v>0</v>
      </c>
      <c r="F78" s="291">
        <v>5350.07</v>
      </c>
      <c r="G78" s="291">
        <v>17833.25</v>
      </c>
      <c r="H78" s="292" t="s">
        <v>56</v>
      </c>
    </row>
    <row r="79" spans="1:8" ht="20.100000000000001" customHeight="1" x14ac:dyDescent="0.25">
      <c r="A79" s="290" t="s">
        <v>989</v>
      </c>
      <c r="B79" s="290" t="s">
        <v>990</v>
      </c>
      <c r="C79" s="291">
        <v>17919.919999999998</v>
      </c>
      <c r="D79" s="292" t="s">
        <v>56</v>
      </c>
      <c r="E79" s="291">
        <v>0</v>
      </c>
      <c r="F79" s="291">
        <v>0</v>
      </c>
      <c r="G79" s="291">
        <v>17919.919999999998</v>
      </c>
      <c r="H79" s="292" t="s">
        <v>56</v>
      </c>
    </row>
    <row r="80" spans="1:8" ht="20.100000000000001" customHeight="1" x14ac:dyDescent="0.25">
      <c r="A80" s="290" t="s">
        <v>548</v>
      </c>
      <c r="B80" s="290" t="s">
        <v>294</v>
      </c>
      <c r="C80" s="291">
        <v>17833.36</v>
      </c>
      <c r="D80" s="292" t="s">
        <v>56</v>
      </c>
      <c r="E80" s="291">
        <v>0</v>
      </c>
      <c r="F80" s="291">
        <v>4458.32</v>
      </c>
      <c r="G80" s="291">
        <v>13375.04</v>
      </c>
      <c r="H80" s="292" t="s">
        <v>56</v>
      </c>
    </row>
    <row r="81" spans="1:8" ht="20.100000000000001" customHeight="1" x14ac:dyDescent="0.25">
      <c r="A81" s="290" t="s">
        <v>991</v>
      </c>
      <c r="B81" s="290" t="s">
        <v>992</v>
      </c>
      <c r="C81" s="291">
        <v>3437.34</v>
      </c>
      <c r="D81" s="292" t="s">
        <v>56</v>
      </c>
      <c r="E81" s="291">
        <v>0</v>
      </c>
      <c r="F81" s="291">
        <v>0</v>
      </c>
      <c r="G81" s="291">
        <v>3437.34</v>
      </c>
      <c r="H81" s="292" t="s">
        <v>56</v>
      </c>
    </row>
    <row r="82" spans="1:8" ht="20.100000000000001" customHeight="1" x14ac:dyDescent="0.25">
      <c r="A82" s="290" t="s">
        <v>993</v>
      </c>
      <c r="B82" s="290" t="s">
        <v>994</v>
      </c>
      <c r="C82" s="291">
        <v>7839.92</v>
      </c>
      <c r="D82" s="292" t="s">
        <v>56</v>
      </c>
      <c r="E82" s="291">
        <v>0</v>
      </c>
      <c r="F82" s="291">
        <v>0</v>
      </c>
      <c r="G82" s="291">
        <v>7839.92</v>
      </c>
      <c r="H82" s="292" t="s">
        <v>56</v>
      </c>
    </row>
    <row r="83" spans="1:8" ht="20.100000000000001" customHeight="1" x14ac:dyDescent="0.25">
      <c r="A83" s="290" t="s">
        <v>549</v>
      </c>
      <c r="B83" s="290" t="s">
        <v>295</v>
      </c>
      <c r="C83" s="291">
        <v>4681.25</v>
      </c>
      <c r="D83" s="292" t="s">
        <v>56</v>
      </c>
      <c r="E83" s="291">
        <v>0</v>
      </c>
      <c r="F83" s="291">
        <v>2675</v>
      </c>
      <c r="G83" s="291">
        <v>2006.25</v>
      </c>
      <c r="H83" s="292" t="s">
        <v>56</v>
      </c>
    </row>
    <row r="84" spans="1:8" ht="20.100000000000001" customHeight="1" x14ac:dyDescent="0.25">
      <c r="A84" s="290" t="s">
        <v>550</v>
      </c>
      <c r="B84" s="290" t="s">
        <v>296</v>
      </c>
      <c r="C84" s="296">
        <v>-1037</v>
      </c>
      <c r="D84" s="292" t="s">
        <v>56</v>
      </c>
      <c r="E84" s="291">
        <v>0</v>
      </c>
      <c r="F84" s="291">
        <v>0</v>
      </c>
      <c r="G84" s="296">
        <v>-1037</v>
      </c>
      <c r="H84" s="292" t="s">
        <v>56</v>
      </c>
    </row>
    <row r="85" spans="1:8" ht="20.100000000000001" customHeight="1" x14ac:dyDescent="0.25">
      <c r="A85" s="290" t="s">
        <v>995</v>
      </c>
      <c r="B85" s="290" t="s">
        <v>996</v>
      </c>
      <c r="C85" s="291">
        <v>2537.5</v>
      </c>
      <c r="D85" s="292" t="s">
        <v>56</v>
      </c>
      <c r="E85" s="291">
        <v>0</v>
      </c>
      <c r="F85" s="291">
        <v>0</v>
      </c>
      <c r="G85" s="291">
        <v>2537.5</v>
      </c>
      <c r="H85" s="292" t="s">
        <v>56</v>
      </c>
    </row>
    <row r="86" spans="1:8" ht="20.100000000000001" customHeight="1" x14ac:dyDescent="0.25">
      <c r="A86" s="290" t="s">
        <v>997</v>
      </c>
      <c r="B86" s="290" t="s">
        <v>998</v>
      </c>
      <c r="C86" s="291">
        <v>11200</v>
      </c>
      <c r="D86" s="292" t="s">
        <v>56</v>
      </c>
      <c r="E86" s="291">
        <v>0</v>
      </c>
      <c r="F86" s="291">
        <v>0</v>
      </c>
      <c r="G86" s="291">
        <v>11200</v>
      </c>
      <c r="H86" s="292" t="s">
        <v>56</v>
      </c>
    </row>
    <row r="87" spans="1:8" ht="20.100000000000001" customHeight="1" x14ac:dyDescent="0.25">
      <c r="A87" s="290" t="s">
        <v>551</v>
      </c>
      <c r="B87" s="290" t="s">
        <v>297</v>
      </c>
      <c r="C87" s="291">
        <v>37228.31</v>
      </c>
      <c r="D87" s="292" t="s">
        <v>56</v>
      </c>
      <c r="E87" s="291">
        <v>0</v>
      </c>
      <c r="F87" s="291">
        <v>5128.3900000000003</v>
      </c>
      <c r="G87" s="291">
        <v>32099.919999999998</v>
      </c>
      <c r="H87" s="292" t="s">
        <v>56</v>
      </c>
    </row>
    <row r="88" spans="1:8" ht="20.100000000000001" customHeight="1" x14ac:dyDescent="0.25">
      <c r="A88" s="290" t="s">
        <v>552</v>
      </c>
      <c r="B88" s="290" t="s">
        <v>298</v>
      </c>
      <c r="C88" s="291">
        <v>1380.42</v>
      </c>
      <c r="D88" s="292" t="s">
        <v>56</v>
      </c>
      <c r="E88" s="291">
        <v>0</v>
      </c>
      <c r="F88" s="291">
        <v>1380.42</v>
      </c>
      <c r="G88" s="291">
        <v>0</v>
      </c>
      <c r="H88" s="292" t="s">
        <v>56</v>
      </c>
    </row>
    <row r="89" spans="1:8" ht="20.100000000000001" customHeight="1" x14ac:dyDescent="0.25">
      <c r="A89" s="290" t="s">
        <v>999</v>
      </c>
      <c r="B89" s="290" t="s">
        <v>1000</v>
      </c>
      <c r="C89" s="291">
        <v>2230.67</v>
      </c>
      <c r="D89" s="292" t="s">
        <v>56</v>
      </c>
      <c r="E89" s="291">
        <v>0</v>
      </c>
      <c r="F89" s="291">
        <v>0</v>
      </c>
      <c r="G89" s="291">
        <v>2230.67</v>
      </c>
      <c r="H89" s="292" t="s">
        <v>56</v>
      </c>
    </row>
    <row r="90" spans="1:8" ht="20.100000000000001" customHeight="1" x14ac:dyDescent="0.25">
      <c r="A90" s="290" t="s">
        <v>553</v>
      </c>
      <c r="B90" s="290" t="s">
        <v>299</v>
      </c>
      <c r="C90" s="291">
        <v>17120.080000000002</v>
      </c>
      <c r="D90" s="292" t="s">
        <v>56</v>
      </c>
      <c r="E90" s="291">
        <v>0</v>
      </c>
      <c r="F90" s="291">
        <v>3566.64</v>
      </c>
      <c r="G90" s="291">
        <v>13553.44</v>
      </c>
      <c r="H90" s="292" t="s">
        <v>56</v>
      </c>
    </row>
    <row r="91" spans="1:8" ht="20.100000000000001" customHeight="1" x14ac:dyDescent="0.25">
      <c r="A91" s="290" t="s">
        <v>1001</v>
      </c>
      <c r="B91" s="290" t="s">
        <v>1002</v>
      </c>
      <c r="C91" s="291">
        <v>44405</v>
      </c>
      <c r="D91" s="292" t="s">
        <v>56</v>
      </c>
      <c r="E91" s="291">
        <v>0</v>
      </c>
      <c r="F91" s="291">
        <v>0</v>
      </c>
      <c r="G91" s="291">
        <v>44405</v>
      </c>
      <c r="H91" s="292" t="s">
        <v>56</v>
      </c>
    </row>
    <row r="92" spans="1:8" ht="20.100000000000001" customHeight="1" x14ac:dyDescent="0.25">
      <c r="A92" s="290" t="s">
        <v>554</v>
      </c>
      <c r="B92" s="290" t="s">
        <v>300</v>
      </c>
      <c r="C92" s="291">
        <v>39233.39</v>
      </c>
      <c r="D92" s="292" t="s">
        <v>56</v>
      </c>
      <c r="E92" s="291">
        <v>0</v>
      </c>
      <c r="F92" s="291">
        <v>7133.32</v>
      </c>
      <c r="G92" s="291">
        <v>32100.07</v>
      </c>
      <c r="H92" s="292" t="s">
        <v>56</v>
      </c>
    </row>
    <row r="93" spans="1:8" ht="20.100000000000001" customHeight="1" x14ac:dyDescent="0.25">
      <c r="A93" s="290" t="s">
        <v>1003</v>
      </c>
      <c r="B93" s="290" t="s">
        <v>1004</v>
      </c>
      <c r="C93" s="291">
        <v>27916.67</v>
      </c>
      <c r="D93" s="292" t="s">
        <v>56</v>
      </c>
      <c r="E93" s="291">
        <v>0</v>
      </c>
      <c r="F93" s="291">
        <v>0</v>
      </c>
      <c r="G93" s="291">
        <v>27916.67</v>
      </c>
      <c r="H93" s="292" t="s">
        <v>56</v>
      </c>
    </row>
    <row r="94" spans="1:8" ht="20.100000000000001" customHeight="1" x14ac:dyDescent="0.25">
      <c r="A94" s="290" t="s">
        <v>1005</v>
      </c>
      <c r="B94" s="290" t="s">
        <v>1006</v>
      </c>
      <c r="C94" s="291">
        <v>24200</v>
      </c>
      <c r="D94" s="292" t="s">
        <v>56</v>
      </c>
      <c r="E94" s="291">
        <v>0</v>
      </c>
      <c r="F94" s="291">
        <v>0</v>
      </c>
      <c r="G94" s="291">
        <v>24200</v>
      </c>
      <c r="H94" s="292" t="s">
        <v>56</v>
      </c>
    </row>
    <row r="95" spans="1:8" ht="20.100000000000001" customHeight="1" x14ac:dyDescent="0.25">
      <c r="A95" s="290" t="s">
        <v>1007</v>
      </c>
      <c r="B95" s="290" t="s">
        <v>1008</v>
      </c>
      <c r="C95" s="291">
        <v>5171.59</v>
      </c>
      <c r="D95" s="292" t="s">
        <v>56</v>
      </c>
      <c r="E95" s="291">
        <v>0</v>
      </c>
      <c r="F95" s="291">
        <v>0</v>
      </c>
      <c r="G95" s="291">
        <v>5171.59</v>
      </c>
      <c r="H95" s="292" t="s">
        <v>56</v>
      </c>
    </row>
    <row r="96" spans="1:8" ht="20.100000000000001" customHeight="1" x14ac:dyDescent="0.25">
      <c r="A96" s="290" t="s">
        <v>1009</v>
      </c>
      <c r="B96" s="290" t="s">
        <v>1010</v>
      </c>
      <c r="C96" s="291">
        <v>42800</v>
      </c>
      <c r="D96" s="292" t="s">
        <v>56</v>
      </c>
      <c r="E96" s="291">
        <v>0</v>
      </c>
      <c r="F96" s="291">
        <v>0</v>
      </c>
      <c r="G96" s="291">
        <v>42800</v>
      </c>
      <c r="H96" s="292" t="s">
        <v>56</v>
      </c>
    </row>
    <row r="97" spans="1:8" ht="20.100000000000001" customHeight="1" x14ac:dyDescent="0.25">
      <c r="A97" s="290" t="s">
        <v>555</v>
      </c>
      <c r="B97" s="290" t="s">
        <v>301</v>
      </c>
      <c r="C97" s="291">
        <v>37004.230000000003</v>
      </c>
      <c r="D97" s="292" t="s">
        <v>56</v>
      </c>
      <c r="E97" s="291">
        <v>0</v>
      </c>
      <c r="F97" s="291">
        <v>6408.85</v>
      </c>
      <c r="G97" s="291">
        <v>30595.38</v>
      </c>
      <c r="H97" s="292" t="s">
        <v>56</v>
      </c>
    </row>
    <row r="98" spans="1:8" ht="20.100000000000001" customHeight="1" x14ac:dyDescent="0.25">
      <c r="A98" s="290" t="s">
        <v>1011</v>
      </c>
      <c r="B98" s="290" t="s">
        <v>1012</v>
      </c>
      <c r="C98" s="291">
        <v>11200</v>
      </c>
      <c r="D98" s="292" t="s">
        <v>56</v>
      </c>
      <c r="E98" s="291">
        <v>0</v>
      </c>
      <c r="F98" s="291">
        <v>0</v>
      </c>
      <c r="G98" s="291">
        <v>11200</v>
      </c>
      <c r="H98" s="292" t="s">
        <v>56</v>
      </c>
    </row>
    <row r="99" spans="1:8" ht="20.100000000000001" customHeight="1" x14ac:dyDescent="0.25">
      <c r="A99" s="290" t="s">
        <v>556</v>
      </c>
      <c r="B99" s="290" t="s">
        <v>302</v>
      </c>
      <c r="C99" s="291">
        <v>7129.83</v>
      </c>
      <c r="D99" s="292" t="s">
        <v>56</v>
      </c>
      <c r="E99" s="291">
        <v>0</v>
      </c>
      <c r="F99" s="291">
        <v>7050</v>
      </c>
      <c r="G99" s="291">
        <v>79.83</v>
      </c>
      <c r="H99" s="292" t="s">
        <v>56</v>
      </c>
    </row>
    <row r="100" spans="1:8" ht="20.100000000000001" customHeight="1" x14ac:dyDescent="0.25">
      <c r="A100" s="290" t="s">
        <v>558</v>
      </c>
      <c r="B100" s="290" t="s">
        <v>322</v>
      </c>
      <c r="C100" s="291">
        <v>26164.42</v>
      </c>
      <c r="D100" s="292" t="s">
        <v>56</v>
      </c>
      <c r="E100" s="291">
        <v>0</v>
      </c>
      <c r="F100" s="291">
        <v>5350</v>
      </c>
      <c r="G100" s="291">
        <v>20814.419999999998</v>
      </c>
      <c r="H100" s="292" t="s">
        <v>56</v>
      </c>
    </row>
    <row r="101" spans="1:8" ht="20.100000000000001" customHeight="1" x14ac:dyDescent="0.25">
      <c r="A101" s="290" t="s">
        <v>559</v>
      </c>
      <c r="B101" s="290" t="s">
        <v>304</v>
      </c>
      <c r="C101" s="291">
        <v>2602.77</v>
      </c>
      <c r="D101" s="292" t="s">
        <v>56</v>
      </c>
      <c r="E101" s="291">
        <v>0</v>
      </c>
      <c r="F101" s="291">
        <v>2736.52</v>
      </c>
      <c r="G101" s="296">
        <v>-133.75</v>
      </c>
      <c r="H101" s="292" t="s">
        <v>56</v>
      </c>
    </row>
    <row r="102" spans="1:8" ht="20.100000000000001" customHeight="1" x14ac:dyDescent="0.25">
      <c r="A102" s="290" t="s">
        <v>560</v>
      </c>
      <c r="B102" s="290" t="s">
        <v>305</v>
      </c>
      <c r="C102" s="291">
        <v>11368.75</v>
      </c>
      <c r="D102" s="292" t="s">
        <v>56</v>
      </c>
      <c r="E102" s="291">
        <v>0</v>
      </c>
      <c r="F102" s="291">
        <v>2675</v>
      </c>
      <c r="G102" s="291">
        <v>8693.75</v>
      </c>
      <c r="H102" s="292" t="s">
        <v>56</v>
      </c>
    </row>
    <row r="103" spans="1:8" ht="20.100000000000001" customHeight="1" x14ac:dyDescent="0.25">
      <c r="A103" s="290" t="s">
        <v>1013</v>
      </c>
      <c r="B103" s="290" t="s">
        <v>1014</v>
      </c>
      <c r="C103" s="291">
        <v>8916.68</v>
      </c>
      <c r="D103" s="292" t="s">
        <v>56</v>
      </c>
      <c r="E103" s="291">
        <v>0</v>
      </c>
      <c r="F103" s="291">
        <v>0</v>
      </c>
      <c r="G103" s="291">
        <v>8916.68</v>
      </c>
      <c r="H103" s="292" t="s">
        <v>56</v>
      </c>
    </row>
    <row r="104" spans="1:8" ht="20.100000000000001" customHeight="1" x14ac:dyDescent="0.25">
      <c r="A104" s="290" t="s">
        <v>1015</v>
      </c>
      <c r="B104" s="290" t="s">
        <v>1016</v>
      </c>
      <c r="C104" s="291">
        <v>28000</v>
      </c>
      <c r="D104" s="292" t="s">
        <v>56</v>
      </c>
      <c r="E104" s="291">
        <v>0</v>
      </c>
      <c r="F104" s="291">
        <v>0</v>
      </c>
      <c r="G104" s="291">
        <v>28000</v>
      </c>
      <c r="H104" s="292" t="s">
        <v>56</v>
      </c>
    </row>
    <row r="105" spans="1:8" ht="20.100000000000001" customHeight="1" x14ac:dyDescent="0.25">
      <c r="A105" s="290" t="s">
        <v>1017</v>
      </c>
      <c r="B105" s="290" t="s">
        <v>1018</v>
      </c>
      <c r="C105" s="291">
        <v>32100</v>
      </c>
      <c r="D105" s="292" t="s">
        <v>56</v>
      </c>
      <c r="E105" s="291">
        <v>0</v>
      </c>
      <c r="F105" s="291">
        <v>0</v>
      </c>
      <c r="G105" s="291">
        <v>32100</v>
      </c>
      <c r="H105" s="292" t="s">
        <v>56</v>
      </c>
    </row>
    <row r="106" spans="1:8" ht="20.100000000000001" customHeight="1" x14ac:dyDescent="0.25">
      <c r="A106" s="290" t="s">
        <v>1019</v>
      </c>
      <c r="B106" s="290" t="s">
        <v>1020</v>
      </c>
      <c r="C106" s="291">
        <v>50960</v>
      </c>
      <c r="D106" s="292" t="s">
        <v>56</v>
      </c>
      <c r="E106" s="291">
        <v>0</v>
      </c>
      <c r="F106" s="291">
        <v>0</v>
      </c>
      <c r="G106" s="291">
        <v>50960</v>
      </c>
      <c r="H106" s="292" t="s">
        <v>56</v>
      </c>
    </row>
    <row r="107" spans="1:8" ht="20.100000000000001" customHeight="1" x14ac:dyDescent="0.25">
      <c r="A107" s="290" t="s">
        <v>1021</v>
      </c>
      <c r="B107" s="290" t="s">
        <v>1022</v>
      </c>
      <c r="C107" s="291">
        <v>2407.5</v>
      </c>
      <c r="D107" s="292" t="s">
        <v>56</v>
      </c>
      <c r="E107" s="291">
        <v>0</v>
      </c>
      <c r="F107" s="291">
        <v>0</v>
      </c>
      <c r="G107" s="291">
        <v>2407.5</v>
      </c>
      <c r="H107" s="292" t="s">
        <v>56</v>
      </c>
    </row>
    <row r="108" spans="1:8" ht="20.100000000000001" customHeight="1" x14ac:dyDescent="0.25">
      <c r="A108" s="290" t="s">
        <v>1023</v>
      </c>
      <c r="B108" s="290" t="s">
        <v>1024</v>
      </c>
      <c r="C108" s="291">
        <v>7840</v>
      </c>
      <c r="D108" s="292" t="s">
        <v>56</v>
      </c>
      <c r="E108" s="291">
        <v>0</v>
      </c>
      <c r="F108" s="291">
        <v>0</v>
      </c>
      <c r="G108" s="291">
        <v>7840</v>
      </c>
      <c r="H108" s="292" t="s">
        <v>56</v>
      </c>
    </row>
    <row r="109" spans="1:8" ht="20.100000000000001" customHeight="1" x14ac:dyDescent="0.25">
      <c r="A109" s="290" t="s">
        <v>1025</v>
      </c>
      <c r="B109" s="290" t="s">
        <v>1026</v>
      </c>
      <c r="C109" s="291">
        <v>22400</v>
      </c>
      <c r="D109" s="292" t="s">
        <v>56</v>
      </c>
      <c r="E109" s="291">
        <v>0</v>
      </c>
      <c r="F109" s="291">
        <v>0</v>
      </c>
      <c r="G109" s="291">
        <v>22400</v>
      </c>
      <c r="H109" s="292" t="s">
        <v>56</v>
      </c>
    </row>
    <row r="110" spans="1:8" ht="20.100000000000001" customHeight="1" x14ac:dyDescent="0.25">
      <c r="A110" s="290" t="s">
        <v>1027</v>
      </c>
      <c r="B110" s="290" t="s">
        <v>1028</v>
      </c>
      <c r="C110" s="291">
        <v>33600</v>
      </c>
      <c r="D110" s="292" t="s">
        <v>56</v>
      </c>
      <c r="E110" s="291">
        <v>0</v>
      </c>
      <c r="F110" s="291">
        <v>0</v>
      </c>
      <c r="G110" s="291">
        <v>33600</v>
      </c>
      <c r="H110" s="292" t="s">
        <v>56</v>
      </c>
    </row>
    <row r="111" spans="1:8" ht="20.100000000000001" customHeight="1" x14ac:dyDescent="0.25">
      <c r="A111" s="290" t="s">
        <v>1029</v>
      </c>
      <c r="B111" s="290" t="s">
        <v>1030</v>
      </c>
      <c r="C111" s="291">
        <v>4200.0200000000004</v>
      </c>
      <c r="D111" s="292" t="s">
        <v>56</v>
      </c>
      <c r="E111" s="291">
        <v>0</v>
      </c>
      <c r="F111" s="291">
        <v>0</v>
      </c>
      <c r="G111" s="291">
        <v>4200.0200000000004</v>
      </c>
      <c r="H111" s="292" t="s">
        <v>56</v>
      </c>
    </row>
    <row r="112" spans="1:8" ht="20.100000000000001" customHeight="1" x14ac:dyDescent="0.25">
      <c r="A112" s="290" t="s">
        <v>561</v>
      </c>
      <c r="B112" s="290" t="s">
        <v>306</v>
      </c>
      <c r="C112" s="291">
        <v>6610.69</v>
      </c>
      <c r="D112" s="292" t="s">
        <v>56</v>
      </c>
      <c r="E112" s="291">
        <v>0</v>
      </c>
      <c r="F112" s="291">
        <v>6241.68</v>
      </c>
      <c r="G112" s="291">
        <v>369.01</v>
      </c>
      <c r="H112" s="292" t="s">
        <v>56</v>
      </c>
    </row>
    <row r="113" spans="1:8" ht="20.100000000000001" customHeight="1" x14ac:dyDescent="0.25">
      <c r="A113" s="290" t="s">
        <v>1031</v>
      </c>
      <c r="B113" s="290" t="s">
        <v>934</v>
      </c>
      <c r="C113" s="291">
        <v>60000</v>
      </c>
      <c r="D113" s="292" t="s">
        <v>56</v>
      </c>
      <c r="E113" s="291">
        <v>0</v>
      </c>
      <c r="F113" s="291">
        <v>0</v>
      </c>
      <c r="G113" s="291">
        <v>60000</v>
      </c>
      <c r="H113" s="292" t="s">
        <v>56</v>
      </c>
    </row>
    <row r="114" spans="1:8" ht="20.100000000000001" customHeight="1" x14ac:dyDescent="0.25">
      <c r="A114" s="290" t="s">
        <v>1032</v>
      </c>
      <c r="B114" s="290" t="s">
        <v>1033</v>
      </c>
      <c r="C114" s="291">
        <v>5858.33</v>
      </c>
      <c r="D114" s="292" t="s">
        <v>56</v>
      </c>
      <c r="E114" s="291">
        <v>0</v>
      </c>
      <c r="F114" s="291">
        <v>0</v>
      </c>
      <c r="G114" s="291">
        <v>5858.33</v>
      </c>
      <c r="H114" s="292" t="s">
        <v>56</v>
      </c>
    </row>
    <row r="115" spans="1:8" ht="20.100000000000001" customHeight="1" x14ac:dyDescent="0.25">
      <c r="A115" s="290" t="s">
        <v>1034</v>
      </c>
      <c r="B115" s="290" t="s">
        <v>1035</v>
      </c>
      <c r="C115" s="291">
        <v>34500</v>
      </c>
      <c r="D115" s="292" t="s">
        <v>56</v>
      </c>
      <c r="E115" s="291">
        <v>0</v>
      </c>
      <c r="F115" s="291">
        <v>0</v>
      </c>
      <c r="G115" s="291">
        <v>34500</v>
      </c>
      <c r="H115" s="292" t="s">
        <v>56</v>
      </c>
    </row>
    <row r="116" spans="1:8" ht="20.100000000000001" customHeight="1" x14ac:dyDescent="0.25">
      <c r="A116" s="290" t="s">
        <v>1036</v>
      </c>
      <c r="B116" s="290" t="s">
        <v>1037</v>
      </c>
      <c r="C116" s="291">
        <v>6250</v>
      </c>
      <c r="D116" s="292" t="s">
        <v>56</v>
      </c>
      <c r="E116" s="291">
        <v>0</v>
      </c>
      <c r="F116" s="291">
        <v>0</v>
      </c>
      <c r="G116" s="291">
        <v>6250</v>
      </c>
      <c r="H116" s="292" t="s">
        <v>56</v>
      </c>
    </row>
    <row r="117" spans="1:8" ht="20.100000000000001" customHeight="1" x14ac:dyDescent="0.25">
      <c r="A117" s="290" t="s">
        <v>1038</v>
      </c>
      <c r="B117" s="290" t="s">
        <v>1039</v>
      </c>
      <c r="C117" s="291">
        <v>8119.99</v>
      </c>
      <c r="D117" s="292" t="s">
        <v>56</v>
      </c>
      <c r="E117" s="291">
        <v>0</v>
      </c>
      <c r="F117" s="291">
        <v>0</v>
      </c>
      <c r="G117" s="291">
        <v>8119.99</v>
      </c>
      <c r="H117" s="292" t="s">
        <v>56</v>
      </c>
    </row>
    <row r="118" spans="1:8" ht="20.100000000000001" customHeight="1" x14ac:dyDescent="0.25">
      <c r="A118" s="290" t="s">
        <v>562</v>
      </c>
      <c r="B118" s="290" t="s">
        <v>307</v>
      </c>
      <c r="C118" s="291">
        <v>16272.88</v>
      </c>
      <c r="D118" s="292" t="s">
        <v>56</v>
      </c>
      <c r="E118" s="291">
        <v>0</v>
      </c>
      <c r="F118" s="291">
        <v>4458.32</v>
      </c>
      <c r="G118" s="291">
        <v>11814.56</v>
      </c>
      <c r="H118" s="292" t="s">
        <v>56</v>
      </c>
    </row>
    <row r="119" spans="1:8" ht="20.100000000000001" customHeight="1" x14ac:dyDescent="0.25">
      <c r="A119" s="290" t="s">
        <v>1040</v>
      </c>
      <c r="B119" s="290" t="s">
        <v>1041</v>
      </c>
      <c r="C119" s="291">
        <v>26750</v>
      </c>
      <c r="D119" s="292" t="s">
        <v>56</v>
      </c>
      <c r="E119" s="291">
        <v>0</v>
      </c>
      <c r="F119" s="291">
        <v>0</v>
      </c>
      <c r="G119" s="291">
        <v>26750</v>
      </c>
      <c r="H119" s="292" t="s">
        <v>56</v>
      </c>
    </row>
    <row r="120" spans="1:8" ht="20.100000000000001" customHeight="1" x14ac:dyDescent="0.25">
      <c r="A120" s="290" t="s">
        <v>872</v>
      </c>
      <c r="B120" s="290" t="s">
        <v>873</v>
      </c>
      <c r="C120" s="291">
        <v>5350</v>
      </c>
      <c r="D120" s="292" t="s">
        <v>56</v>
      </c>
      <c r="E120" s="291">
        <v>0</v>
      </c>
      <c r="F120" s="291">
        <v>3210</v>
      </c>
      <c r="G120" s="291">
        <v>2140</v>
      </c>
      <c r="H120" s="292" t="s">
        <v>56</v>
      </c>
    </row>
    <row r="121" spans="1:8" ht="20.100000000000001" customHeight="1" x14ac:dyDescent="0.25">
      <c r="A121" s="290" t="s">
        <v>563</v>
      </c>
      <c r="B121" s="290" t="s">
        <v>308</v>
      </c>
      <c r="C121" s="291">
        <v>3102.92</v>
      </c>
      <c r="D121" s="292" t="s">
        <v>56</v>
      </c>
      <c r="E121" s="291">
        <v>0</v>
      </c>
      <c r="F121" s="291">
        <v>1551.52</v>
      </c>
      <c r="G121" s="291">
        <v>1551.4</v>
      </c>
      <c r="H121" s="292" t="s">
        <v>56</v>
      </c>
    </row>
    <row r="122" spans="1:8" ht="20.100000000000001" customHeight="1" x14ac:dyDescent="0.25">
      <c r="A122" s="290" t="s">
        <v>1042</v>
      </c>
      <c r="B122" s="290" t="s">
        <v>1043</v>
      </c>
      <c r="C122" s="291">
        <v>1400</v>
      </c>
      <c r="D122" s="292" t="s">
        <v>56</v>
      </c>
      <c r="E122" s="291">
        <v>0</v>
      </c>
      <c r="F122" s="291">
        <v>0</v>
      </c>
      <c r="G122" s="291">
        <v>1400</v>
      </c>
      <c r="H122" s="292" t="s">
        <v>56</v>
      </c>
    </row>
    <row r="123" spans="1:8" ht="20.100000000000001" customHeight="1" x14ac:dyDescent="0.25">
      <c r="A123" s="290" t="s">
        <v>1044</v>
      </c>
      <c r="B123" s="290" t="s">
        <v>1045</v>
      </c>
      <c r="C123" s="291">
        <v>1169.4000000000001</v>
      </c>
      <c r="D123" s="292" t="s">
        <v>56</v>
      </c>
      <c r="E123" s="291">
        <v>0</v>
      </c>
      <c r="F123" s="291">
        <v>0</v>
      </c>
      <c r="G123" s="291">
        <v>1169.4000000000001</v>
      </c>
      <c r="H123" s="292" t="s">
        <v>56</v>
      </c>
    </row>
    <row r="124" spans="1:8" ht="20.100000000000001" customHeight="1" x14ac:dyDescent="0.25">
      <c r="A124" s="290" t="s">
        <v>564</v>
      </c>
      <c r="B124" s="290" t="s">
        <v>309</v>
      </c>
      <c r="C124" s="291">
        <v>21732.16</v>
      </c>
      <c r="D124" s="292" t="s">
        <v>56</v>
      </c>
      <c r="E124" s="291">
        <v>0</v>
      </c>
      <c r="F124" s="291">
        <v>0</v>
      </c>
      <c r="G124" s="291">
        <v>21732.16</v>
      </c>
      <c r="H124" s="292" t="s">
        <v>56</v>
      </c>
    </row>
    <row r="125" spans="1:8" ht="20.100000000000001" customHeight="1" x14ac:dyDescent="0.25">
      <c r="A125" s="290" t="s">
        <v>565</v>
      </c>
      <c r="B125" s="290" t="s">
        <v>310</v>
      </c>
      <c r="C125" s="291">
        <v>97102.52</v>
      </c>
      <c r="D125" s="292" t="s">
        <v>56</v>
      </c>
      <c r="E125" s="291">
        <v>0</v>
      </c>
      <c r="F125" s="291">
        <v>3834.16</v>
      </c>
      <c r="G125" s="291">
        <v>93268.36</v>
      </c>
      <c r="H125" s="292" t="s">
        <v>56</v>
      </c>
    </row>
    <row r="126" spans="1:8" ht="20.100000000000001" customHeight="1" x14ac:dyDescent="0.25">
      <c r="A126" s="290" t="s">
        <v>566</v>
      </c>
      <c r="B126" s="290" t="s">
        <v>311</v>
      </c>
      <c r="C126" s="291">
        <v>36799.949999999997</v>
      </c>
      <c r="D126" s="292" t="s">
        <v>56</v>
      </c>
      <c r="E126" s="291">
        <v>0</v>
      </c>
      <c r="F126" s="291">
        <v>2805.3</v>
      </c>
      <c r="G126" s="291">
        <v>33994.65</v>
      </c>
      <c r="H126" s="292" t="s">
        <v>56</v>
      </c>
    </row>
    <row r="127" spans="1:8" ht="20.100000000000001" customHeight="1" x14ac:dyDescent="0.25">
      <c r="A127" s="290" t="s">
        <v>567</v>
      </c>
      <c r="B127" s="290" t="s">
        <v>312</v>
      </c>
      <c r="C127" s="291">
        <v>10700.06</v>
      </c>
      <c r="D127" s="292" t="s">
        <v>56</v>
      </c>
      <c r="E127" s="291">
        <v>0</v>
      </c>
      <c r="F127" s="291">
        <v>7133.32</v>
      </c>
      <c r="G127" s="291">
        <v>3566.74</v>
      </c>
      <c r="H127" s="292" t="s">
        <v>56</v>
      </c>
    </row>
    <row r="128" spans="1:8" ht="20.100000000000001" customHeight="1" x14ac:dyDescent="0.25">
      <c r="A128" s="290" t="s">
        <v>1046</v>
      </c>
      <c r="B128" s="290" t="s">
        <v>1047</v>
      </c>
      <c r="C128" s="291">
        <v>53745.13</v>
      </c>
      <c r="D128" s="292" t="s">
        <v>56</v>
      </c>
      <c r="E128" s="291">
        <v>0</v>
      </c>
      <c r="F128" s="291">
        <v>0</v>
      </c>
      <c r="G128" s="291">
        <v>53745.13</v>
      </c>
      <c r="H128" s="292" t="s">
        <v>56</v>
      </c>
    </row>
    <row r="129" spans="1:8" ht="20.100000000000001" customHeight="1" x14ac:dyDescent="0.25">
      <c r="A129" s="290" t="s">
        <v>568</v>
      </c>
      <c r="B129" s="290" t="s">
        <v>313</v>
      </c>
      <c r="C129" s="291">
        <v>10700.14</v>
      </c>
      <c r="D129" s="292" t="s">
        <v>56</v>
      </c>
      <c r="E129" s="291">
        <v>0</v>
      </c>
      <c r="F129" s="291">
        <v>3566.66</v>
      </c>
      <c r="G129" s="291">
        <v>7133.48</v>
      </c>
      <c r="H129" s="292" t="s">
        <v>56</v>
      </c>
    </row>
    <row r="130" spans="1:8" ht="20.100000000000001" customHeight="1" x14ac:dyDescent="0.25">
      <c r="A130" s="290" t="s">
        <v>1048</v>
      </c>
      <c r="B130" s="290" t="s">
        <v>1049</v>
      </c>
      <c r="C130" s="291">
        <v>713.33</v>
      </c>
      <c r="D130" s="292" t="s">
        <v>56</v>
      </c>
      <c r="E130" s="291">
        <v>0</v>
      </c>
      <c r="F130" s="291">
        <v>0</v>
      </c>
      <c r="G130" s="291">
        <v>713.33</v>
      </c>
      <c r="H130" s="292" t="s">
        <v>56</v>
      </c>
    </row>
    <row r="131" spans="1:8" ht="20.100000000000001" customHeight="1" x14ac:dyDescent="0.25">
      <c r="A131" s="290" t="s">
        <v>1050</v>
      </c>
      <c r="B131" s="290" t="s">
        <v>1051</v>
      </c>
      <c r="C131" s="291">
        <v>2273.75</v>
      </c>
      <c r="D131" s="292" t="s">
        <v>56</v>
      </c>
      <c r="E131" s="291">
        <v>0</v>
      </c>
      <c r="F131" s="291">
        <v>0</v>
      </c>
      <c r="G131" s="291">
        <v>2273.75</v>
      </c>
      <c r="H131" s="292" t="s">
        <v>56</v>
      </c>
    </row>
    <row r="132" spans="1:8" ht="20.100000000000001" customHeight="1" x14ac:dyDescent="0.25">
      <c r="A132" s="290" t="s">
        <v>1052</v>
      </c>
      <c r="B132" s="290" t="s">
        <v>314</v>
      </c>
      <c r="C132" s="291">
        <v>85600</v>
      </c>
      <c r="D132" s="292" t="s">
        <v>56</v>
      </c>
      <c r="E132" s="291">
        <v>0</v>
      </c>
      <c r="F132" s="291">
        <v>0</v>
      </c>
      <c r="G132" s="291">
        <v>85600</v>
      </c>
      <c r="H132" s="292" t="s">
        <v>56</v>
      </c>
    </row>
    <row r="133" spans="1:8" ht="20.100000000000001" customHeight="1" x14ac:dyDescent="0.25">
      <c r="A133" s="290" t="s">
        <v>1053</v>
      </c>
      <c r="B133" s="290" t="s">
        <v>1054</v>
      </c>
      <c r="C133" s="291">
        <v>1413.75</v>
      </c>
      <c r="D133" s="292" t="s">
        <v>56</v>
      </c>
      <c r="E133" s="291">
        <v>0</v>
      </c>
      <c r="F133" s="291">
        <v>0</v>
      </c>
      <c r="G133" s="291">
        <v>1413.75</v>
      </c>
      <c r="H133" s="292" t="s">
        <v>56</v>
      </c>
    </row>
    <row r="134" spans="1:8" ht="20.100000000000001" customHeight="1" x14ac:dyDescent="0.25">
      <c r="A134" s="290" t="s">
        <v>1055</v>
      </c>
      <c r="B134" s="290" t="s">
        <v>1056</v>
      </c>
      <c r="C134" s="291">
        <v>42800</v>
      </c>
      <c r="D134" s="292" t="s">
        <v>56</v>
      </c>
      <c r="E134" s="291">
        <v>0</v>
      </c>
      <c r="F134" s="291">
        <v>0</v>
      </c>
      <c r="G134" s="291">
        <v>42800</v>
      </c>
      <c r="H134" s="292" t="s">
        <v>56</v>
      </c>
    </row>
    <row r="135" spans="1:8" ht="20.100000000000001" customHeight="1" x14ac:dyDescent="0.25">
      <c r="A135" s="290" t="s">
        <v>569</v>
      </c>
      <c r="B135" s="290" t="s">
        <v>315</v>
      </c>
      <c r="C135" s="291">
        <v>19703.560000000001</v>
      </c>
      <c r="D135" s="292" t="s">
        <v>56</v>
      </c>
      <c r="E135" s="291">
        <v>0</v>
      </c>
      <c r="F135" s="291">
        <v>9596.7199999999993</v>
      </c>
      <c r="G135" s="291">
        <v>10106.84</v>
      </c>
      <c r="H135" s="292" t="s">
        <v>56</v>
      </c>
    </row>
    <row r="136" spans="1:8" ht="20.100000000000001" customHeight="1" x14ac:dyDescent="0.25">
      <c r="A136" s="290" t="s">
        <v>1057</v>
      </c>
      <c r="B136" s="290" t="s">
        <v>1058</v>
      </c>
      <c r="C136" s="291">
        <v>668.75</v>
      </c>
      <c r="D136" s="292" t="s">
        <v>56</v>
      </c>
      <c r="E136" s="291">
        <v>0</v>
      </c>
      <c r="F136" s="291">
        <v>0</v>
      </c>
      <c r="G136" s="291">
        <v>668.75</v>
      </c>
      <c r="H136" s="292" t="s">
        <v>56</v>
      </c>
    </row>
    <row r="137" spans="1:8" ht="20.100000000000001" customHeight="1" x14ac:dyDescent="0.25">
      <c r="A137" s="290" t="s">
        <v>570</v>
      </c>
      <c r="B137" s="290" t="s">
        <v>316</v>
      </c>
      <c r="C137" s="291">
        <v>32100</v>
      </c>
      <c r="D137" s="292" t="s">
        <v>56</v>
      </c>
      <c r="E137" s="291">
        <v>0</v>
      </c>
      <c r="F137" s="291">
        <v>4012.5</v>
      </c>
      <c r="G137" s="291">
        <v>28087.5</v>
      </c>
      <c r="H137" s="292" t="s">
        <v>56</v>
      </c>
    </row>
    <row r="138" spans="1:8" ht="20.100000000000001" customHeight="1" x14ac:dyDescent="0.25">
      <c r="A138" s="290" t="s">
        <v>571</v>
      </c>
      <c r="B138" s="290" t="s">
        <v>317</v>
      </c>
      <c r="C138" s="291">
        <v>44787.5</v>
      </c>
      <c r="D138" s="292" t="s">
        <v>56</v>
      </c>
      <c r="E138" s="291">
        <v>0</v>
      </c>
      <c r="F138" s="291">
        <v>1715.5</v>
      </c>
      <c r="G138" s="291">
        <v>43072</v>
      </c>
      <c r="H138" s="292" t="s">
        <v>56</v>
      </c>
    </row>
    <row r="139" spans="1:8" ht="20.100000000000001" customHeight="1" x14ac:dyDescent="0.25">
      <c r="A139" s="290" t="s">
        <v>572</v>
      </c>
      <c r="B139" s="290" t="s">
        <v>318</v>
      </c>
      <c r="C139" s="291">
        <v>10164.42</v>
      </c>
      <c r="D139" s="292" t="s">
        <v>56</v>
      </c>
      <c r="E139" s="291">
        <v>0</v>
      </c>
      <c r="F139" s="291">
        <v>1471.88</v>
      </c>
      <c r="G139" s="291">
        <v>8692.5400000000009</v>
      </c>
      <c r="H139" s="292" t="s">
        <v>56</v>
      </c>
    </row>
    <row r="140" spans="1:8" ht="20.100000000000001" customHeight="1" x14ac:dyDescent="0.25">
      <c r="A140" s="290" t="s">
        <v>573</v>
      </c>
      <c r="B140" s="290" t="s">
        <v>319</v>
      </c>
      <c r="C140" s="291">
        <v>23457.24</v>
      </c>
      <c r="D140" s="292" t="s">
        <v>56</v>
      </c>
      <c r="E140" s="291">
        <v>0</v>
      </c>
      <c r="F140" s="291">
        <v>418.12</v>
      </c>
      <c r="G140" s="291">
        <v>23039.119999999999</v>
      </c>
      <c r="H140" s="292" t="s">
        <v>56</v>
      </c>
    </row>
    <row r="141" spans="1:8" ht="20.100000000000001" customHeight="1" x14ac:dyDescent="0.25">
      <c r="A141" s="290" t="s">
        <v>1059</v>
      </c>
      <c r="B141" s="290" t="s">
        <v>1060</v>
      </c>
      <c r="C141" s="291">
        <v>891.59</v>
      </c>
      <c r="D141" s="292" t="s">
        <v>56</v>
      </c>
      <c r="E141" s="291">
        <v>0</v>
      </c>
      <c r="F141" s="291">
        <v>0</v>
      </c>
      <c r="G141" s="291">
        <v>891.59</v>
      </c>
      <c r="H141" s="292" t="s">
        <v>56</v>
      </c>
    </row>
    <row r="142" spans="1:8" ht="20.100000000000001" customHeight="1" x14ac:dyDescent="0.25">
      <c r="A142" s="290" t="s">
        <v>1061</v>
      </c>
      <c r="B142" s="290" t="s">
        <v>1062</v>
      </c>
      <c r="C142" s="291">
        <v>810.91</v>
      </c>
      <c r="D142" s="292" t="s">
        <v>56</v>
      </c>
      <c r="E142" s="291">
        <v>0</v>
      </c>
      <c r="F142" s="291">
        <v>0</v>
      </c>
      <c r="G142" s="291">
        <v>810.91</v>
      </c>
      <c r="H142" s="292" t="s">
        <v>56</v>
      </c>
    </row>
    <row r="143" spans="1:8" ht="20.100000000000001" customHeight="1" x14ac:dyDescent="0.25">
      <c r="A143" s="290" t="s">
        <v>1063</v>
      </c>
      <c r="B143" s="290" t="s">
        <v>1064</v>
      </c>
      <c r="C143" s="296">
        <v>-1783.33</v>
      </c>
      <c r="D143" s="292" t="s">
        <v>56</v>
      </c>
      <c r="E143" s="291">
        <v>0</v>
      </c>
      <c r="F143" s="291">
        <v>0</v>
      </c>
      <c r="G143" s="296">
        <v>-1783.33</v>
      </c>
      <c r="H143" s="292" t="s">
        <v>56</v>
      </c>
    </row>
    <row r="144" spans="1:8" ht="20.100000000000001" customHeight="1" x14ac:dyDescent="0.25">
      <c r="A144" s="290" t="s">
        <v>1065</v>
      </c>
      <c r="B144" s="290" t="s">
        <v>1066</v>
      </c>
      <c r="C144" s="291">
        <v>11900</v>
      </c>
      <c r="D144" s="292" t="s">
        <v>56</v>
      </c>
      <c r="E144" s="291">
        <v>0</v>
      </c>
      <c r="F144" s="291">
        <v>0</v>
      </c>
      <c r="G144" s="291">
        <v>11900</v>
      </c>
      <c r="H144" s="292" t="s">
        <v>56</v>
      </c>
    </row>
    <row r="145" spans="1:8" ht="20.100000000000001" customHeight="1" x14ac:dyDescent="0.25">
      <c r="A145" s="290" t="s">
        <v>574</v>
      </c>
      <c r="B145" s="290" t="s">
        <v>320</v>
      </c>
      <c r="C145" s="291">
        <v>24075</v>
      </c>
      <c r="D145" s="292" t="s">
        <v>56</v>
      </c>
      <c r="E145" s="291">
        <v>0</v>
      </c>
      <c r="F145" s="291">
        <v>5350</v>
      </c>
      <c r="G145" s="291">
        <v>18725</v>
      </c>
      <c r="H145" s="292" t="s">
        <v>56</v>
      </c>
    </row>
    <row r="146" spans="1:8" ht="20.100000000000001" customHeight="1" x14ac:dyDescent="0.25">
      <c r="A146" s="290" t="s">
        <v>774</v>
      </c>
      <c r="B146" s="290" t="s">
        <v>775</v>
      </c>
      <c r="C146" s="296">
        <v>-14266.64</v>
      </c>
      <c r="D146" s="292" t="s">
        <v>56</v>
      </c>
      <c r="E146" s="291">
        <v>0</v>
      </c>
      <c r="F146" s="291">
        <v>7133.32</v>
      </c>
      <c r="G146" s="296">
        <v>-21399.96</v>
      </c>
      <c r="H146" s="292" t="s">
        <v>56</v>
      </c>
    </row>
    <row r="147" spans="1:8" ht="20.100000000000001" customHeight="1" x14ac:dyDescent="0.25">
      <c r="A147" s="290" t="s">
        <v>575</v>
      </c>
      <c r="B147" s="290" t="s">
        <v>321</v>
      </c>
      <c r="C147" s="291">
        <v>34774.92</v>
      </c>
      <c r="D147" s="292" t="s">
        <v>56</v>
      </c>
      <c r="E147" s="291">
        <v>0</v>
      </c>
      <c r="F147" s="291">
        <v>6687.5</v>
      </c>
      <c r="G147" s="291">
        <v>28087.42</v>
      </c>
      <c r="H147" s="292" t="s">
        <v>56</v>
      </c>
    </row>
    <row r="148" spans="1:8" ht="20.100000000000001" customHeight="1" x14ac:dyDescent="0.25">
      <c r="A148" s="290" t="s">
        <v>576</v>
      </c>
      <c r="B148" s="290" t="s">
        <v>323</v>
      </c>
      <c r="C148" s="291">
        <v>12483.32</v>
      </c>
      <c r="D148" s="292" t="s">
        <v>56</v>
      </c>
      <c r="E148" s="291">
        <v>0</v>
      </c>
      <c r="F148" s="291">
        <v>7133.32</v>
      </c>
      <c r="G148" s="291">
        <v>5350</v>
      </c>
      <c r="H148" s="292" t="s">
        <v>56</v>
      </c>
    </row>
    <row r="149" spans="1:8" ht="20.100000000000001" customHeight="1" x14ac:dyDescent="0.25">
      <c r="A149" s="290" t="s">
        <v>1067</v>
      </c>
      <c r="B149" s="290" t="s">
        <v>1068</v>
      </c>
      <c r="C149" s="291">
        <v>891.66</v>
      </c>
      <c r="D149" s="292" t="s">
        <v>56</v>
      </c>
      <c r="E149" s="291">
        <v>0</v>
      </c>
      <c r="F149" s="291">
        <v>0</v>
      </c>
      <c r="G149" s="291">
        <v>891.66</v>
      </c>
      <c r="H149" s="292" t="s">
        <v>56</v>
      </c>
    </row>
    <row r="150" spans="1:8" ht="20.100000000000001" customHeight="1" x14ac:dyDescent="0.25">
      <c r="A150" s="290" t="s">
        <v>1069</v>
      </c>
      <c r="B150" s="290" t="s">
        <v>1070</v>
      </c>
      <c r="C150" s="291">
        <v>2997.84</v>
      </c>
      <c r="D150" s="292" t="s">
        <v>56</v>
      </c>
      <c r="E150" s="291">
        <v>0</v>
      </c>
      <c r="F150" s="291">
        <v>0</v>
      </c>
      <c r="G150" s="291">
        <v>2997.84</v>
      </c>
      <c r="H150" s="292" t="s">
        <v>56</v>
      </c>
    </row>
    <row r="151" spans="1:8" ht="20.100000000000001" customHeight="1" x14ac:dyDescent="0.25">
      <c r="A151" s="290" t="s">
        <v>577</v>
      </c>
      <c r="B151" s="290" t="s">
        <v>324</v>
      </c>
      <c r="C151" s="291">
        <v>12483.3</v>
      </c>
      <c r="D151" s="292" t="s">
        <v>56</v>
      </c>
      <c r="E151" s="291">
        <v>0</v>
      </c>
      <c r="F151" s="291">
        <v>3566.68</v>
      </c>
      <c r="G151" s="291">
        <v>8916.6200000000008</v>
      </c>
      <c r="H151" s="292" t="s">
        <v>56</v>
      </c>
    </row>
    <row r="152" spans="1:8" ht="20.100000000000001" customHeight="1" x14ac:dyDescent="0.25">
      <c r="A152" s="290" t="s">
        <v>578</v>
      </c>
      <c r="B152" s="290" t="s">
        <v>325</v>
      </c>
      <c r="C152" s="291">
        <v>12707.4</v>
      </c>
      <c r="D152" s="292" t="s">
        <v>56</v>
      </c>
      <c r="E152" s="291">
        <v>0</v>
      </c>
      <c r="F152" s="291">
        <v>3883.8</v>
      </c>
      <c r="G152" s="291">
        <v>8823.6</v>
      </c>
      <c r="H152" s="292" t="s">
        <v>56</v>
      </c>
    </row>
    <row r="153" spans="1:8" ht="20.100000000000001" customHeight="1" x14ac:dyDescent="0.25">
      <c r="A153" s="290" t="s">
        <v>1071</v>
      </c>
      <c r="B153" s="290" t="s">
        <v>1072</v>
      </c>
      <c r="C153" s="291">
        <v>70050</v>
      </c>
      <c r="D153" s="292" t="s">
        <v>56</v>
      </c>
      <c r="E153" s="291">
        <v>0</v>
      </c>
      <c r="F153" s="291">
        <v>0</v>
      </c>
      <c r="G153" s="291">
        <v>70050</v>
      </c>
      <c r="H153" s="292" t="s">
        <v>56</v>
      </c>
    </row>
    <row r="154" spans="1:8" ht="20.100000000000001" customHeight="1" x14ac:dyDescent="0.25">
      <c r="A154" s="290" t="s">
        <v>579</v>
      </c>
      <c r="B154" s="290" t="s">
        <v>326</v>
      </c>
      <c r="C154" s="296">
        <v>-8024.94</v>
      </c>
      <c r="D154" s="292" t="s">
        <v>56</v>
      </c>
      <c r="E154" s="291">
        <v>0</v>
      </c>
      <c r="F154" s="291">
        <v>3566.68</v>
      </c>
      <c r="G154" s="296">
        <v>-11591.62</v>
      </c>
      <c r="H154" s="292" t="s">
        <v>56</v>
      </c>
    </row>
    <row r="155" spans="1:8" ht="20.100000000000001" customHeight="1" x14ac:dyDescent="0.25">
      <c r="A155" s="290" t="s">
        <v>1073</v>
      </c>
      <c r="B155" s="290" t="s">
        <v>1074</v>
      </c>
      <c r="C155" s="291">
        <v>5349.99</v>
      </c>
      <c r="D155" s="292" t="s">
        <v>56</v>
      </c>
      <c r="E155" s="291">
        <v>0</v>
      </c>
      <c r="F155" s="291">
        <v>0</v>
      </c>
      <c r="G155" s="291">
        <v>5349.99</v>
      </c>
      <c r="H155" s="292" t="s">
        <v>56</v>
      </c>
    </row>
    <row r="156" spans="1:8" ht="20.100000000000001" customHeight="1" x14ac:dyDescent="0.25">
      <c r="A156" s="290" t="s">
        <v>580</v>
      </c>
      <c r="B156" s="290" t="s">
        <v>327</v>
      </c>
      <c r="C156" s="291">
        <v>1783.41</v>
      </c>
      <c r="D156" s="292" t="s">
        <v>56</v>
      </c>
      <c r="E156" s="291">
        <v>26750</v>
      </c>
      <c r="F156" s="291">
        <v>1114.58</v>
      </c>
      <c r="G156" s="291">
        <v>27418.83</v>
      </c>
      <c r="H156" s="292" t="s">
        <v>56</v>
      </c>
    </row>
    <row r="157" spans="1:8" ht="20.100000000000001" customHeight="1" x14ac:dyDescent="0.25">
      <c r="A157" s="290" t="s">
        <v>1075</v>
      </c>
      <c r="B157" s="290" t="s">
        <v>1076</v>
      </c>
      <c r="C157" s="291">
        <v>356.59</v>
      </c>
      <c r="D157" s="292" t="s">
        <v>56</v>
      </c>
      <c r="E157" s="291">
        <v>0</v>
      </c>
      <c r="F157" s="291">
        <v>0</v>
      </c>
      <c r="G157" s="291">
        <v>356.59</v>
      </c>
      <c r="H157" s="292" t="s">
        <v>56</v>
      </c>
    </row>
    <row r="158" spans="1:8" ht="20.100000000000001" customHeight="1" x14ac:dyDescent="0.25">
      <c r="A158" s="290" t="s">
        <v>1077</v>
      </c>
      <c r="B158" s="290" t="s">
        <v>1078</v>
      </c>
      <c r="C158" s="291">
        <v>1070</v>
      </c>
      <c r="D158" s="292" t="s">
        <v>56</v>
      </c>
      <c r="E158" s="291">
        <v>0</v>
      </c>
      <c r="F158" s="291">
        <v>0</v>
      </c>
      <c r="G158" s="291">
        <v>1070</v>
      </c>
      <c r="H158" s="292" t="s">
        <v>56</v>
      </c>
    </row>
    <row r="159" spans="1:8" ht="20.100000000000001" customHeight="1" x14ac:dyDescent="0.25">
      <c r="A159" s="290" t="s">
        <v>1079</v>
      </c>
      <c r="B159" s="290" t="s">
        <v>1080</v>
      </c>
      <c r="C159" s="291">
        <v>32100</v>
      </c>
      <c r="D159" s="292" t="s">
        <v>56</v>
      </c>
      <c r="E159" s="291">
        <v>0</v>
      </c>
      <c r="F159" s="291">
        <v>0</v>
      </c>
      <c r="G159" s="291">
        <v>32100</v>
      </c>
      <c r="H159" s="292" t="s">
        <v>56</v>
      </c>
    </row>
    <row r="160" spans="1:8" ht="20.100000000000001" customHeight="1" x14ac:dyDescent="0.25">
      <c r="A160" s="290" t="s">
        <v>581</v>
      </c>
      <c r="B160" s="290" t="s">
        <v>328</v>
      </c>
      <c r="C160" s="291">
        <v>39233.360000000001</v>
      </c>
      <c r="D160" s="292" t="s">
        <v>56</v>
      </c>
      <c r="E160" s="291">
        <v>0</v>
      </c>
      <c r="F160" s="291">
        <v>1783.32</v>
      </c>
      <c r="G160" s="291">
        <v>37450.04</v>
      </c>
      <c r="H160" s="292" t="s">
        <v>56</v>
      </c>
    </row>
    <row r="161" spans="1:8" ht="20.100000000000001" customHeight="1" x14ac:dyDescent="0.25">
      <c r="A161" s="290" t="s">
        <v>1081</v>
      </c>
      <c r="B161" s="290" t="s">
        <v>1082</v>
      </c>
      <c r="C161" s="291">
        <v>32100</v>
      </c>
      <c r="D161" s="292" t="s">
        <v>56</v>
      </c>
      <c r="E161" s="291">
        <v>0</v>
      </c>
      <c r="F161" s="291">
        <v>0</v>
      </c>
      <c r="G161" s="291">
        <v>32100</v>
      </c>
      <c r="H161" s="292" t="s">
        <v>56</v>
      </c>
    </row>
    <row r="162" spans="1:8" ht="20.100000000000001" customHeight="1" x14ac:dyDescent="0.25">
      <c r="A162" s="290" t="s">
        <v>582</v>
      </c>
      <c r="B162" s="290" t="s">
        <v>329</v>
      </c>
      <c r="C162" s="291">
        <v>891.66</v>
      </c>
      <c r="D162" s="292" t="s">
        <v>56</v>
      </c>
      <c r="E162" s="291">
        <v>0</v>
      </c>
      <c r="F162" s="291">
        <v>445.83</v>
      </c>
      <c r="G162" s="291">
        <v>445.83</v>
      </c>
      <c r="H162" s="292" t="s">
        <v>56</v>
      </c>
    </row>
    <row r="163" spans="1:8" ht="20.100000000000001" customHeight="1" x14ac:dyDescent="0.25">
      <c r="A163" s="290" t="s">
        <v>1083</v>
      </c>
      <c r="B163" s="290" t="s">
        <v>1084</v>
      </c>
      <c r="C163" s="291">
        <v>26750</v>
      </c>
      <c r="D163" s="292" t="s">
        <v>56</v>
      </c>
      <c r="E163" s="291">
        <v>0</v>
      </c>
      <c r="F163" s="291">
        <v>0</v>
      </c>
      <c r="G163" s="291">
        <v>26750</v>
      </c>
      <c r="H163" s="292" t="s">
        <v>56</v>
      </c>
    </row>
    <row r="164" spans="1:8" ht="20.100000000000001" customHeight="1" x14ac:dyDescent="0.25">
      <c r="A164" s="290" t="s">
        <v>1085</v>
      </c>
      <c r="B164" s="290" t="s">
        <v>1086</v>
      </c>
      <c r="C164" s="291">
        <v>26903.63</v>
      </c>
      <c r="D164" s="292" t="s">
        <v>56</v>
      </c>
      <c r="E164" s="291">
        <v>0</v>
      </c>
      <c r="F164" s="291">
        <v>0</v>
      </c>
      <c r="G164" s="291">
        <v>26903.63</v>
      </c>
      <c r="H164" s="292" t="s">
        <v>56</v>
      </c>
    </row>
    <row r="165" spans="1:8" ht="20.100000000000001" customHeight="1" x14ac:dyDescent="0.25">
      <c r="A165" s="290" t="s">
        <v>1087</v>
      </c>
      <c r="B165" s="290" t="s">
        <v>1088</v>
      </c>
      <c r="C165" s="291">
        <v>35310</v>
      </c>
      <c r="D165" s="292" t="s">
        <v>56</v>
      </c>
      <c r="E165" s="291">
        <v>0</v>
      </c>
      <c r="F165" s="291">
        <v>0</v>
      </c>
      <c r="G165" s="291">
        <v>35310</v>
      </c>
      <c r="H165" s="292" t="s">
        <v>56</v>
      </c>
    </row>
    <row r="166" spans="1:8" ht="20.100000000000001" customHeight="1" x14ac:dyDescent="0.25">
      <c r="A166" s="290" t="s">
        <v>584</v>
      </c>
      <c r="B166" s="290" t="s">
        <v>331</v>
      </c>
      <c r="C166" s="291">
        <v>7133.4</v>
      </c>
      <c r="D166" s="292" t="s">
        <v>56</v>
      </c>
      <c r="E166" s="291">
        <v>0</v>
      </c>
      <c r="F166" s="291">
        <v>7133.32</v>
      </c>
      <c r="G166" s="291">
        <v>0.08</v>
      </c>
      <c r="H166" s="292" t="s">
        <v>56</v>
      </c>
    </row>
    <row r="167" spans="1:8" ht="20.100000000000001" customHeight="1" x14ac:dyDescent="0.25">
      <c r="A167" s="290" t="s">
        <v>1089</v>
      </c>
      <c r="B167" s="290" t="s">
        <v>1090</v>
      </c>
      <c r="C167" s="291">
        <v>12840</v>
      </c>
      <c r="D167" s="292" t="s">
        <v>56</v>
      </c>
      <c r="E167" s="291">
        <v>0</v>
      </c>
      <c r="F167" s="291">
        <v>0</v>
      </c>
      <c r="G167" s="291">
        <v>12840</v>
      </c>
      <c r="H167" s="292" t="s">
        <v>56</v>
      </c>
    </row>
    <row r="168" spans="1:8" ht="20.100000000000001" customHeight="1" x14ac:dyDescent="0.25">
      <c r="A168" s="290" t="s">
        <v>1091</v>
      </c>
      <c r="B168" s="290" t="s">
        <v>1092</v>
      </c>
      <c r="C168" s="291">
        <v>21400</v>
      </c>
      <c r="D168" s="292" t="s">
        <v>56</v>
      </c>
      <c r="E168" s="291">
        <v>0</v>
      </c>
      <c r="F168" s="291">
        <v>0</v>
      </c>
      <c r="G168" s="291">
        <v>21400</v>
      </c>
      <c r="H168" s="292" t="s">
        <v>56</v>
      </c>
    </row>
    <row r="169" spans="1:8" ht="20.100000000000001" customHeight="1" x14ac:dyDescent="0.25">
      <c r="A169" s="290" t="s">
        <v>1093</v>
      </c>
      <c r="B169" s="290" t="s">
        <v>1094</v>
      </c>
      <c r="C169" s="296">
        <v>-1782.97</v>
      </c>
      <c r="D169" s="292" t="s">
        <v>56</v>
      </c>
      <c r="E169" s="291">
        <v>0</v>
      </c>
      <c r="F169" s="291">
        <v>0</v>
      </c>
      <c r="G169" s="296">
        <v>-1782.97</v>
      </c>
      <c r="H169" s="292" t="s">
        <v>56</v>
      </c>
    </row>
    <row r="170" spans="1:8" ht="20.100000000000001" customHeight="1" x14ac:dyDescent="0.25">
      <c r="A170" s="290" t="s">
        <v>1095</v>
      </c>
      <c r="B170" s="290" t="s">
        <v>1096</v>
      </c>
      <c r="C170" s="291">
        <v>1050</v>
      </c>
      <c r="D170" s="292" t="s">
        <v>56</v>
      </c>
      <c r="E170" s="291">
        <v>0</v>
      </c>
      <c r="F170" s="291">
        <v>0</v>
      </c>
      <c r="G170" s="291">
        <v>1050</v>
      </c>
      <c r="H170" s="292" t="s">
        <v>56</v>
      </c>
    </row>
    <row r="171" spans="1:8" ht="20.100000000000001" customHeight="1" x14ac:dyDescent="0.25">
      <c r="A171" s="290" t="s">
        <v>1097</v>
      </c>
      <c r="B171" s="290" t="s">
        <v>1098</v>
      </c>
      <c r="C171" s="291">
        <v>32100</v>
      </c>
      <c r="D171" s="292" t="s">
        <v>56</v>
      </c>
      <c r="E171" s="291">
        <v>0</v>
      </c>
      <c r="F171" s="291">
        <v>0</v>
      </c>
      <c r="G171" s="291">
        <v>32100</v>
      </c>
      <c r="H171" s="292" t="s">
        <v>56</v>
      </c>
    </row>
    <row r="172" spans="1:8" ht="20.100000000000001" customHeight="1" x14ac:dyDescent="0.25">
      <c r="A172" s="290" t="s">
        <v>1099</v>
      </c>
      <c r="B172" s="290" t="s">
        <v>1100</v>
      </c>
      <c r="C172" s="291">
        <v>11636.25</v>
      </c>
      <c r="D172" s="292" t="s">
        <v>56</v>
      </c>
      <c r="E172" s="291">
        <v>0</v>
      </c>
      <c r="F172" s="291">
        <v>0</v>
      </c>
      <c r="G172" s="291">
        <v>11636.25</v>
      </c>
      <c r="H172" s="292" t="s">
        <v>56</v>
      </c>
    </row>
    <row r="173" spans="1:8" ht="20.100000000000001" customHeight="1" x14ac:dyDescent="0.25">
      <c r="A173" s="290" t="s">
        <v>1101</v>
      </c>
      <c r="B173" s="290" t="s">
        <v>1102</v>
      </c>
      <c r="C173" s="291">
        <v>42800</v>
      </c>
      <c r="D173" s="292" t="s">
        <v>56</v>
      </c>
      <c r="E173" s="291">
        <v>0</v>
      </c>
      <c r="F173" s="291">
        <v>0</v>
      </c>
      <c r="G173" s="291">
        <v>42800</v>
      </c>
      <c r="H173" s="292" t="s">
        <v>56</v>
      </c>
    </row>
    <row r="174" spans="1:8" ht="20.100000000000001" customHeight="1" x14ac:dyDescent="0.25">
      <c r="A174" s="290" t="s">
        <v>1103</v>
      </c>
      <c r="B174" s="290" t="s">
        <v>1104</v>
      </c>
      <c r="C174" s="296">
        <v>-0.08</v>
      </c>
      <c r="D174" s="292" t="s">
        <v>56</v>
      </c>
      <c r="E174" s="291">
        <v>0</v>
      </c>
      <c r="F174" s="291">
        <v>0</v>
      </c>
      <c r="G174" s="296">
        <v>-0.08</v>
      </c>
      <c r="H174" s="292" t="s">
        <v>56</v>
      </c>
    </row>
    <row r="175" spans="1:8" ht="20.100000000000001" customHeight="1" x14ac:dyDescent="0.25">
      <c r="A175" s="290" t="s">
        <v>1105</v>
      </c>
      <c r="B175" s="290" t="s">
        <v>1106</v>
      </c>
      <c r="C175" s="291">
        <v>4000</v>
      </c>
      <c r="D175" s="292" t="s">
        <v>56</v>
      </c>
      <c r="E175" s="291">
        <v>0</v>
      </c>
      <c r="F175" s="291">
        <v>0</v>
      </c>
      <c r="G175" s="291">
        <v>4000</v>
      </c>
      <c r="H175" s="292" t="s">
        <v>56</v>
      </c>
    </row>
    <row r="176" spans="1:8" ht="20.100000000000001" customHeight="1" x14ac:dyDescent="0.25">
      <c r="A176" s="290" t="s">
        <v>1107</v>
      </c>
      <c r="B176" s="290" t="s">
        <v>968</v>
      </c>
      <c r="C176" s="296">
        <v>-3333.32</v>
      </c>
      <c r="D176" s="292" t="s">
        <v>56</v>
      </c>
      <c r="E176" s="291">
        <v>0</v>
      </c>
      <c r="F176" s="291">
        <v>0</v>
      </c>
      <c r="G176" s="296">
        <v>-3333.32</v>
      </c>
      <c r="H176" s="292" t="s">
        <v>56</v>
      </c>
    </row>
    <row r="177" spans="1:8" ht="20.100000000000001" customHeight="1" x14ac:dyDescent="0.25">
      <c r="A177" s="290" t="s">
        <v>1108</v>
      </c>
      <c r="B177" s="290" t="s">
        <v>1109</v>
      </c>
      <c r="C177" s="296">
        <v>-0.08</v>
      </c>
      <c r="D177" s="292" t="s">
        <v>56</v>
      </c>
      <c r="E177" s="291">
        <v>0</v>
      </c>
      <c r="F177" s="291">
        <v>0</v>
      </c>
      <c r="G177" s="296">
        <v>-0.08</v>
      </c>
      <c r="H177" s="292" t="s">
        <v>56</v>
      </c>
    </row>
    <row r="178" spans="1:8" ht="20.100000000000001" customHeight="1" x14ac:dyDescent="0.25">
      <c r="A178" s="290" t="s">
        <v>1110</v>
      </c>
      <c r="B178" s="290" t="s">
        <v>1111</v>
      </c>
      <c r="C178" s="291">
        <v>35666.68</v>
      </c>
      <c r="D178" s="292" t="s">
        <v>56</v>
      </c>
      <c r="E178" s="291">
        <v>0</v>
      </c>
      <c r="F178" s="291">
        <v>0</v>
      </c>
      <c r="G178" s="291">
        <v>35666.68</v>
      </c>
      <c r="H178" s="292" t="s">
        <v>56</v>
      </c>
    </row>
    <row r="179" spans="1:8" ht="20.100000000000001" customHeight="1" x14ac:dyDescent="0.25">
      <c r="A179" s="290" t="s">
        <v>1112</v>
      </c>
      <c r="B179" s="290" t="s">
        <v>1113</v>
      </c>
      <c r="C179" s="296">
        <v>-16.57</v>
      </c>
      <c r="D179" s="292" t="s">
        <v>56</v>
      </c>
      <c r="E179" s="291">
        <v>0</v>
      </c>
      <c r="F179" s="291">
        <v>0</v>
      </c>
      <c r="G179" s="296">
        <v>-16.57</v>
      </c>
      <c r="H179" s="292" t="s">
        <v>56</v>
      </c>
    </row>
    <row r="180" spans="1:8" ht="20.100000000000001" customHeight="1" x14ac:dyDescent="0.25">
      <c r="A180" s="290" t="s">
        <v>1114</v>
      </c>
      <c r="B180" s="290" t="s">
        <v>1115</v>
      </c>
      <c r="C180" s="296">
        <v>-445.75</v>
      </c>
      <c r="D180" s="292" t="s">
        <v>56</v>
      </c>
      <c r="E180" s="291">
        <v>0</v>
      </c>
      <c r="F180" s="291">
        <v>0</v>
      </c>
      <c r="G180" s="296">
        <v>-445.75</v>
      </c>
      <c r="H180" s="292" t="s">
        <v>56</v>
      </c>
    </row>
    <row r="181" spans="1:8" ht="20.100000000000001" customHeight="1" x14ac:dyDescent="0.25">
      <c r="A181" s="290" t="s">
        <v>1116</v>
      </c>
      <c r="B181" s="290" t="s">
        <v>1117</v>
      </c>
      <c r="C181" s="291">
        <v>2815</v>
      </c>
      <c r="D181" s="292" t="s">
        <v>56</v>
      </c>
      <c r="E181" s="291">
        <v>0</v>
      </c>
      <c r="F181" s="291">
        <v>0</v>
      </c>
      <c r="G181" s="291">
        <v>2815</v>
      </c>
      <c r="H181" s="292" t="s">
        <v>56</v>
      </c>
    </row>
    <row r="182" spans="1:8" ht="20.100000000000001" customHeight="1" x14ac:dyDescent="0.25">
      <c r="A182" s="290" t="s">
        <v>1118</v>
      </c>
      <c r="B182" s="290" t="s">
        <v>1119</v>
      </c>
      <c r="C182" s="291">
        <v>21400</v>
      </c>
      <c r="D182" s="292" t="s">
        <v>56</v>
      </c>
      <c r="E182" s="291">
        <v>0</v>
      </c>
      <c r="F182" s="291">
        <v>0</v>
      </c>
      <c r="G182" s="291">
        <v>21400</v>
      </c>
      <c r="H182" s="292" t="s">
        <v>56</v>
      </c>
    </row>
    <row r="183" spans="1:8" ht="20.100000000000001" customHeight="1" x14ac:dyDescent="0.25">
      <c r="A183" s="290" t="s">
        <v>585</v>
      </c>
      <c r="B183" s="290" t="s">
        <v>332</v>
      </c>
      <c r="C183" s="291">
        <v>4681.25</v>
      </c>
      <c r="D183" s="292" t="s">
        <v>56</v>
      </c>
      <c r="E183" s="291">
        <v>0</v>
      </c>
      <c r="F183" s="291">
        <v>2675</v>
      </c>
      <c r="G183" s="291">
        <v>2006.25</v>
      </c>
      <c r="H183" s="292" t="s">
        <v>56</v>
      </c>
    </row>
    <row r="184" spans="1:8" ht="20.100000000000001" customHeight="1" x14ac:dyDescent="0.25">
      <c r="A184" s="290" t="s">
        <v>1120</v>
      </c>
      <c r="B184" s="290" t="s">
        <v>1121</v>
      </c>
      <c r="C184" s="291">
        <v>5350</v>
      </c>
      <c r="D184" s="292" t="s">
        <v>56</v>
      </c>
      <c r="E184" s="291">
        <v>0</v>
      </c>
      <c r="F184" s="291">
        <v>0</v>
      </c>
      <c r="G184" s="291">
        <v>5350</v>
      </c>
      <c r="H184" s="292" t="s">
        <v>56</v>
      </c>
    </row>
    <row r="185" spans="1:8" ht="20.100000000000001" customHeight="1" x14ac:dyDescent="0.25">
      <c r="A185" s="290" t="s">
        <v>1122</v>
      </c>
      <c r="B185" s="290" t="s">
        <v>1123</v>
      </c>
      <c r="C185" s="291">
        <v>22559.17</v>
      </c>
      <c r="D185" s="292" t="s">
        <v>56</v>
      </c>
      <c r="E185" s="291">
        <v>0</v>
      </c>
      <c r="F185" s="291">
        <v>0</v>
      </c>
      <c r="G185" s="291">
        <v>22559.17</v>
      </c>
      <c r="H185" s="292" t="s">
        <v>56</v>
      </c>
    </row>
    <row r="186" spans="1:8" ht="20.100000000000001" customHeight="1" x14ac:dyDescent="0.25">
      <c r="A186" s="290" t="s">
        <v>1124</v>
      </c>
      <c r="B186" s="290" t="s">
        <v>1125</v>
      </c>
      <c r="C186" s="291">
        <v>445.83</v>
      </c>
      <c r="D186" s="292" t="s">
        <v>56</v>
      </c>
      <c r="E186" s="291">
        <v>0</v>
      </c>
      <c r="F186" s="291">
        <v>0</v>
      </c>
      <c r="G186" s="291">
        <v>445.83</v>
      </c>
      <c r="H186" s="292" t="s">
        <v>56</v>
      </c>
    </row>
    <row r="187" spans="1:8" ht="20.100000000000001" customHeight="1" x14ac:dyDescent="0.25">
      <c r="A187" s="290" t="s">
        <v>1126</v>
      </c>
      <c r="B187" s="290" t="s">
        <v>1127</v>
      </c>
      <c r="C187" s="291">
        <v>21400</v>
      </c>
      <c r="D187" s="292" t="s">
        <v>56</v>
      </c>
      <c r="E187" s="291">
        <v>0</v>
      </c>
      <c r="F187" s="291">
        <v>0</v>
      </c>
      <c r="G187" s="291">
        <v>21400</v>
      </c>
      <c r="H187" s="292" t="s">
        <v>56</v>
      </c>
    </row>
    <row r="188" spans="1:8" ht="20.100000000000001" customHeight="1" x14ac:dyDescent="0.25">
      <c r="A188" s="290" t="s">
        <v>1128</v>
      </c>
      <c r="B188" s="290" t="s">
        <v>1129</v>
      </c>
      <c r="C188" s="291">
        <v>1783.33</v>
      </c>
      <c r="D188" s="292" t="s">
        <v>56</v>
      </c>
      <c r="E188" s="291">
        <v>0</v>
      </c>
      <c r="F188" s="291">
        <v>0</v>
      </c>
      <c r="G188" s="291">
        <v>1783.33</v>
      </c>
      <c r="H188" s="292" t="s">
        <v>56</v>
      </c>
    </row>
    <row r="189" spans="1:8" ht="20.100000000000001" customHeight="1" x14ac:dyDescent="0.25">
      <c r="A189" s="290" t="s">
        <v>586</v>
      </c>
      <c r="B189" s="290" t="s">
        <v>333</v>
      </c>
      <c r="C189" s="291">
        <v>48532.5</v>
      </c>
      <c r="D189" s="292" t="s">
        <v>56</v>
      </c>
      <c r="E189" s="291">
        <v>0</v>
      </c>
      <c r="F189" s="291">
        <v>2675.01</v>
      </c>
      <c r="G189" s="291">
        <v>45857.49</v>
      </c>
      <c r="H189" s="292" t="s">
        <v>56</v>
      </c>
    </row>
    <row r="190" spans="1:8" ht="20.100000000000001" customHeight="1" x14ac:dyDescent="0.25">
      <c r="A190" s="290" t="s">
        <v>587</v>
      </c>
      <c r="B190" s="290" t="s">
        <v>334</v>
      </c>
      <c r="C190" s="291">
        <v>5419.95</v>
      </c>
      <c r="D190" s="292" t="s">
        <v>56</v>
      </c>
      <c r="E190" s="291">
        <v>0</v>
      </c>
      <c r="F190" s="291">
        <v>535</v>
      </c>
      <c r="G190" s="291">
        <v>4884.95</v>
      </c>
      <c r="H190" s="292" t="s">
        <v>56</v>
      </c>
    </row>
    <row r="191" spans="1:8" ht="20.100000000000001" customHeight="1" x14ac:dyDescent="0.25">
      <c r="A191" s="290" t="s">
        <v>588</v>
      </c>
      <c r="B191" s="290" t="s">
        <v>335</v>
      </c>
      <c r="C191" s="291">
        <v>2856.7</v>
      </c>
      <c r="D191" s="292" t="s">
        <v>56</v>
      </c>
      <c r="E191" s="291">
        <v>0</v>
      </c>
      <c r="F191" s="291">
        <v>0</v>
      </c>
      <c r="G191" s="291">
        <v>2856.7</v>
      </c>
      <c r="H191" s="292" t="s">
        <v>56</v>
      </c>
    </row>
    <row r="192" spans="1:8" ht="20.100000000000001" customHeight="1" x14ac:dyDescent="0.25">
      <c r="A192" s="290" t="s">
        <v>589</v>
      </c>
      <c r="B192" s="290" t="s">
        <v>336</v>
      </c>
      <c r="C192" s="291">
        <v>7753.25</v>
      </c>
      <c r="D192" s="292" t="s">
        <v>56</v>
      </c>
      <c r="E192" s="291">
        <v>0</v>
      </c>
      <c r="F192" s="291">
        <v>5969.88</v>
      </c>
      <c r="G192" s="291">
        <v>1783.37</v>
      </c>
      <c r="H192" s="292" t="s">
        <v>56</v>
      </c>
    </row>
    <row r="193" spans="1:8" ht="20.100000000000001" customHeight="1" x14ac:dyDescent="0.25">
      <c r="A193" s="290" t="s">
        <v>1130</v>
      </c>
      <c r="B193" s="290" t="s">
        <v>1131</v>
      </c>
      <c r="C193" s="291">
        <v>1783.26</v>
      </c>
      <c r="D193" s="292" t="s">
        <v>56</v>
      </c>
      <c r="E193" s="291">
        <v>0</v>
      </c>
      <c r="F193" s="291">
        <v>0</v>
      </c>
      <c r="G193" s="291">
        <v>1783.26</v>
      </c>
      <c r="H193" s="292" t="s">
        <v>56</v>
      </c>
    </row>
    <row r="194" spans="1:8" ht="20.100000000000001" customHeight="1" x14ac:dyDescent="0.25">
      <c r="A194" s="290" t="s">
        <v>1132</v>
      </c>
      <c r="B194" s="290" t="s">
        <v>1133</v>
      </c>
      <c r="C194" s="291">
        <v>1426.66</v>
      </c>
      <c r="D194" s="292" t="s">
        <v>56</v>
      </c>
      <c r="E194" s="291">
        <v>0</v>
      </c>
      <c r="F194" s="291">
        <v>0</v>
      </c>
      <c r="G194" s="291">
        <v>1426.66</v>
      </c>
      <c r="H194" s="292" t="s">
        <v>56</v>
      </c>
    </row>
    <row r="195" spans="1:8" ht="20.100000000000001" customHeight="1" x14ac:dyDescent="0.25">
      <c r="A195" s="290" t="s">
        <v>1134</v>
      </c>
      <c r="B195" s="290" t="s">
        <v>1135</v>
      </c>
      <c r="C195" s="291">
        <v>3566.66</v>
      </c>
      <c r="D195" s="292" t="s">
        <v>56</v>
      </c>
      <c r="E195" s="291">
        <v>0</v>
      </c>
      <c r="F195" s="291">
        <v>0</v>
      </c>
      <c r="G195" s="291">
        <v>3566.66</v>
      </c>
      <c r="H195" s="292" t="s">
        <v>56</v>
      </c>
    </row>
    <row r="196" spans="1:8" ht="20.100000000000001" customHeight="1" x14ac:dyDescent="0.25">
      <c r="A196" s="290" t="s">
        <v>1136</v>
      </c>
      <c r="B196" s="290" t="s">
        <v>1137</v>
      </c>
      <c r="C196" s="291">
        <v>16010</v>
      </c>
      <c r="D196" s="292" t="s">
        <v>56</v>
      </c>
      <c r="E196" s="291">
        <v>0</v>
      </c>
      <c r="F196" s="291">
        <v>0</v>
      </c>
      <c r="G196" s="291">
        <v>16010</v>
      </c>
      <c r="H196" s="292" t="s">
        <v>56</v>
      </c>
    </row>
    <row r="197" spans="1:8" ht="20.100000000000001" customHeight="1" x14ac:dyDescent="0.25">
      <c r="A197" s="290" t="s">
        <v>1138</v>
      </c>
      <c r="B197" s="290" t="s">
        <v>1139</v>
      </c>
      <c r="C197" s="296">
        <v>-0.12</v>
      </c>
      <c r="D197" s="292" t="s">
        <v>56</v>
      </c>
      <c r="E197" s="291">
        <v>0</v>
      </c>
      <c r="F197" s="291">
        <v>0</v>
      </c>
      <c r="G197" s="296">
        <v>-0.12</v>
      </c>
      <c r="H197" s="292" t="s">
        <v>56</v>
      </c>
    </row>
    <row r="198" spans="1:8" ht="20.100000000000001" customHeight="1" x14ac:dyDescent="0.25">
      <c r="A198" s="290" t="s">
        <v>1140</v>
      </c>
      <c r="B198" s="290" t="s">
        <v>1141</v>
      </c>
      <c r="C198" s="291">
        <v>16050</v>
      </c>
      <c r="D198" s="292" t="s">
        <v>56</v>
      </c>
      <c r="E198" s="291">
        <v>0</v>
      </c>
      <c r="F198" s="291">
        <v>0</v>
      </c>
      <c r="G198" s="291">
        <v>16050</v>
      </c>
      <c r="H198" s="292" t="s">
        <v>56</v>
      </c>
    </row>
    <row r="199" spans="1:8" ht="20.100000000000001" customHeight="1" x14ac:dyDescent="0.25">
      <c r="A199" s="290" t="s">
        <v>1142</v>
      </c>
      <c r="B199" s="290" t="s">
        <v>1143</v>
      </c>
      <c r="C199" s="291">
        <v>32236.400000000001</v>
      </c>
      <c r="D199" s="292" t="s">
        <v>56</v>
      </c>
      <c r="E199" s="291">
        <v>0</v>
      </c>
      <c r="F199" s="291">
        <v>0</v>
      </c>
      <c r="G199" s="291">
        <v>32236.400000000001</v>
      </c>
      <c r="H199" s="292" t="s">
        <v>56</v>
      </c>
    </row>
    <row r="200" spans="1:8" ht="20.100000000000001" customHeight="1" x14ac:dyDescent="0.25">
      <c r="A200" s="290" t="s">
        <v>1144</v>
      </c>
      <c r="B200" s="290" t="s">
        <v>1145</v>
      </c>
      <c r="C200" s="291">
        <v>18190</v>
      </c>
      <c r="D200" s="292" t="s">
        <v>56</v>
      </c>
      <c r="E200" s="291">
        <v>0</v>
      </c>
      <c r="F200" s="291">
        <v>0</v>
      </c>
      <c r="G200" s="291">
        <v>18190</v>
      </c>
      <c r="H200" s="292" t="s">
        <v>56</v>
      </c>
    </row>
    <row r="201" spans="1:8" ht="20.100000000000001" customHeight="1" x14ac:dyDescent="0.25">
      <c r="A201" s="290" t="s">
        <v>590</v>
      </c>
      <c r="B201" s="290" t="s">
        <v>337</v>
      </c>
      <c r="C201" s="296">
        <v>-0.08</v>
      </c>
      <c r="D201" s="292" t="s">
        <v>56</v>
      </c>
      <c r="E201" s="291">
        <v>0</v>
      </c>
      <c r="F201" s="291">
        <v>0</v>
      </c>
      <c r="G201" s="296">
        <v>-0.08</v>
      </c>
      <c r="H201" s="292" t="s">
        <v>56</v>
      </c>
    </row>
    <row r="202" spans="1:8" ht="20.100000000000001" customHeight="1" x14ac:dyDescent="0.25">
      <c r="A202" s="290" t="s">
        <v>1146</v>
      </c>
      <c r="B202" s="290" t="s">
        <v>1147</v>
      </c>
      <c r="C202" s="291">
        <v>42800</v>
      </c>
      <c r="D202" s="292" t="s">
        <v>56</v>
      </c>
      <c r="E202" s="291">
        <v>0</v>
      </c>
      <c r="F202" s="291">
        <v>0</v>
      </c>
      <c r="G202" s="291">
        <v>42800</v>
      </c>
      <c r="H202" s="292" t="s">
        <v>56</v>
      </c>
    </row>
    <row r="203" spans="1:8" ht="20.100000000000001" customHeight="1" x14ac:dyDescent="0.25">
      <c r="A203" s="290" t="s">
        <v>591</v>
      </c>
      <c r="B203" s="290" t="s">
        <v>338</v>
      </c>
      <c r="C203" s="291">
        <v>19795.080000000002</v>
      </c>
      <c r="D203" s="292" t="s">
        <v>56</v>
      </c>
      <c r="E203" s="291">
        <v>0</v>
      </c>
      <c r="F203" s="291">
        <v>0.08</v>
      </c>
      <c r="G203" s="291">
        <v>19795</v>
      </c>
      <c r="H203" s="292" t="s">
        <v>56</v>
      </c>
    </row>
    <row r="204" spans="1:8" ht="20.100000000000001" customHeight="1" x14ac:dyDescent="0.25">
      <c r="A204" s="290" t="s">
        <v>592</v>
      </c>
      <c r="B204" s="290" t="s">
        <v>339</v>
      </c>
      <c r="C204" s="291">
        <v>537.35</v>
      </c>
      <c r="D204" s="292" t="s">
        <v>56</v>
      </c>
      <c r="E204" s="291">
        <v>10700</v>
      </c>
      <c r="F204" s="291">
        <v>1429.01</v>
      </c>
      <c r="G204" s="291">
        <v>9808.34</v>
      </c>
      <c r="H204" s="292" t="s">
        <v>56</v>
      </c>
    </row>
    <row r="205" spans="1:8" ht="20.100000000000001" customHeight="1" x14ac:dyDescent="0.25">
      <c r="A205" s="290" t="s">
        <v>593</v>
      </c>
      <c r="B205" s="290" t="s">
        <v>340</v>
      </c>
      <c r="C205" s="291">
        <v>0.08</v>
      </c>
      <c r="D205" s="292" t="s">
        <v>56</v>
      </c>
      <c r="E205" s="291">
        <v>0</v>
      </c>
      <c r="F205" s="291">
        <v>0.08</v>
      </c>
      <c r="G205" s="291">
        <v>0</v>
      </c>
      <c r="H205" s="292" t="s">
        <v>56</v>
      </c>
    </row>
    <row r="206" spans="1:8" ht="20.100000000000001" customHeight="1" x14ac:dyDescent="0.25">
      <c r="A206" s="290" t="s">
        <v>1148</v>
      </c>
      <c r="B206" s="290" t="s">
        <v>1149</v>
      </c>
      <c r="C206" s="296">
        <v>-4681.32</v>
      </c>
      <c r="D206" s="292" t="s">
        <v>56</v>
      </c>
      <c r="E206" s="291">
        <v>0</v>
      </c>
      <c r="F206" s="291">
        <v>0</v>
      </c>
      <c r="G206" s="296">
        <v>-4681.32</v>
      </c>
      <c r="H206" s="292" t="s">
        <v>56</v>
      </c>
    </row>
    <row r="207" spans="1:8" ht="20.100000000000001" customHeight="1" x14ac:dyDescent="0.25">
      <c r="A207" s="290" t="s">
        <v>594</v>
      </c>
      <c r="B207" s="290" t="s">
        <v>341</v>
      </c>
      <c r="C207" s="291">
        <v>10432.5</v>
      </c>
      <c r="D207" s="292" t="s">
        <v>56</v>
      </c>
      <c r="E207" s="291">
        <v>0</v>
      </c>
      <c r="F207" s="291">
        <v>2140</v>
      </c>
      <c r="G207" s="291">
        <v>8292.5</v>
      </c>
      <c r="H207" s="292" t="s">
        <v>56</v>
      </c>
    </row>
    <row r="208" spans="1:8" ht="20.100000000000001" customHeight="1" x14ac:dyDescent="0.25">
      <c r="A208" s="290" t="s">
        <v>595</v>
      </c>
      <c r="B208" s="290" t="s">
        <v>342</v>
      </c>
      <c r="C208" s="291">
        <v>1783.33</v>
      </c>
      <c r="D208" s="292" t="s">
        <v>56</v>
      </c>
      <c r="E208" s="291">
        <v>0</v>
      </c>
      <c r="F208" s="291">
        <v>1783.33</v>
      </c>
      <c r="G208" s="291">
        <v>0</v>
      </c>
      <c r="H208" s="292" t="s">
        <v>56</v>
      </c>
    </row>
    <row r="209" spans="1:8" ht="20.100000000000001" customHeight="1" x14ac:dyDescent="0.25">
      <c r="A209" s="290" t="s">
        <v>596</v>
      </c>
      <c r="B209" s="290" t="s">
        <v>343</v>
      </c>
      <c r="C209" s="291">
        <v>5905.35</v>
      </c>
      <c r="D209" s="292" t="s">
        <v>56</v>
      </c>
      <c r="E209" s="291">
        <v>0</v>
      </c>
      <c r="F209" s="291">
        <v>1043.01</v>
      </c>
      <c r="G209" s="291">
        <v>4862.34</v>
      </c>
      <c r="H209" s="292" t="s">
        <v>56</v>
      </c>
    </row>
    <row r="210" spans="1:8" ht="20.100000000000001" customHeight="1" x14ac:dyDescent="0.25">
      <c r="A210" s="290" t="s">
        <v>597</v>
      </c>
      <c r="B210" s="290" t="s">
        <v>344</v>
      </c>
      <c r="C210" s="291">
        <v>20382.8</v>
      </c>
      <c r="D210" s="292" t="s">
        <v>56</v>
      </c>
      <c r="E210" s="291">
        <v>0</v>
      </c>
      <c r="F210" s="291">
        <v>7133.32</v>
      </c>
      <c r="G210" s="291">
        <v>13249.48</v>
      </c>
      <c r="H210" s="292" t="s">
        <v>56</v>
      </c>
    </row>
    <row r="211" spans="1:8" ht="20.100000000000001" customHeight="1" x14ac:dyDescent="0.25">
      <c r="A211" s="290" t="s">
        <v>598</v>
      </c>
      <c r="B211" s="290" t="s">
        <v>345</v>
      </c>
      <c r="C211" s="291">
        <v>2675</v>
      </c>
      <c r="D211" s="292" t="s">
        <v>56</v>
      </c>
      <c r="E211" s="291">
        <v>0</v>
      </c>
      <c r="F211" s="291">
        <v>2675</v>
      </c>
      <c r="G211" s="291">
        <v>0</v>
      </c>
      <c r="H211" s="292" t="s">
        <v>56</v>
      </c>
    </row>
    <row r="212" spans="1:8" ht="20.100000000000001" customHeight="1" x14ac:dyDescent="0.25">
      <c r="A212" s="290" t="s">
        <v>599</v>
      </c>
      <c r="B212" s="290" t="s">
        <v>346</v>
      </c>
      <c r="C212" s="291">
        <v>4458.3999999999996</v>
      </c>
      <c r="D212" s="292" t="s">
        <v>56</v>
      </c>
      <c r="E212" s="291">
        <v>0</v>
      </c>
      <c r="F212" s="291">
        <v>4458.32</v>
      </c>
      <c r="G212" s="291">
        <v>0.08</v>
      </c>
      <c r="H212" s="292" t="s">
        <v>56</v>
      </c>
    </row>
    <row r="213" spans="1:8" ht="20.100000000000001" customHeight="1" x14ac:dyDescent="0.25">
      <c r="A213" s="290" t="s">
        <v>600</v>
      </c>
      <c r="B213" s="290" t="s">
        <v>15</v>
      </c>
      <c r="C213" s="291">
        <v>3566.6</v>
      </c>
      <c r="D213" s="292" t="s">
        <v>56</v>
      </c>
      <c r="E213" s="291">
        <v>10700</v>
      </c>
      <c r="F213" s="291">
        <v>4012.51</v>
      </c>
      <c r="G213" s="291">
        <v>10254.09</v>
      </c>
      <c r="H213" s="292" t="s">
        <v>56</v>
      </c>
    </row>
    <row r="214" spans="1:8" ht="20.100000000000001" customHeight="1" x14ac:dyDescent="0.25">
      <c r="A214" s="290" t="s">
        <v>601</v>
      </c>
      <c r="B214" s="290" t="s">
        <v>347</v>
      </c>
      <c r="C214" s="291">
        <v>4458.2700000000004</v>
      </c>
      <c r="D214" s="292" t="s">
        <v>56</v>
      </c>
      <c r="E214" s="291">
        <v>0</v>
      </c>
      <c r="F214" s="291">
        <v>3566.68</v>
      </c>
      <c r="G214" s="291">
        <v>891.59</v>
      </c>
      <c r="H214" s="292" t="s">
        <v>56</v>
      </c>
    </row>
    <row r="215" spans="1:8" ht="20.100000000000001" customHeight="1" x14ac:dyDescent="0.25">
      <c r="A215" s="290" t="s">
        <v>1150</v>
      </c>
      <c r="B215" s="290" t="s">
        <v>1151</v>
      </c>
      <c r="C215" s="291">
        <v>15158.31</v>
      </c>
      <c r="D215" s="292" t="s">
        <v>56</v>
      </c>
      <c r="E215" s="291">
        <v>0</v>
      </c>
      <c r="F215" s="291">
        <v>0</v>
      </c>
      <c r="G215" s="291">
        <v>15158.31</v>
      </c>
      <c r="H215" s="292" t="s">
        <v>56</v>
      </c>
    </row>
    <row r="216" spans="1:8" ht="20.100000000000001" customHeight="1" x14ac:dyDescent="0.25">
      <c r="A216" s="290" t="s">
        <v>1152</v>
      </c>
      <c r="B216" s="290" t="s">
        <v>295</v>
      </c>
      <c r="C216" s="296">
        <v>-668.75</v>
      </c>
      <c r="D216" s="292" t="s">
        <v>56</v>
      </c>
      <c r="E216" s="291">
        <v>0</v>
      </c>
      <c r="F216" s="291">
        <v>0</v>
      </c>
      <c r="G216" s="296">
        <v>-668.75</v>
      </c>
      <c r="H216" s="292" t="s">
        <v>56</v>
      </c>
    </row>
    <row r="217" spans="1:8" ht="20.100000000000001" customHeight="1" x14ac:dyDescent="0.25">
      <c r="A217" s="290" t="s">
        <v>602</v>
      </c>
      <c r="B217" s="290" t="s">
        <v>348</v>
      </c>
      <c r="C217" s="291">
        <v>6241.61</v>
      </c>
      <c r="D217" s="292" t="s">
        <v>56</v>
      </c>
      <c r="E217" s="291">
        <v>0</v>
      </c>
      <c r="F217" s="291">
        <v>3566.68</v>
      </c>
      <c r="G217" s="291">
        <v>2674.93</v>
      </c>
      <c r="H217" s="292" t="s">
        <v>56</v>
      </c>
    </row>
    <row r="218" spans="1:8" ht="20.100000000000001" customHeight="1" x14ac:dyDescent="0.25">
      <c r="A218" s="290" t="s">
        <v>1153</v>
      </c>
      <c r="B218" s="290" t="s">
        <v>1154</v>
      </c>
      <c r="C218" s="291">
        <v>1284</v>
      </c>
      <c r="D218" s="292" t="s">
        <v>56</v>
      </c>
      <c r="E218" s="291">
        <v>0</v>
      </c>
      <c r="F218" s="291">
        <v>0</v>
      </c>
      <c r="G218" s="291">
        <v>1284</v>
      </c>
      <c r="H218" s="292" t="s">
        <v>56</v>
      </c>
    </row>
    <row r="219" spans="1:8" ht="20.100000000000001" customHeight="1" x14ac:dyDescent="0.25">
      <c r="A219" s="290" t="s">
        <v>603</v>
      </c>
      <c r="B219" s="290" t="s">
        <v>349</v>
      </c>
      <c r="C219" s="291">
        <v>2800</v>
      </c>
      <c r="D219" s="292" t="s">
        <v>56</v>
      </c>
      <c r="E219" s="291">
        <v>42800</v>
      </c>
      <c r="F219" s="291">
        <v>0</v>
      </c>
      <c r="G219" s="291">
        <v>45600</v>
      </c>
      <c r="H219" s="292" t="s">
        <v>56</v>
      </c>
    </row>
    <row r="220" spans="1:8" ht="20.100000000000001" customHeight="1" x14ac:dyDescent="0.25">
      <c r="A220" s="290" t="s">
        <v>604</v>
      </c>
      <c r="B220" s="290" t="s">
        <v>350</v>
      </c>
      <c r="C220" s="291">
        <v>12483.39</v>
      </c>
      <c r="D220" s="292" t="s">
        <v>56</v>
      </c>
      <c r="E220" s="291">
        <v>0</v>
      </c>
      <c r="F220" s="291">
        <v>7133.32</v>
      </c>
      <c r="G220" s="291">
        <v>5350.07</v>
      </c>
      <c r="H220" s="292" t="s">
        <v>56</v>
      </c>
    </row>
    <row r="221" spans="1:8" ht="20.100000000000001" customHeight="1" x14ac:dyDescent="0.25">
      <c r="A221" s="290" t="s">
        <v>1155</v>
      </c>
      <c r="B221" s="290" t="s">
        <v>1156</v>
      </c>
      <c r="C221" s="291">
        <v>2140</v>
      </c>
      <c r="D221" s="292" t="s">
        <v>56</v>
      </c>
      <c r="E221" s="291">
        <v>0</v>
      </c>
      <c r="F221" s="291">
        <v>0</v>
      </c>
      <c r="G221" s="291">
        <v>2140</v>
      </c>
      <c r="H221" s="292" t="s">
        <v>56</v>
      </c>
    </row>
    <row r="222" spans="1:8" ht="20.100000000000001" customHeight="1" x14ac:dyDescent="0.25">
      <c r="A222" s="290" t="s">
        <v>605</v>
      </c>
      <c r="B222" s="290" t="s">
        <v>606</v>
      </c>
      <c r="C222" s="291">
        <v>7356.25</v>
      </c>
      <c r="D222" s="292" t="s">
        <v>56</v>
      </c>
      <c r="E222" s="291">
        <v>0</v>
      </c>
      <c r="F222" s="291">
        <v>2675</v>
      </c>
      <c r="G222" s="291">
        <v>4681.25</v>
      </c>
      <c r="H222" s="292" t="s">
        <v>56</v>
      </c>
    </row>
    <row r="223" spans="1:8" ht="20.100000000000001" customHeight="1" x14ac:dyDescent="0.25">
      <c r="A223" s="290" t="s">
        <v>1157</v>
      </c>
      <c r="B223" s="290" t="s">
        <v>1158</v>
      </c>
      <c r="C223" s="291">
        <v>5885</v>
      </c>
      <c r="D223" s="292" t="s">
        <v>56</v>
      </c>
      <c r="E223" s="291">
        <v>0</v>
      </c>
      <c r="F223" s="291">
        <v>0</v>
      </c>
      <c r="G223" s="291">
        <v>5885</v>
      </c>
      <c r="H223" s="292" t="s">
        <v>56</v>
      </c>
    </row>
    <row r="224" spans="1:8" ht="20.100000000000001" customHeight="1" x14ac:dyDescent="0.25">
      <c r="A224" s="290" t="s">
        <v>607</v>
      </c>
      <c r="B224" s="290" t="s">
        <v>608</v>
      </c>
      <c r="C224" s="291">
        <v>9808.2900000000009</v>
      </c>
      <c r="D224" s="292" t="s">
        <v>56</v>
      </c>
      <c r="E224" s="291">
        <v>0</v>
      </c>
      <c r="F224" s="291">
        <v>3566.68</v>
      </c>
      <c r="G224" s="291">
        <v>6241.61</v>
      </c>
      <c r="H224" s="292" t="s">
        <v>56</v>
      </c>
    </row>
    <row r="225" spans="1:8" ht="20.100000000000001" customHeight="1" x14ac:dyDescent="0.25">
      <c r="A225" s="290" t="s">
        <v>1159</v>
      </c>
      <c r="B225" s="290" t="s">
        <v>1160</v>
      </c>
      <c r="C225" s="291">
        <v>18190</v>
      </c>
      <c r="D225" s="292" t="s">
        <v>56</v>
      </c>
      <c r="E225" s="291">
        <v>0</v>
      </c>
      <c r="F225" s="291">
        <v>0</v>
      </c>
      <c r="G225" s="291">
        <v>18190</v>
      </c>
      <c r="H225" s="292" t="s">
        <v>56</v>
      </c>
    </row>
    <row r="226" spans="1:8" ht="20.100000000000001" customHeight="1" x14ac:dyDescent="0.25">
      <c r="A226" s="290" t="s">
        <v>1161</v>
      </c>
      <c r="B226" s="290" t="s">
        <v>1162</v>
      </c>
      <c r="C226" s="291">
        <v>42800</v>
      </c>
      <c r="D226" s="292" t="s">
        <v>56</v>
      </c>
      <c r="E226" s="291">
        <v>0</v>
      </c>
      <c r="F226" s="291">
        <v>0</v>
      </c>
      <c r="G226" s="291">
        <v>42800</v>
      </c>
      <c r="H226" s="292" t="s">
        <v>56</v>
      </c>
    </row>
    <row r="227" spans="1:8" ht="20.100000000000001" customHeight="1" x14ac:dyDescent="0.25">
      <c r="A227" s="290" t="s">
        <v>609</v>
      </c>
      <c r="B227" s="290" t="s">
        <v>351</v>
      </c>
      <c r="C227" s="291">
        <v>3566.52</v>
      </c>
      <c r="D227" s="292" t="s">
        <v>56</v>
      </c>
      <c r="E227" s="291">
        <v>0</v>
      </c>
      <c r="F227" s="291">
        <v>3566.68</v>
      </c>
      <c r="G227" s="296">
        <v>-0.16</v>
      </c>
      <c r="H227" s="292" t="s">
        <v>56</v>
      </c>
    </row>
    <row r="228" spans="1:8" ht="20.100000000000001" customHeight="1" x14ac:dyDescent="0.25">
      <c r="A228" s="290" t="s">
        <v>610</v>
      </c>
      <c r="B228" s="290" t="s">
        <v>611</v>
      </c>
      <c r="C228" s="291">
        <v>28533.360000000001</v>
      </c>
      <c r="D228" s="292" t="s">
        <v>56</v>
      </c>
      <c r="E228" s="291">
        <v>0</v>
      </c>
      <c r="F228" s="291">
        <v>7133.32</v>
      </c>
      <c r="G228" s="291">
        <v>21400.04</v>
      </c>
      <c r="H228" s="292" t="s">
        <v>56</v>
      </c>
    </row>
    <row r="229" spans="1:8" ht="20.100000000000001" customHeight="1" x14ac:dyDescent="0.25">
      <c r="A229" s="290" t="s">
        <v>612</v>
      </c>
      <c r="B229" s="290" t="s">
        <v>613</v>
      </c>
      <c r="C229" s="291">
        <v>28533.360000000001</v>
      </c>
      <c r="D229" s="292" t="s">
        <v>56</v>
      </c>
      <c r="E229" s="291">
        <v>0</v>
      </c>
      <c r="F229" s="291">
        <v>7133.32</v>
      </c>
      <c r="G229" s="291">
        <v>21400.04</v>
      </c>
      <c r="H229" s="292" t="s">
        <v>56</v>
      </c>
    </row>
    <row r="230" spans="1:8" ht="20.100000000000001" customHeight="1" x14ac:dyDescent="0.25">
      <c r="A230" s="290" t="s">
        <v>776</v>
      </c>
      <c r="B230" s="290" t="s">
        <v>777</v>
      </c>
      <c r="C230" s="291">
        <v>38462.79</v>
      </c>
      <c r="D230" s="292" t="s">
        <v>56</v>
      </c>
      <c r="E230" s="291">
        <v>0</v>
      </c>
      <c r="F230" s="291">
        <v>7996.74</v>
      </c>
      <c r="G230" s="291">
        <v>30466.05</v>
      </c>
      <c r="H230" s="292" t="s">
        <v>56</v>
      </c>
    </row>
    <row r="231" spans="1:8" ht="20.100000000000001" customHeight="1" x14ac:dyDescent="0.25">
      <c r="A231" s="290" t="s">
        <v>778</v>
      </c>
      <c r="B231" s="290" t="s">
        <v>779</v>
      </c>
      <c r="C231" s="291">
        <v>6152.5</v>
      </c>
      <c r="D231" s="292" t="s">
        <v>56</v>
      </c>
      <c r="E231" s="291">
        <v>0</v>
      </c>
      <c r="F231" s="291">
        <v>1248.3399999999999</v>
      </c>
      <c r="G231" s="291">
        <v>4904.16</v>
      </c>
      <c r="H231" s="292" t="s">
        <v>56</v>
      </c>
    </row>
    <row r="232" spans="1:8" ht="20.100000000000001" customHeight="1" x14ac:dyDescent="0.25">
      <c r="A232" s="290" t="s">
        <v>614</v>
      </c>
      <c r="B232" s="290" t="s">
        <v>615</v>
      </c>
      <c r="C232" s="291">
        <v>23183.37</v>
      </c>
      <c r="D232" s="292" t="s">
        <v>56</v>
      </c>
      <c r="E232" s="291">
        <v>0</v>
      </c>
      <c r="F232" s="291">
        <v>7133.32</v>
      </c>
      <c r="G232" s="291">
        <v>16050.05</v>
      </c>
      <c r="H232" s="292" t="s">
        <v>56</v>
      </c>
    </row>
    <row r="233" spans="1:8" ht="20.100000000000001" customHeight="1" x14ac:dyDescent="0.25">
      <c r="A233" s="290" t="s">
        <v>616</v>
      </c>
      <c r="B233" s="290" t="s">
        <v>617</v>
      </c>
      <c r="C233" s="291">
        <v>17387.5</v>
      </c>
      <c r="D233" s="292" t="s">
        <v>56</v>
      </c>
      <c r="E233" s="291">
        <v>0</v>
      </c>
      <c r="F233" s="291">
        <v>5350</v>
      </c>
      <c r="G233" s="291">
        <v>12037.5</v>
      </c>
      <c r="H233" s="292" t="s">
        <v>56</v>
      </c>
    </row>
    <row r="234" spans="1:8" ht="20.100000000000001" customHeight="1" x14ac:dyDescent="0.25">
      <c r="A234" s="290" t="s">
        <v>1163</v>
      </c>
      <c r="B234" s="290" t="s">
        <v>1164</v>
      </c>
      <c r="C234" s="291">
        <v>5490</v>
      </c>
      <c r="D234" s="292" t="s">
        <v>56</v>
      </c>
      <c r="E234" s="291">
        <v>0</v>
      </c>
      <c r="F234" s="291">
        <v>0</v>
      </c>
      <c r="G234" s="291">
        <v>5490</v>
      </c>
      <c r="H234" s="292" t="s">
        <v>56</v>
      </c>
    </row>
    <row r="235" spans="1:8" ht="20.100000000000001" customHeight="1" x14ac:dyDescent="0.25">
      <c r="A235" s="290" t="s">
        <v>799</v>
      </c>
      <c r="B235" s="290" t="s">
        <v>800</v>
      </c>
      <c r="C235" s="291">
        <v>33883.35</v>
      </c>
      <c r="D235" s="292" t="s">
        <v>56</v>
      </c>
      <c r="E235" s="291">
        <v>0</v>
      </c>
      <c r="F235" s="291">
        <v>7133.32</v>
      </c>
      <c r="G235" s="291">
        <v>26750.03</v>
      </c>
      <c r="H235" s="292" t="s">
        <v>56</v>
      </c>
    </row>
    <row r="236" spans="1:8" ht="20.100000000000001" customHeight="1" x14ac:dyDescent="0.25">
      <c r="A236" s="290" t="s">
        <v>1165</v>
      </c>
      <c r="B236" s="290" t="s">
        <v>1166</v>
      </c>
      <c r="C236" s="296">
        <v>-40000</v>
      </c>
      <c r="D236" s="292" t="s">
        <v>56</v>
      </c>
      <c r="E236" s="291">
        <v>0</v>
      </c>
      <c r="F236" s="291">
        <v>0</v>
      </c>
      <c r="G236" s="296">
        <v>-40000</v>
      </c>
      <c r="H236" s="292" t="s">
        <v>56</v>
      </c>
    </row>
    <row r="237" spans="1:8" ht="20.100000000000001" customHeight="1" x14ac:dyDescent="0.25">
      <c r="A237" s="290" t="s">
        <v>830</v>
      </c>
      <c r="B237" s="290" t="s">
        <v>831</v>
      </c>
      <c r="C237" s="296">
        <v>-4904.1499999999996</v>
      </c>
      <c r="D237" s="292" t="s">
        <v>56</v>
      </c>
      <c r="E237" s="291">
        <v>0</v>
      </c>
      <c r="F237" s="291">
        <v>3923.32</v>
      </c>
      <c r="G237" s="296">
        <v>-8827.4699999999993</v>
      </c>
      <c r="H237" s="292" t="s">
        <v>56</v>
      </c>
    </row>
    <row r="238" spans="1:8" ht="20.100000000000001" customHeight="1" x14ac:dyDescent="0.25">
      <c r="A238" s="290" t="s">
        <v>832</v>
      </c>
      <c r="B238" s="290" t="s">
        <v>833</v>
      </c>
      <c r="C238" s="296">
        <v>-1783.33</v>
      </c>
      <c r="D238" s="292" t="s">
        <v>56</v>
      </c>
      <c r="E238" s="291">
        <v>0</v>
      </c>
      <c r="F238" s="291">
        <v>1114.6600000000001</v>
      </c>
      <c r="G238" s="296">
        <v>-2897.99</v>
      </c>
      <c r="H238" s="292" t="s">
        <v>56</v>
      </c>
    </row>
    <row r="239" spans="1:8" ht="20.100000000000001" customHeight="1" x14ac:dyDescent="0.25">
      <c r="A239" s="290" t="s">
        <v>874</v>
      </c>
      <c r="B239" s="290" t="s">
        <v>875</v>
      </c>
      <c r="C239" s="291">
        <v>21400</v>
      </c>
      <c r="D239" s="292" t="s">
        <v>56</v>
      </c>
      <c r="E239" s="291">
        <v>0</v>
      </c>
      <c r="F239" s="291">
        <v>1783.34</v>
      </c>
      <c r="G239" s="291">
        <v>19616.66</v>
      </c>
      <c r="H239" s="292" t="s">
        <v>56</v>
      </c>
    </row>
    <row r="240" spans="1:8" ht="20.100000000000001" customHeight="1" x14ac:dyDescent="0.25">
      <c r="A240" s="290" t="s">
        <v>1777</v>
      </c>
      <c r="B240" s="290" t="s">
        <v>1778</v>
      </c>
      <c r="C240" s="291">
        <v>32100</v>
      </c>
      <c r="D240" s="292" t="s">
        <v>56</v>
      </c>
      <c r="E240" s="291">
        <v>0</v>
      </c>
      <c r="F240" s="291">
        <v>0</v>
      </c>
      <c r="G240" s="291">
        <v>32100</v>
      </c>
      <c r="H240" s="292" t="s">
        <v>56</v>
      </c>
    </row>
    <row r="241" spans="1:8" ht="20.100000000000001" customHeight="1" x14ac:dyDescent="0.25">
      <c r="A241" s="293" t="s">
        <v>618</v>
      </c>
      <c r="B241" s="293" t="s">
        <v>187</v>
      </c>
      <c r="C241" s="294">
        <v>2239954.04</v>
      </c>
      <c r="D241" s="295" t="s">
        <v>56</v>
      </c>
      <c r="E241" s="294">
        <v>142209.03</v>
      </c>
      <c r="F241" s="294">
        <v>0</v>
      </c>
      <c r="G241" s="294">
        <v>2382163.0699999998</v>
      </c>
      <c r="H241" s="295" t="s">
        <v>56</v>
      </c>
    </row>
    <row r="242" spans="1:8" ht="20.100000000000001" customHeight="1" x14ac:dyDescent="0.25">
      <c r="A242" s="290" t="s">
        <v>834</v>
      </c>
      <c r="B242" s="290" t="s">
        <v>835</v>
      </c>
      <c r="C242" s="291">
        <v>3500</v>
      </c>
      <c r="D242" s="292" t="s">
        <v>56</v>
      </c>
      <c r="E242" s="291">
        <v>0</v>
      </c>
      <c r="F242" s="291">
        <v>0</v>
      </c>
      <c r="G242" s="291">
        <v>3500</v>
      </c>
      <c r="H242" s="292" t="s">
        <v>56</v>
      </c>
    </row>
    <row r="243" spans="1:8" ht="20.100000000000001" customHeight="1" x14ac:dyDescent="0.25">
      <c r="A243" s="290" t="s">
        <v>1167</v>
      </c>
      <c r="B243" s="290" t="s">
        <v>1168</v>
      </c>
      <c r="C243" s="291">
        <v>742.63</v>
      </c>
      <c r="D243" s="292" t="s">
        <v>56</v>
      </c>
      <c r="E243" s="291">
        <v>0</v>
      </c>
      <c r="F243" s="291">
        <v>0</v>
      </c>
      <c r="G243" s="291">
        <v>742.63</v>
      </c>
      <c r="H243" s="292" t="s">
        <v>56</v>
      </c>
    </row>
    <row r="244" spans="1:8" ht="20.100000000000001" customHeight="1" x14ac:dyDescent="0.25">
      <c r="A244" s="290" t="s">
        <v>619</v>
      </c>
      <c r="B244" s="290" t="s">
        <v>352</v>
      </c>
      <c r="C244" s="291">
        <v>7050</v>
      </c>
      <c r="D244" s="292" t="s">
        <v>56</v>
      </c>
      <c r="E244" s="291">
        <v>0</v>
      </c>
      <c r="F244" s="291">
        <v>0</v>
      </c>
      <c r="G244" s="291">
        <v>7050</v>
      </c>
      <c r="H244" s="292" t="s">
        <v>56</v>
      </c>
    </row>
    <row r="245" spans="1:8" ht="20.100000000000001" customHeight="1" x14ac:dyDescent="0.25">
      <c r="A245" s="290" t="s">
        <v>1169</v>
      </c>
      <c r="B245" s="290" t="s">
        <v>1170</v>
      </c>
      <c r="C245" s="291">
        <v>20580.560000000001</v>
      </c>
      <c r="D245" s="292" t="s">
        <v>56</v>
      </c>
      <c r="E245" s="291">
        <v>0</v>
      </c>
      <c r="F245" s="291">
        <v>0</v>
      </c>
      <c r="G245" s="291">
        <v>20580.560000000001</v>
      </c>
      <c r="H245" s="292" t="s">
        <v>56</v>
      </c>
    </row>
    <row r="246" spans="1:8" ht="20.100000000000001" customHeight="1" x14ac:dyDescent="0.25">
      <c r="A246" s="290" t="s">
        <v>893</v>
      </c>
      <c r="B246" s="290" t="s">
        <v>894</v>
      </c>
      <c r="C246" s="291">
        <v>0</v>
      </c>
      <c r="D246" s="292" t="s">
        <v>56</v>
      </c>
      <c r="E246" s="291">
        <v>10000</v>
      </c>
      <c r="F246" s="291">
        <v>0</v>
      </c>
      <c r="G246" s="291">
        <v>10000</v>
      </c>
      <c r="H246" s="292" t="s">
        <v>56</v>
      </c>
    </row>
    <row r="247" spans="1:8" ht="20.100000000000001" customHeight="1" x14ac:dyDescent="0.25">
      <c r="A247" s="290" t="s">
        <v>1171</v>
      </c>
      <c r="B247" s="290" t="s">
        <v>1172</v>
      </c>
      <c r="C247" s="291">
        <v>1000</v>
      </c>
      <c r="D247" s="292" t="s">
        <v>56</v>
      </c>
      <c r="E247" s="291">
        <v>0</v>
      </c>
      <c r="F247" s="291">
        <v>0</v>
      </c>
      <c r="G247" s="291">
        <v>1000</v>
      </c>
      <c r="H247" s="292" t="s">
        <v>56</v>
      </c>
    </row>
    <row r="248" spans="1:8" ht="20.100000000000001" customHeight="1" x14ac:dyDescent="0.25">
      <c r="A248" s="290" t="s">
        <v>620</v>
      </c>
      <c r="B248" s="290" t="s">
        <v>353</v>
      </c>
      <c r="C248" s="291">
        <v>600</v>
      </c>
      <c r="D248" s="292" t="s">
        <v>56</v>
      </c>
      <c r="E248" s="291">
        <v>10000</v>
      </c>
      <c r="F248" s="291">
        <v>0</v>
      </c>
      <c r="G248" s="291">
        <v>10600</v>
      </c>
      <c r="H248" s="292" t="s">
        <v>56</v>
      </c>
    </row>
    <row r="249" spans="1:8" ht="20.100000000000001" customHeight="1" x14ac:dyDescent="0.25">
      <c r="A249" s="290" t="s">
        <v>1173</v>
      </c>
      <c r="B249" s="290" t="s">
        <v>1174</v>
      </c>
      <c r="C249" s="291">
        <v>11199.96</v>
      </c>
      <c r="D249" s="292" t="s">
        <v>56</v>
      </c>
      <c r="E249" s="291">
        <v>0</v>
      </c>
      <c r="F249" s="291">
        <v>0</v>
      </c>
      <c r="G249" s="291">
        <v>11199.96</v>
      </c>
      <c r="H249" s="292" t="s">
        <v>56</v>
      </c>
    </row>
    <row r="250" spans="1:8" ht="20.100000000000001" customHeight="1" x14ac:dyDescent="0.25">
      <c r="A250" s="290" t="s">
        <v>1175</v>
      </c>
      <c r="B250" s="290" t="s">
        <v>1176</v>
      </c>
      <c r="C250" s="291">
        <v>5500</v>
      </c>
      <c r="D250" s="292" t="s">
        <v>56</v>
      </c>
      <c r="E250" s="291">
        <v>0</v>
      </c>
      <c r="F250" s="291">
        <v>0</v>
      </c>
      <c r="G250" s="291">
        <v>5500</v>
      </c>
      <c r="H250" s="292" t="s">
        <v>56</v>
      </c>
    </row>
    <row r="251" spans="1:8" ht="20.100000000000001" customHeight="1" x14ac:dyDescent="0.25">
      <c r="A251" s="290" t="s">
        <v>1177</v>
      </c>
      <c r="B251" s="290" t="s">
        <v>1178</v>
      </c>
      <c r="C251" s="291">
        <v>7000</v>
      </c>
      <c r="D251" s="292" t="s">
        <v>56</v>
      </c>
      <c r="E251" s="291">
        <v>0</v>
      </c>
      <c r="F251" s="291">
        <v>0</v>
      </c>
      <c r="G251" s="291">
        <v>7000</v>
      </c>
      <c r="H251" s="292" t="s">
        <v>56</v>
      </c>
    </row>
    <row r="252" spans="1:8" ht="20.100000000000001" customHeight="1" x14ac:dyDescent="0.25">
      <c r="A252" s="290" t="s">
        <v>1179</v>
      </c>
      <c r="B252" s="290" t="s">
        <v>1180</v>
      </c>
      <c r="C252" s="291">
        <v>1999.96</v>
      </c>
      <c r="D252" s="292" t="s">
        <v>56</v>
      </c>
      <c r="E252" s="291">
        <v>0</v>
      </c>
      <c r="F252" s="291">
        <v>0</v>
      </c>
      <c r="G252" s="291">
        <v>1999.96</v>
      </c>
      <c r="H252" s="292" t="s">
        <v>56</v>
      </c>
    </row>
    <row r="253" spans="1:8" ht="20.100000000000001" customHeight="1" x14ac:dyDescent="0.25">
      <c r="A253" s="290" t="s">
        <v>1181</v>
      </c>
      <c r="B253" s="290" t="s">
        <v>294</v>
      </c>
      <c r="C253" s="291">
        <v>8999.86</v>
      </c>
      <c r="D253" s="292" t="s">
        <v>56</v>
      </c>
      <c r="E253" s="291">
        <v>0</v>
      </c>
      <c r="F253" s="291">
        <v>0</v>
      </c>
      <c r="G253" s="291">
        <v>8999.86</v>
      </c>
      <c r="H253" s="292" t="s">
        <v>56</v>
      </c>
    </row>
    <row r="254" spans="1:8" ht="20.100000000000001" customHeight="1" x14ac:dyDescent="0.25">
      <c r="A254" s="290" t="s">
        <v>1182</v>
      </c>
      <c r="B254" s="290" t="s">
        <v>1183</v>
      </c>
      <c r="C254" s="291">
        <v>5000</v>
      </c>
      <c r="D254" s="292" t="s">
        <v>56</v>
      </c>
      <c r="E254" s="291">
        <v>0</v>
      </c>
      <c r="F254" s="291">
        <v>0</v>
      </c>
      <c r="G254" s="291">
        <v>5000</v>
      </c>
      <c r="H254" s="292" t="s">
        <v>56</v>
      </c>
    </row>
    <row r="255" spans="1:8" ht="20.100000000000001" customHeight="1" x14ac:dyDescent="0.25">
      <c r="A255" s="290" t="s">
        <v>1184</v>
      </c>
      <c r="B255" s="290" t="s">
        <v>1185</v>
      </c>
      <c r="C255" s="291">
        <v>3999.84</v>
      </c>
      <c r="D255" s="292" t="s">
        <v>56</v>
      </c>
      <c r="E255" s="291">
        <v>0</v>
      </c>
      <c r="F255" s="291">
        <v>0</v>
      </c>
      <c r="G255" s="291">
        <v>3999.84</v>
      </c>
      <c r="H255" s="292" t="s">
        <v>56</v>
      </c>
    </row>
    <row r="256" spans="1:8" ht="20.100000000000001" customHeight="1" x14ac:dyDescent="0.25">
      <c r="A256" s="290" t="s">
        <v>1186</v>
      </c>
      <c r="B256" s="290" t="s">
        <v>285</v>
      </c>
      <c r="C256" s="291">
        <v>2000</v>
      </c>
      <c r="D256" s="292" t="s">
        <v>56</v>
      </c>
      <c r="E256" s="291">
        <v>0</v>
      </c>
      <c r="F256" s="291">
        <v>0</v>
      </c>
      <c r="G256" s="291">
        <v>2000</v>
      </c>
      <c r="H256" s="292" t="s">
        <v>56</v>
      </c>
    </row>
    <row r="257" spans="1:8" ht="20.100000000000001" customHeight="1" x14ac:dyDescent="0.25">
      <c r="A257" s="290" t="s">
        <v>1187</v>
      </c>
      <c r="B257" s="290" t="s">
        <v>1188</v>
      </c>
      <c r="C257" s="291">
        <v>3082.79</v>
      </c>
      <c r="D257" s="292" t="s">
        <v>56</v>
      </c>
      <c r="E257" s="291">
        <v>0</v>
      </c>
      <c r="F257" s="291">
        <v>0</v>
      </c>
      <c r="G257" s="291">
        <v>3082.79</v>
      </c>
      <c r="H257" s="292" t="s">
        <v>56</v>
      </c>
    </row>
    <row r="258" spans="1:8" ht="20.100000000000001" customHeight="1" x14ac:dyDescent="0.25">
      <c r="A258" s="290" t="s">
        <v>1189</v>
      </c>
      <c r="B258" s="290" t="s">
        <v>1190</v>
      </c>
      <c r="C258" s="291">
        <v>86099.74</v>
      </c>
      <c r="D258" s="292" t="s">
        <v>56</v>
      </c>
      <c r="E258" s="291">
        <v>0</v>
      </c>
      <c r="F258" s="291">
        <v>0</v>
      </c>
      <c r="G258" s="291">
        <v>86099.74</v>
      </c>
      <c r="H258" s="292" t="s">
        <v>56</v>
      </c>
    </row>
    <row r="259" spans="1:8" ht="20.100000000000001" customHeight="1" x14ac:dyDescent="0.25">
      <c r="A259" s="290" t="s">
        <v>1191</v>
      </c>
      <c r="B259" s="290" t="s">
        <v>1192</v>
      </c>
      <c r="C259" s="291">
        <v>5000</v>
      </c>
      <c r="D259" s="292" t="s">
        <v>56</v>
      </c>
      <c r="E259" s="291">
        <v>0</v>
      </c>
      <c r="F259" s="291">
        <v>0</v>
      </c>
      <c r="G259" s="291">
        <v>5000</v>
      </c>
      <c r="H259" s="292" t="s">
        <v>56</v>
      </c>
    </row>
    <row r="260" spans="1:8" ht="20.100000000000001" customHeight="1" x14ac:dyDescent="0.25">
      <c r="A260" s="290" t="s">
        <v>1193</v>
      </c>
      <c r="B260" s="290" t="s">
        <v>1194</v>
      </c>
      <c r="C260" s="291">
        <v>5000</v>
      </c>
      <c r="D260" s="292" t="s">
        <v>56</v>
      </c>
      <c r="E260" s="291">
        <v>0</v>
      </c>
      <c r="F260" s="291">
        <v>0</v>
      </c>
      <c r="G260" s="291">
        <v>5000</v>
      </c>
      <c r="H260" s="292" t="s">
        <v>56</v>
      </c>
    </row>
    <row r="261" spans="1:8" ht="20.100000000000001" customHeight="1" x14ac:dyDescent="0.25">
      <c r="A261" s="290" t="s">
        <v>1195</v>
      </c>
      <c r="B261" s="290" t="s">
        <v>1196</v>
      </c>
      <c r="C261" s="291">
        <v>5000</v>
      </c>
      <c r="D261" s="292" t="s">
        <v>56</v>
      </c>
      <c r="E261" s="291">
        <v>0</v>
      </c>
      <c r="F261" s="291">
        <v>0</v>
      </c>
      <c r="G261" s="291">
        <v>5000</v>
      </c>
      <c r="H261" s="292" t="s">
        <v>56</v>
      </c>
    </row>
    <row r="262" spans="1:8" ht="20.100000000000001" customHeight="1" x14ac:dyDescent="0.25">
      <c r="A262" s="290" t="s">
        <v>1197</v>
      </c>
      <c r="B262" s="290" t="s">
        <v>1198</v>
      </c>
      <c r="C262" s="291">
        <v>20000</v>
      </c>
      <c r="D262" s="292" t="s">
        <v>56</v>
      </c>
      <c r="E262" s="291">
        <v>0</v>
      </c>
      <c r="F262" s="291">
        <v>0</v>
      </c>
      <c r="G262" s="291">
        <v>20000</v>
      </c>
      <c r="H262" s="292" t="s">
        <v>56</v>
      </c>
    </row>
    <row r="263" spans="1:8" ht="20.100000000000001" customHeight="1" x14ac:dyDescent="0.25">
      <c r="A263" s="290" t="s">
        <v>1199</v>
      </c>
      <c r="B263" s="290" t="s">
        <v>1200</v>
      </c>
      <c r="C263" s="291">
        <v>100</v>
      </c>
      <c r="D263" s="292" t="s">
        <v>56</v>
      </c>
      <c r="E263" s="291">
        <v>0</v>
      </c>
      <c r="F263" s="291">
        <v>0</v>
      </c>
      <c r="G263" s="291">
        <v>100</v>
      </c>
      <c r="H263" s="292" t="s">
        <v>56</v>
      </c>
    </row>
    <row r="264" spans="1:8" ht="20.100000000000001" customHeight="1" x14ac:dyDescent="0.25">
      <c r="A264" s="290" t="s">
        <v>1201</v>
      </c>
      <c r="B264" s="290" t="s">
        <v>1202</v>
      </c>
      <c r="C264" s="291">
        <v>15000</v>
      </c>
      <c r="D264" s="292" t="s">
        <v>56</v>
      </c>
      <c r="E264" s="291">
        <v>0</v>
      </c>
      <c r="F264" s="291">
        <v>0</v>
      </c>
      <c r="G264" s="291">
        <v>15000</v>
      </c>
      <c r="H264" s="292" t="s">
        <v>56</v>
      </c>
    </row>
    <row r="265" spans="1:8" ht="20.100000000000001" customHeight="1" x14ac:dyDescent="0.25">
      <c r="A265" s="290" t="s">
        <v>1203</v>
      </c>
      <c r="B265" s="290" t="s">
        <v>1204</v>
      </c>
      <c r="C265" s="291">
        <v>4000</v>
      </c>
      <c r="D265" s="292" t="s">
        <v>56</v>
      </c>
      <c r="E265" s="291">
        <v>0</v>
      </c>
      <c r="F265" s="291">
        <v>0</v>
      </c>
      <c r="G265" s="291">
        <v>4000</v>
      </c>
      <c r="H265" s="292" t="s">
        <v>56</v>
      </c>
    </row>
    <row r="266" spans="1:8" ht="20.100000000000001" customHeight="1" x14ac:dyDescent="0.25">
      <c r="A266" s="290" t="s">
        <v>1205</v>
      </c>
      <c r="B266" s="290" t="s">
        <v>1206</v>
      </c>
      <c r="C266" s="291">
        <v>4140</v>
      </c>
      <c r="D266" s="292" t="s">
        <v>56</v>
      </c>
      <c r="E266" s="291">
        <v>0</v>
      </c>
      <c r="F266" s="291">
        <v>0</v>
      </c>
      <c r="G266" s="291">
        <v>4140</v>
      </c>
      <c r="H266" s="292" t="s">
        <v>56</v>
      </c>
    </row>
    <row r="267" spans="1:8" ht="20.100000000000001" customHeight="1" x14ac:dyDescent="0.25">
      <c r="A267" s="290" t="s">
        <v>1207</v>
      </c>
      <c r="B267" s="290" t="s">
        <v>1208</v>
      </c>
      <c r="C267" s="291">
        <v>10000</v>
      </c>
      <c r="D267" s="292" t="s">
        <v>56</v>
      </c>
      <c r="E267" s="291">
        <v>0</v>
      </c>
      <c r="F267" s="291">
        <v>0</v>
      </c>
      <c r="G267" s="291">
        <v>10000</v>
      </c>
      <c r="H267" s="292" t="s">
        <v>56</v>
      </c>
    </row>
    <row r="268" spans="1:8" ht="20.100000000000001" customHeight="1" x14ac:dyDescent="0.25">
      <c r="A268" s="290" t="s">
        <v>1209</v>
      </c>
      <c r="B268" s="290" t="s">
        <v>1210</v>
      </c>
      <c r="C268" s="291">
        <v>10000</v>
      </c>
      <c r="D268" s="292" t="s">
        <v>56</v>
      </c>
      <c r="E268" s="291">
        <v>0</v>
      </c>
      <c r="F268" s="291">
        <v>0</v>
      </c>
      <c r="G268" s="291">
        <v>10000</v>
      </c>
      <c r="H268" s="292" t="s">
        <v>56</v>
      </c>
    </row>
    <row r="269" spans="1:8" ht="20.100000000000001" customHeight="1" x14ac:dyDescent="0.25">
      <c r="A269" s="290" t="s">
        <v>1211</v>
      </c>
      <c r="B269" s="290" t="s">
        <v>286</v>
      </c>
      <c r="C269" s="291">
        <v>21000</v>
      </c>
      <c r="D269" s="292" t="s">
        <v>56</v>
      </c>
      <c r="E269" s="291">
        <v>0</v>
      </c>
      <c r="F269" s="291">
        <v>0</v>
      </c>
      <c r="G269" s="291">
        <v>21000</v>
      </c>
      <c r="H269" s="292" t="s">
        <v>56</v>
      </c>
    </row>
    <row r="270" spans="1:8" ht="20.100000000000001" customHeight="1" x14ac:dyDescent="0.25">
      <c r="A270" s="290" t="s">
        <v>1212</v>
      </c>
      <c r="B270" s="290" t="s">
        <v>1213</v>
      </c>
      <c r="C270" s="291">
        <v>49538.8</v>
      </c>
      <c r="D270" s="292" t="s">
        <v>56</v>
      </c>
      <c r="E270" s="291">
        <v>0</v>
      </c>
      <c r="F270" s="291">
        <v>0</v>
      </c>
      <c r="G270" s="291">
        <v>49538.8</v>
      </c>
      <c r="H270" s="292" t="s">
        <v>56</v>
      </c>
    </row>
    <row r="271" spans="1:8" ht="20.100000000000001" customHeight="1" x14ac:dyDescent="0.25">
      <c r="A271" s="290" t="s">
        <v>1214</v>
      </c>
      <c r="B271" s="290" t="s">
        <v>1215</v>
      </c>
      <c r="C271" s="291">
        <v>216185.92</v>
      </c>
      <c r="D271" s="292" t="s">
        <v>56</v>
      </c>
      <c r="E271" s="291">
        <v>101179.92</v>
      </c>
      <c r="F271" s="291">
        <v>0</v>
      </c>
      <c r="G271" s="291">
        <v>317365.84000000003</v>
      </c>
      <c r="H271" s="292" t="s">
        <v>56</v>
      </c>
    </row>
    <row r="272" spans="1:8" ht="20.100000000000001" customHeight="1" x14ac:dyDescent="0.25">
      <c r="A272" s="290" t="s">
        <v>1216</v>
      </c>
      <c r="B272" s="290" t="s">
        <v>1217</v>
      </c>
      <c r="C272" s="291">
        <v>241374.15</v>
      </c>
      <c r="D272" s="292" t="s">
        <v>56</v>
      </c>
      <c r="E272" s="291">
        <v>0</v>
      </c>
      <c r="F272" s="291">
        <v>0</v>
      </c>
      <c r="G272" s="291">
        <v>241374.15</v>
      </c>
      <c r="H272" s="292" t="s">
        <v>56</v>
      </c>
    </row>
    <row r="273" spans="1:8" ht="20.100000000000001" customHeight="1" x14ac:dyDescent="0.25">
      <c r="A273" s="290" t="s">
        <v>1218</v>
      </c>
      <c r="B273" s="290" t="s">
        <v>1219</v>
      </c>
      <c r="C273" s="291">
        <v>10013.450000000001</v>
      </c>
      <c r="D273" s="292" t="s">
        <v>56</v>
      </c>
      <c r="E273" s="291">
        <v>0</v>
      </c>
      <c r="F273" s="291">
        <v>0</v>
      </c>
      <c r="G273" s="291">
        <v>10013.450000000001</v>
      </c>
      <c r="H273" s="292" t="s">
        <v>56</v>
      </c>
    </row>
    <row r="274" spans="1:8" ht="20.100000000000001" customHeight="1" x14ac:dyDescent="0.25">
      <c r="A274" s="290" t="s">
        <v>1220</v>
      </c>
      <c r="B274" s="290" t="s">
        <v>1221</v>
      </c>
      <c r="C274" s="291">
        <v>523221.48</v>
      </c>
      <c r="D274" s="292" t="s">
        <v>56</v>
      </c>
      <c r="E274" s="291">
        <v>16029.11</v>
      </c>
      <c r="F274" s="291">
        <v>0</v>
      </c>
      <c r="G274" s="291">
        <v>539250.59</v>
      </c>
      <c r="H274" s="292" t="s">
        <v>56</v>
      </c>
    </row>
    <row r="275" spans="1:8" ht="20.100000000000001" customHeight="1" x14ac:dyDescent="0.25">
      <c r="A275" s="290" t="s">
        <v>1222</v>
      </c>
      <c r="B275" s="290" t="s">
        <v>1223</v>
      </c>
      <c r="C275" s="291">
        <v>20000</v>
      </c>
      <c r="D275" s="292" t="s">
        <v>56</v>
      </c>
      <c r="E275" s="291">
        <v>0</v>
      </c>
      <c r="F275" s="291">
        <v>0</v>
      </c>
      <c r="G275" s="291">
        <v>20000</v>
      </c>
      <c r="H275" s="292" t="s">
        <v>56</v>
      </c>
    </row>
    <row r="276" spans="1:8" ht="20.100000000000001" customHeight="1" x14ac:dyDescent="0.25">
      <c r="A276" s="290" t="s">
        <v>1224</v>
      </c>
      <c r="B276" s="290" t="s">
        <v>1225</v>
      </c>
      <c r="C276" s="291">
        <v>3000</v>
      </c>
      <c r="D276" s="292" t="s">
        <v>56</v>
      </c>
      <c r="E276" s="291">
        <v>0</v>
      </c>
      <c r="F276" s="291">
        <v>0</v>
      </c>
      <c r="G276" s="291">
        <v>3000</v>
      </c>
      <c r="H276" s="292" t="s">
        <v>56</v>
      </c>
    </row>
    <row r="277" spans="1:8" ht="20.100000000000001" customHeight="1" x14ac:dyDescent="0.25">
      <c r="A277" s="290" t="s">
        <v>1226</v>
      </c>
      <c r="B277" s="290" t="s">
        <v>1227</v>
      </c>
      <c r="C277" s="296">
        <v>-3529.1</v>
      </c>
      <c r="D277" s="292" t="s">
        <v>56</v>
      </c>
      <c r="E277" s="291">
        <v>0</v>
      </c>
      <c r="F277" s="291">
        <v>0</v>
      </c>
      <c r="G277" s="296">
        <v>-3529.1</v>
      </c>
      <c r="H277" s="292" t="s">
        <v>56</v>
      </c>
    </row>
    <row r="278" spans="1:8" ht="20.100000000000001" customHeight="1" x14ac:dyDescent="0.25">
      <c r="A278" s="290" t="s">
        <v>1228</v>
      </c>
      <c r="B278" s="290" t="s">
        <v>1229</v>
      </c>
      <c r="C278" s="291">
        <v>1203</v>
      </c>
      <c r="D278" s="292" t="s">
        <v>56</v>
      </c>
      <c r="E278" s="291">
        <v>0</v>
      </c>
      <c r="F278" s="291">
        <v>0</v>
      </c>
      <c r="G278" s="291">
        <v>1203</v>
      </c>
      <c r="H278" s="292" t="s">
        <v>56</v>
      </c>
    </row>
    <row r="279" spans="1:8" ht="20.100000000000001" customHeight="1" x14ac:dyDescent="0.25">
      <c r="A279" s="290" t="s">
        <v>1230</v>
      </c>
      <c r="B279" s="290" t="s">
        <v>329</v>
      </c>
      <c r="C279" s="291">
        <v>12955</v>
      </c>
      <c r="D279" s="292" t="s">
        <v>56</v>
      </c>
      <c r="E279" s="291">
        <v>0</v>
      </c>
      <c r="F279" s="291">
        <v>0</v>
      </c>
      <c r="G279" s="291">
        <v>12955</v>
      </c>
      <c r="H279" s="292" t="s">
        <v>56</v>
      </c>
    </row>
    <row r="280" spans="1:8" ht="20.100000000000001" customHeight="1" x14ac:dyDescent="0.25">
      <c r="A280" s="290" t="s">
        <v>1231</v>
      </c>
      <c r="B280" s="290" t="s">
        <v>1232</v>
      </c>
      <c r="C280" s="291">
        <v>164</v>
      </c>
      <c r="D280" s="292" t="s">
        <v>56</v>
      </c>
      <c r="E280" s="291">
        <v>0</v>
      </c>
      <c r="F280" s="291">
        <v>0</v>
      </c>
      <c r="G280" s="291">
        <v>164</v>
      </c>
      <c r="H280" s="292" t="s">
        <v>56</v>
      </c>
    </row>
    <row r="281" spans="1:8" ht="20.100000000000001" customHeight="1" x14ac:dyDescent="0.25">
      <c r="A281" s="290" t="s">
        <v>1233</v>
      </c>
      <c r="B281" s="290" t="s">
        <v>1234</v>
      </c>
      <c r="C281" s="291">
        <v>2000</v>
      </c>
      <c r="D281" s="292" t="s">
        <v>56</v>
      </c>
      <c r="E281" s="291">
        <v>0</v>
      </c>
      <c r="F281" s="291">
        <v>0</v>
      </c>
      <c r="G281" s="291">
        <v>2000</v>
      </c>
      <c r="H281" s="292" t="s">
        <v>56</v>
      </c>
    </row>
    <row r="282" spans="1:8" ht="20.100000000000001" customHeight="1" x14ac:dyDescent="0.25">
      <c r="A282" s="290" t="s">
        <v>895</v>
      </c>
      <c r="B282" s="290" t="s">
        <v>896</v>
      </c>
      <c r="C282" s="291">
        <v>0</v>
      </c>
      <c r="D282" s="292" t="s">
        <v>56</v>
      </c>
      <c r="E282" s="291">
        <v>5000</v>
      </c>
      <c r="F282" s="291">
        <v>0</v>
      </c>
      <c r="G282" s="291">
        <v>5000</v>
      </c>
      <c r="H282" s="292" t="s">
        <v>56</v>
      </c>
    </row>
    <row r="283" spans="1:8" ht="20.100000000000001" customHeight="1" x14ac:dyDescent="0.25">
      <c r="A283" s="290" t="s">
        <v>1235</v>
      </c>
      <c r="B283" s="290" t="s">
        <v>1236</v>
      </c>
      <c r="C283" s="291">
        <v>9999</v>
      </c>
      <c r="D283" s="292" t="s">
        <v>56</v>
      </c>
      <c r="E283" s="291">
        <v>0</v>
      </c>
      <c r="F283" s="291">
        <v>0</v>
      </c>
      <c r="G283" s="291">
        <v>9999</v>
      </c>
      <c r="H283" s="292" t="s">
        <v>56</v>
      </c>
    </row>
    <row r="284" spans="1:8" ht="20.100000000000001" customHeight="1" x14ac:dyDescent="0.25">
      <c r="A284" s="290" t="s">
        <v>1237</v>
      </c>
      <c r="B284" s="290" t="s">
        <v>1238</v>
      </c>
      <c r="C284" s="291">
        <v>9499</v>
      </c>
      <c r="D284" s="292" t="s">
        <v>56</v>
      </c>
      <c r="E284" s="291">
        <v>0</v>
      </c>
      <c r="F284" s="291">
        <v>0</v>
      </c>
      <c r="G284" s="291">
        <v>9499</v>
      </c>
      <c r="H284" s="292" t="s">
        <v>56</v>
      </c>
    </row>
    <row r="285" spans="1:8" ht="20.100000000000001" customHeight="1" x14ac:dyDescent="0.25">
      <c r="A285" s="290" t="s">
        <v>1239</v>
      </c>
      <c r="B285" s="290" t="s">
        <v>1240</v>
      </c>
      <c r="C285" s="291">
        <v>2500</v>
      </c>
      <c r="D285" s="292" t="s">
        <v>56</v>
      </c>
      <c r="E285" s="291">
        <v>0</v>
      </c>
      <c r="F285" s="291">
        <v>0</v>
      </c>
      <c r="G285" s="291">
        <v>2500</v>
      </c>
      <c r="H285" s="292" t="s">
        <v>56</v>
      </c>
    </row>
    <row r="286" spans="1:8" ht="20.100000000000001" customHeight="1" x14ac:dyDescent="0.25">
      <c r="A286" s="290" t="s">
        <v>1241</v>
      </c>
      <c r="B286" s="290" t="s">
        <v>1242</v>
      </c>
      <c r="C286" s="291">
        <v>2714</v>
      </c>
      <c r="D286" s="292" t="s">
        <v>56</v>
      </c>
      <c r="E286" s="291">
        <v>0</v>
      </c>
      <c r="F286" s="291">
        <v>0</v>
      </c>
      <c r="G286" s="291">
        <v>2714</v>
      </c>
      <c r="H286" s="292" t="s">
        <v>56</v>
      </c>
    </row>
    <row r="287" spans="1:8" ht="20.100000000000001" customHeight="1" x14ac:dyDescent="0.25">
      <c r="A287" s="290" t="s">
        <v>1243</v>
      </c>
      <c r="B287" s="290" t="s">
        <v>1244</v>
      </c>
      <c r="C287" s="291">
        <v>10500</v>
      </c>
      <c r="D287" s="292" t="s">
        <v>56</v>
      </c>
      <c r="E287" s="291">
        <v>0</v>
      </c>
      <c r="F287" s="291">
        <v>0</v>
      </c>
      <c r="G287" s="291">
        <v>10500</v>
      </c>
      <c r="H287" s="292" t="s">
        <v>56</v>
      </c>
    </row>
    <row r="288" spans="1:8" ht="20.100000000000001" customHeight="1" x14ac:dyDescent="0.25">
      <c r="A288" s="290" t="s">
        <v>1245</v>
      </c>
      <c r="B288" s="290" t="s">
        <v>1246</v>
      </c>
      <c r="C288" s="291">
        <v>5800</v>
      </c>
      <c r="D288" s="292" t="s">
        <v>56</v>
      </c>
      <c r="E288" s="291">
        <v>0</v>
      </c>
      <c r="F288" s="291">
        <v>0</v>
      </c>
      <c r="G288" s="291">
        <v>5800</v>
      </c>
      <c r="H288" s="292" t="s">
        <v>56</v>
      </c>
    </row>
    <row r="289" spans="1:8" ht="20.100000000000001" customHeight="1" x14ac:dyDescent="0.25">
      <c r="A289" s="290" t="s">
        <v>1247</v>
      </c>
      <c r="B289" s="290" t="s">
        <v>1248</v>
      </c>
      <c r="C289" s="291">
        <v>850000</v>
      </c>
      <c r="D289" s="292" t="s">
        <v>56</v>
      </c>
      <c r="E289" s="291">
        <v>0</v>
      </c>
      <c r="F289" s="291">
        <v>0</v>
      </c>
      <c r="G289" s="291">
        <v>850000</v>
      </c>
      <c r="H289" s="292" t="s">
        <v>56</v>
      </c>
    </row>
    <row r="290" spans="1:8" ht="20.100000000000001" customHeight="1" x14ac:dyDescent="0.25">
      <c r="A290" s="290" t="s">
        <v>1249</v>
      </c>
      <c r="B290" s="290" t="s">
        <v>1250</v>
      </c>
      <c r="C290" s="291">
        <v>5220</v>
      </c>
      <c r="D290" s="292" t="s">
        <v>56</v>
      </c>
      <c r="E290" s="291">
        <v>0</v>
      </c>
      <c r="F290" s="291">
        <v>0</v>
      </c>
      <c r="G290" s="291">
        <v>5220</v>
      </c>
      <c r="H290" s="292" t="s">
        <v>56</v>
      </c>
    </row>
    <row r="291" spans="1:8" ht="20.100000000000001" customHeight="1" x14ac:dyDescent="0.25">
      <c r="A291" s="293" t="s">
        <v>1251</v>
      </c>
      <c r="B291" s="293" t="s">
        <v>189</v>
      </c>
      <c r="C291" s="294">
        <v>4268.1000000000004</v>
      </c>
      <c r="D291" s="295" t="s">
        <v>56</v>
      </c>
      <c r="E291" s="294">
        <v>0</v>
      </c>
      <c r="F291" s="294">
        <v>0</v>
      </c>
      <c r="G291" s="294">
        <v>4268.1000000000004</v>
      </c>
      <c r="H291" s="295" t="s">
        <v>56</v>
      </c>
    </row>
    <row r="292" spans="1:8" ht="20.100000000000001" customHeight="1" x14ac:dyDescent="0.25">
      <c r="A292" s="290" t="s">
        <v>1252</v>
      </c>
      <c r="B292" s="290" t="s">
        <v>1253</v>
      </c>
      <c r="C292" s="291">
        <v>4268.1000000000004</v>
      </c>
      <c r="D292" s="292" t="s">
        <v>56</v>
      </c>
      <c r="E292" s="291">
        <v>0</v>
      </c>
      <c r="F292" s="291">
        <v>0</v>
      </c>
      <c r="G292" s="291">
        <v>4268.1000000000004</v>
      </c>
      <c r="H292" s="292" t="s">
        <v>56</v>
      </c>
    </row>
    <row r="293" spans="1:8" ht="20.100000000000001" customHeight="1" x14ac:dyDescent="0.25">
      <c r="A293" s="293" t="s">
        <v>621</v>
      </c>
      <c r="B293" s="293" t="s">
        <v>190</v>
      </c>
      <c r="C293" s="297">
        <v>-18060.37</v>
      </c>
      <c r="D293" s="295" t="s">
        <v>56</v>
      </c>
      <c r="E293" s="294">
        <v>31772.2</v>
      </c>
      <c r="F293" s="294">
        <v>31772.28</v>
      </c>
      <c r="G293" s="297">
        <v>-18060.45</v>
      </c>
      <c r="H293" s="295" t="s">
        <v>56</v>
      </c>
    </row>
    <row r="294" spans="1:8" ht="20.100000000000001" customHeight="1" x14ac:dyDescent="0.25">
      <c r="A294" s="290" t="s">
        <v>622</v>
      </c>
      <c r="B294" s="290" t="s">
        <v>121</v>
      </c>
      <c r="C294" s="296">
        <v>-39853.97</v>
      </c>
      <c r="D294" s="292" t="s">
        <v>56</v>
      </c>
      <c r="E294" s="291">
        <v>31772.2</v>
      </c>
      <c r="F294" s="291">
        <v>31772.28</v>
      </c>
      <c r="G294" s="296">
        <v>-39854.050000000003</v>
      </c>
      <c r="H294" s="292" t="s">
        <v>56</v>
      </c>
    </row>
    <row r="295" spans="1:8" ht="20.100000000000001" customHeight="1" x14ac:dyDescent="0.25">
      <c r="A295" s="290" t="s">
        <v>1254</v>
      </c>
      <c r="B295" s="290" t="s">
        <v>51</v>
      </c>
      <c r="C295" s="291">
        <v>17593.599999999999</v>
      </c>
      <c r="D295" s="292" t="s">
        <v>56</v>
      </c>
      <c r="E295" s="291">
        <v>0</v>
      </c>
      <c r="F295" s="291">
        <v>0</v>
      </c>
      <c r="G295" s="291">
        <v>17593.599999999999</v>
      </c>
      <c r="H295" s="292" t="s">
        <v>56</v>
      </c>
    </row>
    <row r="296" spans="1:8" ht="20.100000000000001" customHeight="1" x14ac:dyDescent="0.25">
      <c r="A296" s="290" t="s">
        <v>1255</v>
      </c>
      <c r="B296" s="290" t="s">
        <v>1256</v>
      </c>
      <c r="C296" s="291">
        <v>4200</v>
      </c>
      <c r="D296" s="292" t="s">
        <v>56</v>
      </c>
      <c r="E296" s="291">
        <v>0</v>
      </c>
      <c r="F296" s="291">
        <v>0</v>
      </c>
      <c r="G296" s="291">
        <v>4200</v>
      </c>
      <c r="H296" s="292" t="s">
        <v>56</v>
      </c>
    </row>
    <row r="297" spans="1:8" ht="20.100000000000001" customHeight="1" x14ac:dyDescent="0.25">
      <c r="A297" s="293" t="s">
        <v>1257</v>
      </c>
      <c r="B297" s="293" t="s">
        <v>192</v>
      </c>
      <c r="C297" s="297">
        <v>-659400.13</v>
      </c>
      <c r="D297" s="295" t="s">
        <v>56</v>
      </c>
      <c r="E297" s="294">
        <v>0</v>
      </c>
      <c r="F297" s="294">
        <v>0</v>
      </c>
      <c r="G297" s="297">
        <v>-659400.13</v>
      </c>
      <c r="H297" s="295" t="s">
        <v>56</v>
      </c>
    </row>
    <row r="298" spans="1:8" ht="20.100000000000001" customHeight="1" x14ac:dyDescent="0.25">
      <c r="A298" s="293" t="s">
        <v>1258</v>
      </c>
      <c r="B298" s="293" t="s">
        <v>193</v>
      </c>
      <c r="C298" s="297">
        <v>-513235.18</v>
      </c>
      <c r="D298" s="295" t="s">
        <v>56</v>
      </c>
      <c r="E298" s="294">
        <v>0</v>
      </c>
      <c r="F298" s="294">
        <v>0</v>
      </c>
      <c r="G298" s="297">
        <v>-513235.18</v>
      </c>
      <c r="H298" s="295" t="s">
        <v>56</v>
      </c>
    </row>
    <row r="299" spans="1:8" ht="20.100000000000001" customHeight="1" x14ac:dyDescent="0.25">
      <c r="A299" s="293" t="s">
        <v>1259</v>
      </c>
      <c r="B299" s="293" t="s">
        <v>623</v>
      </c>
      <c r="C299" s="294">
        <v>15000</v>
      </c>
      <c r="D299" s="295" t="s">
        <v>56</v>
      </c>
      <c r="E299" s="294">
        <v>0</v>
      </c>
      <c r="F299" s="294">
        <v>0</v>
      </c>
      <c r="G299" s="294">
        <v>15000</v>
      </c>
      <c r="H299" s="295" t="s">
        <v>56</v>
      </c>
    </row>
    <row r="300" spans="1:8" ht="20.100000000000001" customHeight="1" x14ac:dyDescent="0.25">
      <c r="A300" s="290" t="s">
        <v>624</v>
      </c>
      <c r="B300" s="290" t="s">
        <v>355</v>
      </c>
      <c r="C300" s="291">
        <v>21680002.989999998</v>
      </c>
      <c r="D300" s="292" t="s">
        <v>56</v>
      </c>
      <c r="E300" s="291">
        <v>0</v>
      </c>
      <c r="F300" s="291">
        <v>0</v>
      </c>
      <c r="G300" s="291">
        <v>21680002.989999998</v>
      </c>
      <c r="H300" s="292" t="s">
        <v>56</v>
      </c>
    </row>
    <row r="301" spans="1:8" ht="20.100000000000001" customHeight="1" x14ac:dyDescent="0.25">
      <c r="A301" s="293" t="s">
        <v>625</v>
      </c>
      <c r="B301" s="293" t="s">
        <v>198</v>
      </c>
      <c r="C301" s="294">
        <v>1860786.31</v>
      </c>
      <c r="D301" s="295" t="s">
        <v>56</v>
      </c>
      <c r="E301" s="294">
        <v>0</v>
      </c>
      <c r="F301" s="294">
        <v>0</v>
      </c>
      <c r="G301" s="294">
        <v>1860786.31</v>
      </c>
      <c r="H301" s="295" t="s">
        <v>56</v>
      </c>
    </row>
    <row r="302" spans="1:8" ht="20.100000000000001" customHeight="1" x14ac:dyDescent="0.25">
      <c r="A302" s="290" t="s">
        <v>1260</v>
      </c>
      <c r="B302" s="290" t="s">
        <v>1261</v>
      </c>
      <c r="C302" s="291">
        <v>31776.11</v>
      </c>
      <c r="D302" s="292" t="s">
        <v>56</v>
      </c>
      <c r="E302" s="291">
        <v>0</v>
      </c>
      <c r="F302" s="291">
        <v>0</v>
      </c>
      <c r="G302" s="291">
        <v>31776.11</v>
      </c>
      <c r="H302" s="292" t="s">
        <v>56</v>
      </c>
    </row>
    <row r="303" spans="1:8" ht="20.100000000000001" customHeight="1" x14ac:dyDescent="0.25">
      <c r="A303" s="290" t="s">
        <v>1262</v>
      </c>
      <c r="B303" s="290" t="s">
        <v>1263</v>
      </c>
      <c r="C303" s="291">
        <v>2347</v>
      </c>
      <c r="D303" s="292" t="s">
        <v>56</v>
      </c>
      <c r="E303" s="291">
        <v>0</v>
      </c>
      <c r="F303" s="291">
        <v>0</v>
      </c>
      <c r="G303" s="291">
        <v>2347</v>
      </c>
      <c r="H303" s="292" t="s">
        <v>56</v>
      </c>
    </row>
    <row r="304" spans="1:8" ht="20.100000000000001" customHeight="1" x14ac:dyDescent="0.25">
      <c r="A304" s="290" t="s">
        <v>1264</v>
      </c>
      <c r="B304" s="290" t="s">
        <v>1265</v>
      </c>
      <c r="C304" s="291">
        <v>16104</v>
      </c>
      <c r="D304" s="292" t="s">
        <v>56</v>
      </c>
      <c r="E304" s="291">
        <v>0</v>
      </c>
      <c r="F304" s="291">
        <v>0</v>
      </c>
      <c r="G304" s="291">
        <v>16104</v>
      </c>
      <c r="H304" s="292" t="s">
        <v>56</v>
      </c>
    </row>
    <row r="305" spans="1:8" ht="20.100000000000001" customHeight="1" x14ac:dyDescent="0.25">
      <c r="A305" s="290" t="s">
        <v>1266</v>
      </c>
      <c r="B305" s="290" t="s">
        <v>1267</v>
      </c>
      <c r="C305" s="291">
        <v>5154</v>
      </c>
      <c r="D305" s="292" t="s">
        <v>56</v>
      </c>
      <c r="E305" s="291">
        <v>0</v>
      </c>
      <c r="F305" s="291">
        <v>0</v>
      </c>
      <c r="G305" s="291">
        <v>5154</v>
      </c>
      <c r="H305" s="292" t="s">
        <v>56</v>
      </c>
    </row>
    <row r="306" spans="1:8" ht="20.100000000000001" customHeight="1" x14ac:dyDescent="0.25">
      <c r="A306" s="290" t="s">
        <v>1268</v>
      </c>
      <c r="B306" s="290" t="s">
        <v>1269</v>
      </c>
      <c r="C306" s="291">
        <v>3999</v>
      </c>
      <c r="D306" s="292" t="s">
        <v>56</v>
      </c>
      <c r="E306" s="291">
        <v>0</v>
      </c>
      <c r="F306" s="291">
        <v>0</v>
      </c>
      <c r="G306" s="291">
        <v>3999</v>
      </c>
      <c r="H306" s="292" t="s">
        <v>56</v>
      </c>
    </row>
    <row r="307" spans="1:8" ht="20.100000000000001" customHeight="1" x14ac:dyDescent="0.25">
      <c r="A307" s="290" t="s">
        <v>1270</v>
      </c>
      <c r="B307" s="290" t="s">
        <v>1271</v>
      </c>
      <c r="C307" s="291">
        <v>44529</v>
      </c>
      <c r="D307" s="292" t="s">
        <v>56</v>
      </c>
      <c r="E307" s="291">
        <v>0</v>
      </c>
      <c r="F307" s="291">
        <v>0</v>
      </c>
      <c r="G307" s="291">
        <v>44529</v>
      </c>
      <c r="H307" s="292" t="s">
        <v>56</v>
      </c>
    </row>
    <row r="308" spans="1:8" ht="20.100000000000001" customHeight="1" x14ac:dyDescent="0.25">
      <c r="A308" s="290" t="s">
        <v>1272</v>
      </c>
      <c r="B308" s="290" t="s">
        <v>1273</v>
      </c>
      <c r="C308" s="291">
        <v>56712.46</v>
      </c>
      <c r="D308" s="292" t="s">
        <v>56</v>
      </c>
      <c r="E308" s="291">
        <v>0</v>
      </c>
      <c r="F308" s="291">
        <v>0</v>
      </c>
      <c r="G308" s="291">
        <v>56712.46</v>
      </c>
      <c r="H308" s="292" t="s">
        <v>56</v>
      </c>
    </row>
    <row r="309" spans="1:8" ht="20.100000000000001" customHeight="1" x14ac:dyDescent="0.25">
      <c r="A309" s="290" t="s">
        <v>1274</v>
      </c>
      <c r="B309" s="290" t="s">
        <v>1275</v>
      </c>
      <c r="C309" s="291">
        <v>155850.32999999999</v>
      </c>
      <c r="D309" s="292" t="s">
        <v>56</v>
      </c>
      <c r="E309" s="291">
        <v>0</v>
      </c>
      <c r="F309" s="291">
        <v>0</v>
      </c>
      <c r="G309" s="291">
        <v>155850.32999999999</v>
      </c>
      <c r="H309" s="292" t="s">
        <v>56</v>
      </c>
    </row>
    <row r="310" spans="1:8" ht="20.100000000000001" customHeight="1" x14ac:dyDescent="0.25">
      <c r="A310" s="290" t="s">
        <v>1276</v>
      </c>
      <c r="B310" s="290" t="s">
        <v>1277</v>
      </c>
      <c r="C310" s="291">
        <v>56350</v>
      </c>
      <c r="D310" s="292" t="s">
        <v>56</v>
      </c>
      <c r="E310" s="291">
        <v>0</v>
      </c>
      <c r="F310" s="291">
        <v>0</v>
      </c>
      <c r="G310" s="291">
        <v>56350</v>
      </c>
      <c r="H310" s="292" t="s">
        <v>56</v>
      </c>
    </row>
    <row r="311" spans="1:8" ht="20.100000000000001" customHeight="1" x14ac:dyDescent="0.25">
      <c r="A311" s="290" t="s">
        <v>1278</v>
      </c>
      <c r="B311" s="290" t="s">
        <v>1279</v>
      </c>
      <c r="C311" s="291">
        <v>1725</v>
      </c>
      <c r="D311" s="292" t="s">
        <v>56</v>
      </c>
      <c r="E311" s="291">
        <v>0</v>
      </c>
      <c r="F311" s="291">
        <v>0</v>
      </c>
      <c r="G311" s="291">
        <v>1725</v>
      </c>
      <c r="H311" s="292" t="s">
        <v>56</v>
      </c>
    </row>
    <row r="312" spans="1:8" ht="20.100000000000001" customHeight="1" x14ac:dyDescent="0.25">
      <c r="A312" s="290" t="s">
        <v>1280</v>
      </c>
      <c r="B312" s="290" t="s">
        <v>1281</v>
      </c>
      <c r="C312" s="291">
        <v>1724</v>
      </c>
      <c r="D312" s="292" t="s">
        <v>56</v>
      </c>
      <c r="E312" s="291">
        <v>0</v>
      </c>
      <c r="F312" s="291">
        <v>0</v>
      </c>
      <c r="G312" s="291">
        <v>1724</v>
      </c>
      <c r="H312" s="292" t="s">
        <v>56</v>
      </c>
    </row>
    <row r="313" spans="1:8" ht="20.100000000000001" customHeight="1" x14ac:dyDescent="0.25">
      <c r="A313" s="290" t="s">
        <v>1282</v>
      </c>
      <c r="B313" s="290" t="s">
        <v>1283</v>
      </c>
      <c r="C313" s="291">
        <v>3565</v>
      </c>
      <c r="D313" s="292" t="s">
        <v>56</v>
      </c>
      <c r="E313" s="291">
        <v>0</v>
      </c>
      <c r="F313" s="291">
        <v>0</v>
      </c>
      <c r="G313" s="291">
        <v>3565</v>
      </c>
      <c r="H313" s="292" t="s">
        <v>56</v>
      </c>
    </row>
    <row r="314" spans="1:8" ht="20.100000000000001" customHeight="1" x14ac:dyDescent="0.25">
      <c r="A314" s="290" t="s">
        <v>1284</v>
      </c>
      <c r="B314" s="290" t="s">
        <v>1285</v>
      </c>
      <c r="C314" s="291">
        <v>6199.99</v>
      </c>
      <c r="D314" s="292" t="s">
        <v>56</v>
      </c>
      <c r="E314" s="291">
        <v>0</v>
      </c>
      <c r="F314" s="291">
        <v>0</v>
      </c>
      <c r="G314" s="291">
        <v>6199.99</v>
      </c>
      <c r="H314" s="292" t="s">
        <v>56</v>
      </c>
    </row>
    <row r="315" spans="1:8" ht="20.100000000000001" customHeight="1" x14ac:dyDescent="0.25">
      <c r="A315" s="290" t="s">
        <v>1286</v>
      </c>
      <c r="B315" s="290" t="s">
        <v>1287</v>
      </c>
      <c r="C315" s="291">
        <v>4758.93</v>
      </c>
      <c r="D315" s="292" t="s">
        <v>56</v>
      </c>
      <c r="E315" s="291">
        <v>0</v>
      </c>
      <c r="F315" s="291">
        <v>0</v>
      </c>
      <c r="G315" s="291">
        <v>4758.93</v>
      </c>
      <c r="H315" s="292" t="s">
        <v>56</v>
      </c>
    </row>
    <row r="316" spans="1:8" ht="20.100000000000001" customHeight="1" x14ac:dyDescent="0.25">
      <c r="A316" s="290" t="s">
        <v>1288</v>
      </c>
      <c r="B316" s="290" t="s">
        <v>1289</v>
      </c>
      <c r="C316" s="291">
        <v>1420.02</v>
      </c>
      <c r="D316" s="292" t="s">
        <v>56</v>
      </c>
      <c r="E316" s="291">
        <v>0</v>
      </c>
      <c r="F316" s="291">
        <v>0</v>
      </c>
      <c r="G316" s="291">
        <v>1420.02</v>
      </c>
      <c r="H316" s="292" t="s">
        <v>56</v>
      </c>
    </row>
    <row r="317" spans="1:8" ht="20.100000000000001" customHeight="1" x14ac:dyDescent="0.25">
      <c r="A317" s="290" t="s">
        <v>1290</v>
      </c>
      <c r="B317" s="290" t="s">
        <v>1291</v>
      </c>
      <c r="C317" s="291">
        <v>1018.44</v>
      </c>
      <c r="D317" s="292" t="s">
        <v>56</v>
      </c>
      <c r="E317" s="291">
        <v>0</v>
      </c>
      <c r="F317" s="291">
        <v>0</v>
      </c>
      <c r="G317" s="291">
        <v>1018.44</v>
      </c>
      <c r="H317" s="292" t="s">
        <v>56</v>
      </c>
    </row>
    <row r="318" spans="1:8" ht="20.100000000000001" customHeight="1" x14ac:dyDescent="0.25">
      <c r="A318" s="290" t="s">
        <v>1292</v>
      </c>
      <c r="B318" s="290" t="s">
        <v>1293</v>
      </c>
      <c r="C318" s="291">
        <v>778</v>
      </c>
      <c r="D318" s="292" t="s">
        <v>56</v>
      </c>
      <c r="E318" s="291">
        <v>0</v>
      </c>
      <c r="F318" s="291">
        <v>0</v>
      </c>
      <c r="G318" s="291">
        <v>778</v>
      </c>
      <c r="H318" s="292" t="s">
        <v>56</v>
      </c>
    </row>
    <row r="319" spans="1:8" ht="20.100000000000001" customHeight="1" x14ac:dyDescent="0.25">
      <c r="A319" s="290" t="s">
        <v>1294</v>
      </c>
      <c r="B319" s="290" t="s">
        <v>1295</v>
      </c>
      <c r="C319" s="291">
        <v>3480.82</v>
      </c>
      <c r="D319" s="292" t="s">
        <v>56</v>
      </c>
      <c r="E319" s="291">
        <v>0</v>
      </c>
      <c r="F319" s="291">
        <v>0</v>
      </c>
      <c r="G319" s="291">
        <v>3480.82</v>
      </c>
      <c r="H319" s="292" t="s">
        <v>56</v>
      </c>
    </row>
    <row r="320" spans="1:8" ht="20.100000000000001" customHeight="1" x14ac:dyDescent="0.25">
      <c r="A320" s="290" t="s">
        <v>1296</v>
      </c>
      <c r="B320" s="290" t="s">
        <v>1297</v>
      </c>
      <c r="C320" s="291">
        <v>126500</v>
      </c>
      <c r="D320" s="292" t="s">
        <v>56</v>
      </c>
      <c r="E320" s="291">
        <v>0</v>
      </c>
      <c r="F320" s="291">
        <v>0</v>
      </c>
      <c r="G320" s="291">
        <v>126500</v>
      </c>
      <c r="H320" s="292" t="s">
        <v>56</v>
      </c>
    </row>
    <row r="321" spans="1:8" ht="20.100000000000001" customHeight="1" x14ac:dyDescent="0.25">
      <c r="A321" s="290" t="s">
        <v>1298</v>
      </c>
      <c r="B321" s="290" t="s">
        <v>1299</v>
      </c>
      <c r="C321" s="291">
        <v>1945</v>
      </c>
      <c r="D321" s="292" t="s">
        <v>56</v>
      </c>
      <c r="E321" s="291">
        <v>0</v>
      </c>
      <c r="F321" s="291">
        <v>0</v>
      </c>
      <c r="G321" s="291">
        <v>1945</v>
      </c>
      <c r="H321" s="292" t="s">
        <v>56</v>
      </c>
    </row>
    <row r="322" spans="1:8" ht="20.100000000000001" customHeight="1" x14ac:dyDescent="0.25">
      <c r="A322" s="290" t="s">
        <v>1300</v>
      </c>
      <c r="B322" s="290" t="s">
        <v>1301</v>
      </c>
      <c r="C322" s="291">
        <v>11866.5</v>
      </c>
      <c r="D322" s="292" t="s">
        <v>56</v>
      </c>
      <c r="E322" s="291">
        <v>0</v>
      </c>
      <c r="F322" s="291">
        <v>0</v>
      </c>
      <c r="G322" s="291">
        <v>11866.5</v>
      </c>
      <c r="H322" s="292" t="s">
        <v>56</v>
      </c>
    </row>
    <row r="323" spans="1:8" ht="20.100000000000001" customHeight="1" x14ac:dyDescent="0.25">
      <c r="A323" s="290" t="s">
        <v>1302</v>
      </c>
      <c r="B323" s="290" t="s">
        <v>1303</v>
      </c>
      <c r="C323" s="291">
        <v>10199.870000000001</v>
      </c>
      <c r="D323" s="292" t="s">
        <v>56</v>
      </c>
      <c r="E323" s="291">
        <v>0</v>
      </c>
      <c r="F323" s="291">
        <v>0</v>
      </c>
      <c r="G323" s="291">
        <v>10199.870000000001</v>
      </c>
      <c r="H323" s="292" t="s">
        <v>56</v>
      </c>
    </row>
    <row r="324" spans="1:8" ht="20.100000000000001" customHeight="1" x14ac:dyDescent="0.25">
      <c r="A324" s="290" t="s">
        <v>1304</v>
      </c>
      <c r="B324" s="290" t="s">
        <v>1305</v>
      </c>
      <c r="C324" s="291">
        <v>2080.0300000000002</v>
      </c>
      <c r="D324" s="292" t="s">
        <v>56</v>
      </c>
      <c r="E324" s="291">
        <v>0</v>
      </c>
      <c r="F324" s="291">
        <v>0</v>
      </c>
      <c r="G324" s="291">
        <v>2080.0300000000002</v>
      </c>
      <c r="H324" s="292" t="s">
        <v>56</v>
      </c>
    </row>
    <row r="325" spans="1:8" ht="20.100000000000001" customHeight="1" x14ac:dyDescent="0.25">
      <c r="A325" s="290" t="s">
        <v>1306</v>
      </c>
      <c r="B325" s="290" t="s">
        <v>1307</v>
      </c>
      <c r="C325" s="291">
        <v>7787.74</v>
      </c>
      <c r="D325" s="292" t="s">
        <v>56</v>
      </c>
      <c r="E325" s="291">
        <v>0</v>
      </c>
      <c r="F325" s="291">
        <v>0</v>
      </c>
      <c r="G325" s="291">
        <v>7787.74</v>
      </c>
      <c r="H325" s="292" t="s">
        <v>56</v>
      </c>
    </row>
    <row r="326" spans="1:8" ht="20.100000000000001" customHeight="1" x14ac:dyDescent="0.25">
      <c r="A326" s="290" t="s">
        <v>1308</v>
      </c>
      <c r="B326" s="290" t="s">
        <v>1309</v>
      </c>
      <c r="C326" s="291">
        <v>8870.01</v>
      </c>
      <c r="D326" s="292" t="s">
        <v>56</v>
      </c>
      <c r="E326" s="291">
        <v>0</v>
      </c>
      <c r="F326" s="291">
        <v>0</v>
      </c>
      <c r="G326" s="291">
        <v>8870.01</v>
      </c>
      <c r="H326" s="292" t="s">
        <v>56</v>
      </c>
    </row>
    <row r="327" spans="1:8" ht="20.100000000000001" customHeight="1" x14ac:dyDescent="0.25">
      <c r="A327" s="290" t="s">
        <v>1310</v>
      </c>
      <c r="B327" s="290" t="s">
        <v>1311</v>
      </c>
      <c r="C327" s="291">
        <v>65540</v>
      </c>
      <c r="D327" s="292" t="s">
        <v>56</v>
      </c>
      <c r="E327" s="291">
        <v>0</v>
      </c>
      <c r="F327" s="291">
        <v>0</v>
      </c>
      <c r="G327" s="291">
        <v>65540</v>
      </c>
      <c r="H327" s="292" t="s">
        <v>56</v>
      </c>
    </row>
    <row r="328" spans="1:8" ht="20.100000000000001" customHeight="1" x14ac:dyDescent="0.25">
      <c r="A328" s="290" t="s">
        <v>1312</v>
      </c>
      <c r="B328" s="290" t="s">
        <v>1313</v>
      </c>
      <c r="C328" s="291">
        <v>2320.14</v>
      </c>
      <c r="D328" s="292" t="s">
        <v>56</v>
      </c>
      <c r="E328" s="291">
        <v>0</v>
      </c>
      <c r="F328" s="291">
        <v>0</v>
      </c>
      <c r="G328" s="291">
        <v>2320.14</v>
      </c>
      <c r="H328" s="292" t="s">
        <v>56</v>
      </c>
    </row>
    <row r="329" spans="1:8" ht="20.100000000000001" customHeight="1" x14ac:dyDescent="0.25">
      <c r="A329" s="290" t="s">
        <v>1314</v>
      </c>
      <c r="B329" s="290" t="s">
        <v>1315</v>
      </c>
      <c r="C329" s="291">
        <v>5219.8</v>
      </c>
      <c r="D329" s="292" t="s">
        <v>56</v>
      </c>
      <c r="E329" s="291">
        <v>0</v>
      </c>
      <c r="F329" s="291">
        <v>0</v>
      </c>
      <c r="G329" s="291">
        <v>5219.8</v>
      </c>
      <c r="H329" s="292" t="s">
        <v>56</v>
      </c>
    </row>
    <row r="330" spans="1:8" ht="20.100000000000001" customHeight="1" x14ac:dyDescent="0.25">
      <c r="A330" s="290" t="s">
        <v>1316</v>
      </c>
      <c r="B330" s="290" t="s">
        <v>1317</v>
      </c>
      <c r="C330" s="291">
        <v>8000</v>
      </c>
      <c r="D330" s="292" t="s">
        <v>56</v>
      </c>
      <c r="E330" s="291">
        <v>0</v>
      </c>
      <c r="F330" s="291">
        <v>0</v>
      </c>
      <c r="G330" s="291">
        <v>8000</v>
      </c>
      <c r="H330" s="292" t="s">
        <v>56</v>
      </c>
    </row>
    <row r="331" spans="1:8" ht="20.100000000000001" customHeight="1" x14ac:dyDescent="0.25">
      <c r="A331" s="290" t="s">
        <v>1318</v>
      </c>
      <c r="B331" s="290" t="s">
        <v>1319</v>
      </c>
      <c r="C331" s="291">
        <v>8000</v>
      </c>
      <c r="D331" s="292" t="s">
        <v>56</v>
      </c>
      <c r="E331" s="291">
        <v>0</v>
      </c>
      <c r="F331" s="291">
        <v>0</v>
      </c>
      <c r="G331" s="291">
        <v>8000</v>
      </c>
      <c r="H331" s="292" t="s">
        <v>56</v>
      </c>
    </row>
    <row r="332" spans="1:8" ht="20.100000000000001" customHeight="1" x14ac:dyDescent="0.25">
      <c r="A332" s="290" t="s">
        <v>1320</v>
      </c>
      <c r="B332" s="290" t="s">
        <v>1321</v>
      </c>
      <c r="C332" s="291">
        <v>13600</v>
      </c>
      <c r="D332" s="292" t="s">
        <v>56</v>
      </c>
      <c r="E332" s="291">
        <v>0</v>
      </c>
      <c r="F332" s="291">
        <v>0</v>
      </c>
      <c r="G332" s="291">
        <v>13600</v>
      </c>
      <c r="H332" s="292" t="s">
        <v>56</v>
      </c>
    </row>
    <row r="333" spans="1:8" ht="20.100000000000001" customHeight="1" x14ac:dyDescent="0.25">
      <c r="A333" s="290" t="s">
        <v>1322</v>
      </c>
      <c r="B333" s="290" t="s">
        <v>1323</v>
      </c>
      <c r="C333" s="291">
        <v>5399</v>
      </c>
      <c r="D333" s="292" t="s">
        <v>56</v>
      </c>
      <c r="E333" s="291">
        <v>0</v>
      </c>
      <c r="F333" s="291">
        <v>0</v>
      </c>
      <c r="G333" s="291">
        <v>5399</v>
      </c>
      <c r="H333" s="292" t="s">
        <v>56</v>
      </c>
    </row>
    <row r="334" spans="1:8" ht="20.100000000000001" customHeight="1" x14ac:dyDescent="0.25">
      <c r="A334" s="290" t="s">
        <v>1324</v>
      </c>
      <c r="B334" s="290" t="s">
        <v>1325</v>
      </c>
      <c r="C334" s="291">
        <v>1942.68</v>
      </c>
      <c r="D334" s="292" t="s">
        <v>56</v>
      </c>
      <c r="E334" s="291">
        <v>0</v>
      </c>
      <c r="F334" s="291">
        <v>0</v>
      </c>
      <c r="G334" s="291">
        <v>1942.68</v>
      </c>
      <c r="H334" s="292" t="s">
        <v>56</v>
      </c>
    </row>
    <row r="335" spans="1:8" ht="20.100000000000001" customHeight="1" x14ac:dyDescent="0.25">
      <c r="A335" s="290" t="s">
        <v>1326</v>
      </c>
      <c r="B335" s="290" t="s">
        <v>1327</v>
      </c>
      <c r="C335" s="291">
        <v>18908</v>
      </c>
      <c r="D335" s="292" t="s">
        <v>56</v>
      </c>
      <c r="E335" s="291">
        <v>0</v>
      </c>
      <c r="F335" s="291">
        <v>0</v>
      </c>
      <c r="G335" s="291">
        <v>18908</v>
      </c>
      <c r="H335" s="292" t="s">
        <v>56</v>
      </c>
    </row>
    <row r="336" spans="1:8" ht="20.100000000000001" customHeight="1" x14ac:dyDescent="0.25">
      <c r="A336" s="290" t="s">
        <v>1328</v>
      </c>
      <c r="B336" s="290" t="s">
        <v>1329</v>
      </c>
      <c r="C336" s="291">
        <v>2690.01</v>
      </c>
      <c r="D336" s="292" t="s">
        <v>56</v>
      </c>
      <c r="E336" s="291">
        <v>0</v>
      </c>
      <c r="F336" s="291">
        <v>0</v>
      </c>
      <c r="G336" s="291">
        <v>2690.01</v>
      </c>
      <c r="H336" s="292" t="s">
        <v>56</v>
      </c>
    </row>
    <row r="337" spans="1:8" ht="20.100000000000001" customHeight="1" x14ac:dyDescent="0.25">
      <c r="A337" s="290" t="s">
        <v>1330</v>
      </c>
      <c r="B337" s="290" t="s">
        <v>1331</v>
      </c>
      <c r="C337" s="291">
        <v>17500</v>
      </c>
      <c r="D337" s="292" t="s">
        <v>56</v>
      </c>
      <c r="E337" s="291">
        <v>0</v>
      </c>
      <c r="F337" s="291">
        <v>0</v>
      </c>
      <c r="G337" s="291">
        <v>17500</v>
      </c>
      <c r="H337" s="292" t="s">
        <v>56</v>
      </c>
    </row>
    <row r="338" spans="1:8" ht="20.100000000000001" customHeight="1" x14ac:dyDescent="0.25">
      <c r="A338" s="290" t="s">
        <v>1332</v>
      </c>
      <c r="B338" s="290" t="s">
        <v>1333</v>
      </c>
      <c r="C338" s="291">
        <v>8855.9</v>
      </c>
      <c r="D338" s="292" t="s">
        <v>56</v>
      </c>
      <c r="E338" s="291">
        <v>0</v>
      </c>
      <c r="F338" s="291">
        <v>0</v>
      </c>
      <c r="G338" s="291">
        <v>8855.9</v>
      </c>
      <c r="H338" s="292" t="s">
        <v>56</v>
      </c>
    </row>
    <row r="339" spans="1:8" ht="20.100000000000001" customHeight="1" x14ac:dyDescent="0.25">
      <c r="A339" s="290" t="s">
        <v>1334</v>
      </c>
      <c r="B339" s="290" t="s">
        <v>1335</v>
      </c>
      <c r="C339" s="291">
        <v>17389.98</v>
      </c>
      <c r="D339" s="292" t="s">
        <v>56</v>
      </c>
      <c r="E339" s="291">
        <v>0</v>
      </c>
      <c r="F339" s="291">
        <v>0</v>
      </c>
      <c r="G339" s="291">
        <v>17389.98</v>
      </c>
      <c r="H339" s="292" t="s">
        <v>56</v>
      </c>
    </row>
    <row r="340" spans="1:8" ht="20.100000000000001" customHeight="1" x14ac:dyDescent="0.25">
      <c r="A340" s="290" t="s">
        <v>1336</v>
      </c>
      <c r="B340" s="290" t="s">
        <v>1337</v>
      </c>
      <c r="C340" s="291">
        <v>2524.16</v>
      </c>
      <c r="D340" s="292" t="s">
        <v>56</v>
      </c>
      <c r="E340" s="291">
        <v>0</v>
      </c>
      <c r="F340" s="291">
        <v>0</v>
      </c>
      <c r="G340" s="291">
        <v>2524.16</v>
      </c>
      <c r="H340" s="292" t="s">
        <v>56</v>
      </c>
    </row>
    <row r="341" spans="1:8" ht="20.100000000000001" customHeight="1" x14ac:dyDescent="0.25">
      <c r="A341" s="290" t="s">
        <v>1338</v>
      </c>
      <c r="B341" s="290" t="s">
        <v>1339</v>
      </c>
      <c r="C341" s="291">
        <v>10428.4</v>
      </c>
      <c r="D341" s="292" t="s">
        <v>56</v>
      </c>
      <c r="E341" s="291">
        <v>0</v>
      </c>
      <c r="F341" s="291">
        <v>0</v>
      </c>
      <c r="G341" s="291">
        <v>10428.4</v>
      </c>
      <c r="H341" s="292" t="s">
        <v>56</v>
      </c>
    </row>
    <row r="342" spans="1:8" ht="20.100000000000001" customHeight="1" x14ac:dyDescent="0.25">
      <c r="A342" s="290" t="s">
        <v>1340</v>
      </c>
      <c r="B342" s="290" t="s">
        <v>1339</v>
      </c>
      <c r="C342" s="291">
        <v>4280.3999999999996</v>
      </c>
      <c r="D342" s="292" t="s">
        <v>56</v>
      </c>
      <c r="E342" s="291">
        <v>0</v>
      </c>
      <c r="F342" s="291">
        <v>0</v>
      </c>
      <c r="G342" s="291">
        <v>4280.3999999999996</v>
      </c>
      <c r="H342" s="292" t="s">
        <v>56</v>
      </c>
    </row>
    <row r="343" spans="1:8" ht="20.100000000000001" customHeight="1" x14ac:dyDescent="0.25">
      <c r="A343" s="290" t="s">
        <v>1341</v>
      </c>
      <c r="B343" s="290" t="s">
        <v>1342</v>
      </c>
      <c r="C343" s="291">
        <v>53336.800000000003</v>
      </c>
      <c r="D343" s="292" t="s">
        <v>56</v>
      </c>
      <c r="E343" s="291">
        <v>0</v>
      </c>
      <c r="F343" s="291">
        <v>0</v>
      </c>
      <c r="G343" s="291">
        <v>53336.800000000003</v>
      </c>
      <c r="H343" s="292" t="s">
        <v>56</v>
      </c>
    </row>
    <row r="344" spans="1:8" ht="20.100000000000001" customHeight="1" x14ac:dyDescent="0.25">
      <c r="A344" s="290" t="s">
        <v>1343</v>
      </c>
      <c r="B344" s="290" t="s">
        <v>1344</v>
      </c>
      <c r="C344" s="291">
        <v>17100</v>
      </c>
      <c r="D344" s="292" t="s">
        <v>56</v>
      </c>
      <c r="E344" s="291">
        <v>0</v>
      </c>
      <c r="F344" s="291">
        <v>0</v>
      </c>
      <c r="G344" s="291">
        <v>17100</v>
      </c>
      <c r="H344" s="292" t="s">
        <v>56</v>
      </c>
    </row>
    <row r="345" spans="1:8" ht="20.100000000000001" customHeight="1" x14ac:dyDescent="0.25">
      <c r="A345" s="290" t="s">
        <v>1345</v>
      </c>
      <c r="B345" s="290" t="s">
        <v>1346</v>
      </c>
      <c r="C345" s="291">
        <v>27115</v>
      </c>
      <c r="D345" s="292" t="s">
        <v>56</v>
      </c>
      <c r="E345" s="291">
        <v>0</v>
      </c>
      <c r="F345" s="291">
        <v>0</v>
      </c>
      <c r="G345" s="291">
        <v>27115</v>
      </c>
      <c r="H345" s="292" t="s">
        <v>56</v>
      </c>
    </row>
    <row r="346" spans="1:8" ht="20.100000000000001" customHeight="1" x14ac:dyDescent="0.25">
      <c r="A346" s="290" t="s">
        <v>1347</v>
      </c>
      <c r="B346" s="290" t="s">
        <v>1348</v>
      </c>
      <c r="C346" s="291">
        <v>12841.2</v>
      </c>
      <c r="D346" s="292" t="s">
        <v>56</v>
      </c>
      <c r="E346" s="291">
        <v>0</v>
      </c>
      <c r="F346" s="291">
        <v>0</v>
      </c>
      <c r="G346" s="291">
        <v>12841.2</v>
      </c>
      <c r="H346" s="292" t="s">
        <v>56</v>
      </c>
    </row>
    <row r="347" spans="1:8" ht="20.100000000000001" customHeight="1" x14ac:dyDescent="0.25">
      <c r="A347" s="290" t="s">
        <v>1349</v>
      </c>
      <c r="B347" s="290" t="s">
        <v>1350</v>
      </c>
      <c r="C347" s="291">
        <v>7273.2</v>
      </c>
      <c r="D347" s="292" t="s">
        <v>56</v>
      </c>
      <c r="E347" s="291">
        <v>0</v>
      </c>
      <c r="F347" s="291">
        <v>0</v>
      </c>
      <c r="G347" s="291">
        <v>7273.2</v>
      </c>
      <c r="H347" s="292" t="s">
        <v>56</v>
      </c>
    </row>
    <row r="348" spans="1:8" ht="20.100000000000001" customHeight="1" x14ac:dyDescent="0.25">
      <c r="A348" s="290" t="s">
        <v>1351</v>
      </c>
      <c r="B348" s="290" t="s">
        <v>1352</v>
      </c>
      <c r="C348" s="291">
        <v>8804.4</v>
      </c>
      <c r="D348" s="292" t="s">
        <v>56</v>
      </c>
      <c r="E348" s="291">
        <v>0</v>
      </c>
      <c r="F348" s="291">
        <v>0</v>
      </c>
      <c r="G348" s="291">
        <v>8804.4</v>
      </c>
      <c r="H348" s="292" t="s">
        <v>56</v>
      </c>
    </row>
    <row r="349" spans="1:8" ht="20.100000000000001" customHeight="1" x14ac:dyDescent="0.25">
      <c r="A349" s="290" t="s">
        <v>1353</v>
      </c>
      <c r="B349" s="290" t="s">
        <v>1354</v>
      </c>
      <c r="C349" s="291">
        <v>29220.400000000001</v>
      </c>
      <c r="D349" s="292" t="s">
        <v>56</v>
      </c>
      <c r="E349" s="291">
        <v>0</v>
      </c>
      <c r="F349" s="291">
        <v>0</v>
      </c>
      <c r="G349" s="291">
        <v>29220.400000000001</v>
      </c>
      <c r="H349" s="292" t="s">
        <v>56</v>
      </c>
    </row>
    <row r="350" spans="1:8" ht="20.100000000000001" customHeight="1" x14ac:dyDescent="0.25">
      <c r="A350" s="290" t="s">
        <v>1355</v>
      </c>
      <c r="B350" s="290" t="s">
        <v>1356</v>
      </c>
      <c r="C350" s="291">
        <v>1998</v>
      </c>
      <c r="D350" s="292" t="s">
        <v>56</v>
      </c>
      <c r="E350" s="291">
        <v>0</v>
      </c>
      <c r="F350" s="291">
        <v>0</v>
      </c>
      <c r="G350" s="291">
        <v>1998</v>
      </c>
      <c r="H350" s="292" t="s">
        <v>56</v>
      </c>
    </row>
    <row r="351" spans="1:8" ht="20.100000000000001" customHeight="1" x14ac:dyDescent="0.25">
      <c r="A351" s="290" t="s">
        <v>1357</v>
      </c>
      <c r="B351" s="290" t="s">
        <v>1358</v>
      </c>
      <c r="C351" s="291">
        <v>12000</v>
      </c>
      <c r="D351" s="292" t="s">
        <v>56</v>
      </c>
      <c r="E351" s="291">
        <v>0</v>
      </c>
      <c r="F351" s="291">
        <v>0</v>
      </c>
      <c r="G351" s="291">
        <v>12000</v>
      </c>
      <c r="H351" s="292" t="s">
        <v>56</v>
      </c>
    </row>
    <row r="352" spans="1:8" ht="20.100000000000001" customHeight="1" x14ac:dyDescent="0.25">
      <c r="A352" s="290" t="s">
        <v>1359</v>
      </c>
      <c r="B352" s="290" t="s">
        <v>1360</v>
      </c>
      <c r="C352" s="291">
        <v>10970.82</v>
      </c>
      <c r="D352" s="292" t="s">
        <v>56</v>
      </c>
      <c r="E352" s="291">
        <v>0</v>
      </c>
      <c r="F352" s="291">
        <v>0</v>
      </c>
      <c r="G352" s="291">
        <v>10970.82</v>
      </c>
      <c r="H352" s="292" t="s">
        <v>56</v>
      </c>
    </row>
    <row r="353" spans="1:8" ht="20.100000000000001" customHeight="1" x14ac:dyDescent="0.25">
      <c r="A353" s="290" t="s">
        <v>1361</v>
      </c>
      <c r="B353" s="290" t="s">
        <v>1362</v>
      </c>
      <c r="C353" s="291">
        <v>8804.4</v>
      </c>
      <c r="D353" s="292" t="s">
        <v>56</v>
      </c>
      <c r="E353" s="291">
        <v>0</v>
      </c>
      <c r="F353" s="291">
        <v>0</v>
      </c>
      <c r="G353" s="291">
        <v>8804.4</v>
      </c>
      <c r="H353" s="292" t="s">
        <v>56</v>
      </c>
    </row>
    <row r="354" spans="1:8" ht="20.100000000000001" customHeight="1" x14ac:dyDescent="0.25">
      <c r="A354" s="290" t="s">
        <v>1363</v>
      </c>
      <c r="B354" s="290" t="s">
        <v>1364</v>
      </c>
      <c r="C354" s="291">
        <v>763.03</v>
      </c>
      <c r="D354" s="292" t="s">
        <v>56</v>
      </c>
      <c r="E354" s="291">
        <v>0</v>
      </c>
      <c r="F354" s="291">
        <v>0</v>
      </c>
      <c r="G354" s="291">
        <v>763.03</v>
      </c>
      <c r="H354" s="292" t="s">
        <v>56</v>
      </c>
    </row>
    <row r="355" spans="1:8" ht="20.100000000000001" customHeight="1" x14ac:dyDescent="0.25">
      <c r="A355" s="290" t="s">
        <v>1365</v>
      </c>
      <c r="B355" s="290" t="s">
        <v>1366</v>
      </c>
      <c r="C355" s="291">
        <v>6000</v>
      </c>
      <c r="D355" s="292" t="s">
        <v>56</v>
      </c>
      <c r="E355" s="291">
        <v>0</v>
      </c>
      <c r="F355" s="291">
        <v>0</v>
      </c>
      <c r="G355" s="291">
        <v>6000</v>
      </c>
      <c r="H355" s="292" t="s">
        <v>56</v>
      </c>
    </row>
    <row r="356" spans="1:8" ht="20.100000000000001" customHeight="1" x14ac:dyDescent="0.25">
      <c r="A356" s="290" t="s">
        <v>1367</v>
      </c>
      <c r="B356" s="290" t="s">
        <v>1368</v>
      </c>
      <c r="C356" s="291">
        <v>2400</v>
      </c>
      <c r="D356" s="292" t="s">
        <v>56</v>
      </c>
      <c r="E356" s="291">
        <v>0</v>
      </c>
      <c r="F356" s="291">
        <v>0</v>
      </c>
      <c r="G356" s="291">
        <v>2400</v>
      </c>
      <c r="H356" s="292" t="s">
        <v>56</v>
      </c>
    </row>
    <row r="357" spans="1:8" ht="20.100000000000001" customHeight="1" x14ac:dyDescent="0.25">
      <c r="A357" s="290" t="s">
        <v>1369</v>
      </c>
      <c r="B357" s="290" t="s">
        <v>1370</v>
      </c>
      <c r="C357" s="291">
        <v>7690</v>
      </c>
      <c r="D357" s="292" t="s">
        <v>56</v>
      </c>
      <c r="E357" s="291">
        <v>0</v>
      </c>
      <c r="F357" s="291">
        <v>0</v>
      </c>
      <c r="G357" s="291">
        <v>7690</v>
      </c>
      <c r="H357" s="292" t="s">
        <v>56</v>
      </c>
    </row>
    <row r="358" spans="1:8" ht="20.100000000000001" customHeight="1" x14ac:dyDescent="0.25">
      <c r="A358" s="290" t="s">
        <v>1371</v>
      </c>
      <c r="B358" s="290" t="s">
        <v>1372</v>
      </c>
      <c r="C358" s="291">
        <v>928</v>
      </c>
      <c r="D358" s="292" t="s">
        <v>56</v>
      </c>
      <c r="E358" s="291">
        <v>0</v>
      </c>
      <c r="F358" s="291">
        <v>0</v>
      </c>
      <c r="G358" s="291">
        <v>928</v>
      </c>
      <c r="H358" s="292" t="s">
        <v>56</v>
      </c>
    </row>
    <row r="359" spans="1:8" ht="20.100000000000001" customHeight="1" x14ac:dyDescent="0.25">
      <c r="A359" s="290" t="s">
        <v>1373</v>
      </c>
      <c r="B359" s="290" t="s">
        <v>1374</v>
      </c>
      <c r="C359" s="291">
        <v>1998</v>
      </c>
      <c r="D359" s="292" t="s">
        <v>56</v>
      </c>
      <c r="E359" s="291">
        <v>0</v>
      </c>
      <c r="F359" s="291">
        <v>0</v>
      </c>
      <c r="G359" s="291">
        <v>1998</v>
      </c>
      <c r="H359" s="292" t="s">
        <v>56</v>
      </c>
    </row>
    <row r="360" spans="1:8" ht="20.100000000000001" customHeight="1" x14ac:dyDescent="0.25">
      <c r="A360" s="290" t="s">
        <v>1375</v>
      </c>
      <c r="B360" s="290" t="s">
        <v>1376</v>
      </c>
      <c r="C360" s="291">
        <v>38280</v>
      </c>
      <c r="D360" s="292" t="s">
        <v>56</v>
      </c>
      <c r="E360" s="291">
        <v>0</v>
      </c>
      <c r="F360" s="291">
        <v>0</v>
      </c>
      <c r="G360" s="291">
        <v>38280</v>
      </c>
      <c r="H360" s="292" t="s">
        <v>56</v>
      </c>
    </row>
    <row r="361" spans="1:8" ht="20.100000000000001" customHeight="1" x14ac:dyDescent="0.25">
      <c r="A361" s="290" t="s">
        <v>1377</v>
      </c>
      <c r="B361" s="290" t="s">
        <v>1378</v>
      </c>
      <c r="C361" s="291">
        <v>818.99</v>
      </c>
      <c r="D361" s="292" t="s">
        <v>56</v>
      </c>
      <c r="E361" s="291">
        <v>0</v>
      </c>
      <c r="F361" s="291">
        <v>0</v>
      </c>
      <c r="G361" s="291">
        <v>818.99</v>
      </c>
      <c r="H361" s="292" t="s">
        <v>56</v>
      </c>
    </row>
    <row r="362" spans="1:8" ht="20.100000000000001" customHeight="1" x14ac:dyDescent="0.25">
      <c r="A362" s="290" t="s">
        <v>1379</v>
      </c>
      <c r="B362" s="290" t="s">
        <v>1380</v>
      </c>
      <c r="C362" s="291">
        <v>3500</v>
      </c>
      <c r="D362" s="292" t="s">
        <v>56</v>
      </c>
      <c r="E362" s="291">
        <v>0</v>
      </c>
      <c r="F362" s="291">
        <v>0</v>
      </c>
      <c r="G362" s="291">
        <v>3500</v>
      </c>
      <c r="H362" s="292" t="s">
        <v>56</v>
      </c>
    </row>
    <row r="363" spans="1:8" ht="20.100000000000001" customHeight="1" x14ac:dyDescent="0.25">
      <c r="A363" s="290" t="s">
        <v>1381</v>
      </c>
      <c r="B363" s="290" t="s">
        <v>1382</v>
      </c>
      <c r="C363" s="291">
        <v>2399.1999999999998</v>
      </c>
      <c r="D363" s="292" t="s">
        <v>56</v>
      </c>
      <c r="E363" s="291">
        <v>0</v>
      </c>
      <c r="F363" s="291">
        <v>0</v>
      </c>
      <c r="G363" s="291">
        <v>2399.1999999999998</v>
      </c>
      <c r="H363" s="292" t="s">
        <v>56</v>
      </c>
    </row>
    <row r="364" spans="1:8" ht="20.100000000000001" customHeight="1" x14ac:dyDescent="0.25">
      <c r="A364" s="290" t="s">
        <v>1383</v>
      </c>
      <c r="B364" s="290" t="s">
        <v>1384</v>
      </c>
      <c r="C364" s="291">
        <v>5099.1499999999996</v>
      </c>
      <c r="D364" s="292" t="s">
        <v>56</v>
      </c>
      <c r="E364" s="291">
        <v>0</v>
      </c>
      <c r="F364" s="291">
        <v>0</v>
      </c>
      <c r="G364" s="291">
        <v>5099.1499999999996</v>
      </c>
      <c r="H364" s="292" t="s">
        <v>56</v>
      </c>
    </row>
    <row r="365" spans="1:8" ht="20.100000000000001" customHeight="1" x14ac:dyDescent="0.25">
      <c r="A365" s="290" t="s">
        <v>1385</v>
      </c>
      <c r="B365" s="290" t="s">
        <v>1386</v>
      </c>
      <c r="C365" s="291">
        <v>6925.2</v>
      </c>
      <c r="D365" s="292" t="s">
        <v>56</v>
      </c>
      <c r="E365" s="291">
        <v>0</v>
      </c>
      <c r="F365" s="291">
        <v>0</v>
      </c>
      <c r="G365" s="291">
        <v>6925.2</v>
      </c>
      <c r="H365" s="292" t="s">
        <v>56</v>
      </c>
    </row>
    <row r="366" spans="1:8" ht="20.100000000000001" customHeight="1" x14ac:dyDescent="0.25">
      <c r="A366" s="290" t="s">
        <v>1387</v>
      </c>
      <c r="B366" s="290" t="s">
        <v>1388</v>
      </c>
      <c r="C366" s="291">
        <v>4616.8</v>
      </c>
      <c r="D366" s="292" t="s">
        <v>56</v>
      </c>
      <c r="E366" s="291">
        <v>0</v>
      </c>
      <c r="F366" s="291">
        <v>0</v>
      </c>
      <c r="G366" s="291">
        <v>4616.8</v>
      </c>
      <c r="H366" s="292" t="s">
        <v>56</v>
      </c>
    </row>
    <row r="367" spans="1:8" ht="20.100000000000001" customHeight="1" x14ac:dyDescent="0.25">
      <c r="A367" s="290" t="s">
        <v>1389</v>
      </c>
      <c r="B367" s="290" t="s">
        <v>1390</v>
      </c>
      <c r="C367" s="291">
        <v>3694.6</v>
      </c>
      <c r="D367" s="292" t="s">
        <v>56</v>
      </c>
      <c r="E367" s="291">
        <v>0</v>
      </c>
      <c r="F367" s="291">
        <v>0</v>
      </c>
      <c r="G367" s="291">
        <v>3694.6</v>
      </c>
      <c r="H367" s="292" t="s">
        <v>56</v>
      </c>
    </row>
    <row r="368" spans="1:8" ht="20.100000000000001" customHeight="1" x14ac:dyDescent="0.25">
      <c r="A368" s="290" t="s">
        <v>1391</v>
      </c>
      <c r="B368" s="290" t="s">
        <v>1392</v>
      </c>
      <c r="C368" s="291">
        <v>4060</v>
      </c>
      <c r="D368" s="292" t="s">
        <v>56</v>
      </c>
      <c r="E368" s="291">
        <v>0</v>
      </c>
      <c r="F368" s="291">
        <v>0</v>
      </c>
      <c r="G368" s="291">
        <v>4060</v>
      </c>
      <c r="H368" s="292" t="s">
        <v>56</v>
      </c>
    </row>
    <row r="369" spans="1:8" ht="20.100000000000001" customHeight="1" x14ac:dyDescent="0.25">
      <c r="A369" s="290" t="s">
        <v>1393</v>
      </c>
      <c r="B369" s="290" t="s">
        <v>1394</v>
      </c>
      <c r="C369" s="291">
        <v>3468.4</v>
      </c>
      <c r="D369" s="292" t="s">
        <v>56</v>
      </c>
      <c r="E369" s="291">
        <v>0</v>
      </c>
      <c r="F369" s="291">
        <v>0</v>
      </c>
      <c r="G369" s="291">
        <v>3468.4</v>
      </c>
      <c r="H369" s="292" t="s">
        <v>56</v>
      </c>
    </row>
    <row r="370" spans="1:8" ht="20.100000000000001" customHeight="1" x14ac:dyDescent="0.25">
      <c r="A370" s="290" t="s">
        <v>1395</v>
      </c>
      <c r="B370" s="290" t="s">
        <v>1396</v>
      </c>
      <c r="C370" s="291">
        <v>430000</v>
      </c>
      <c r="D370" s="292" t="s">
        <v>56</v>
      </c>
      <c r="E370" s="291">
        <v>0</v>
      </c>
      <c r="F370" s="291">
        <v>0</v>
      </c>
      <c r="G370" s="291">
        <v>430000</v>
      </c>
      <c r="H370" s="292" t="s">
        <v>56</v>
      </c>
    </row>
    <row r="371" spans="1:8" ht="20.100000000000001" customHeight="1" x14ac:dyDescent="0.25">
      <c r="A371" s="290" t="s">
        <v>1397</v>
      </c>
      <c r="B371" s="290" t="s">
        <v>1398</v>
      </c>
      <c r="C371" s="291">
        <v>493</v>
      </c>
      <c r="D371" s="292" t="s">
        <v>56</v>
      </c>
      <c r="E371" s="291">
        <v>0</v>
      </c>
      <c r="F371" s="291">
        <v>0</v>
      </c>
      <c r="G371" s="291">
        <v>493</v>
      </c>
      <c r="H371" s="292" t="s">
        <v>56</v>
      </c>
    </row>
    <row r="372" spans="1:8" ht="20.100000000000001" customHeight="1" x14ac:dyDescent="0.25">
      <c r="A372" s="290" t="s">
        <v>1399</v>
      </c>
      <c r="B372" s="290" t="s">
        <v>1400</v>
      </c>
      <c r="C372" s="291">
        <v>1796</v>
      </c>
      <c r="D372" s="292" t="s">
        <v>56</v>
      </c>
      <c r="E372" s="291">
        <v>0</v>
      </c>
      <c r="F372" s="291">
        <v>0</v>
      </c>
      <c r="G372" s="291">
        <v>1796</v>
      </c>
      <c r="H372" s="292" t="s">
        <v>56</v>
      </c>
    </row>
    <row r="373" spans="1:8" ht="20.100000000000001" customHeight="1" x14ac:dyDescent="0.25">
      <c r="A373" s="290" t="s">
        <v>1401</v>
      </c>
      <c r="B373" s="290" t="s">
        <v>1402</v>
      </c>
      <c r="C373" s="291">
        <v>3490</v>
      </c>
      <c r="D373" s="292" t="s">
        <v>56</v>
      </c>
      <c r="E373" s="291">
        <v>0</v>
      </c>
      <c r="F373" s="291">
        <v>0</v>
      </c>
      <c r="G373" s="291">
        <v>3490</v>
      </c>
      <c r="H373" s="292" t="s">
        <v>56</v>
      </c>
    </row>
    <row r="374" spans="1:8" ht="20.100000000000001" customHeight="1" x14ac:dyDescent="0.25">
      <c r="A374" s="290" t="s">
        <v>1403</v>
      </c>
      <c r="B374" s="290" t="s">
        <v>1404</v>
      </c>
      <c r="C374" s="291">
        <v>3945</v>
      </c>
      <c r="D374" s="292" t="s">
        <v>56</v>
      </c>
      <c r="E374" s="291">
        <v>0</v>
      </c>
      <c r="F374" s="291">
        <v>0</v>
      </c>
      <c r="G374" s="291">
        <v>3945</v>
      </c>
      <c r="H374" s="292" t="s">
        <v>56</v>
      </c>
    </row>
    <row r="375" spans="1:8" ht="20.100000000000001" customHeight="1" x14ac:dyDescent="0.25">
      <c r="A375" s="290" t="s">
        <v>1405</v>
      </c>
      <c r="B375" s="290" t="s">
        <v>1406</v>
      </c>
      <c r="C375" s="291">
        <v>14999</v>
      </c>
      <c r="D375" s="292" t="s">
        <v>56</v>
      </c>
      <c r="E375" s="291">
        <v>0</v>
      </c>
      <c r="F375" s="291">
        <v>0</v>
      </c>
      <c r="G375" s="291">
        <v>14999</v>
      </c>
      <c r="H375" s="292" t="s">
        <v>56</v>
      </c>
    </row>
    <row r="376" spans="1:8" ht="20.100000000000001" customHeight="1" x14ac:dyDescent="0.25">
      <c r="A376" s="290" t="s">
        <v>1407</v>
      </c>
      <c r="B376" s="290" t="s">
        <v>1408</v>
      </c>
      <c r="C376" s="291">
        <v>52026</v>
      </c>
      <c r="D376" s="292" t="s">
        <v>56</v>
      </c>
      <c r="E376" s="291">
        <v>0</v>
      </c>
      <c r="F376" s="291">
        <v>0</v>
      </c>
      <c r="G376" s="291">
        <v>52026</v>
      </c>
      <c r="H376" s="292" t="s">
        <v>56</v>
      </c>
    </row>
    <row r="377" spans="1:8" ht="20.100000000000001" customHeight="1" x14ac:dyDescent="0.25">
      <c r="A377" s="290" t="s">
        <v>876</v>
      </c>
      <c r="B377" s="290" t="s">
        <v>877</v>
      </c>
      <c r="C377" s="291">
        <v>32916</v>
      </c>
      <c r="D377" s="292" t="s">
        <v>56</v>
      </c>
      <c r="E377" s="291">
        <v>0</v>
      </c>
      <c r="F377" s="291">
        <v>0</v>
      </c>
      <c r="G377" s="291">
        <v>32916</v>
      </c>
      <c r="H377" s="292" t="s">
        <v>56</v>
      </c>
    </row>
    <row r="378" spans="1:8" ht="20.100000000000001" customHeight="1" x14ac:dyDescent="0.25">
      <c r="A378" s="290" t="s">
        <v>878</v>
      </c>
      <c r="B378" s="290" t="s">
        <v>879</v>
      </c>
      <c r="C378" s="291">
        <v>229680</v>
      </c>
      <c r="D378" s="292" t="s">
        <v>56</v>
      </c>
      <c r="E378" s="291">
        <v>0</v>
      </c>
      <c r="F378" s="291">
        <v>0</v>
      </c>
      <c r="G378" s="291">
        <v>229680</v>
      </c>
      <c r="H378" s="292" t="s">
        <v>56</v>
      </c>
    </row>
    <row r="379" spans="1:8" ht="20.100000000000001" customHeight="1" x14ac:dyDescent="0.25">
      <c r="A379" s="290" t="s">
        <v>1409</v>
      </c>
      <c r="B379" s="290" t="s">
        <v>1410</v>
      </c>
      <c r="C379" s="291">
        <v>49996</v>
      </c>
      <c r="D379" s="292" t="s">
        <v>56</v>
      </c>
      <c r="E379" s="291">
        <v>0</v>
      </c>
      <c r="F379" s="291">
        <v>0</v>
      </c>
      <c r="G379" s="291">
        <v>49996</v>
      </c>
      <c r="H379" s="292" t="s">
        <v>56</v>
      </c>
    </row>
    <row r="380" spans="1:8" ht="20.100000000000001" customHeight="1" x14ac:dyDescent="0.25">
      <c r="A380" s="293" t="s">
        <v>626</v>
      </c>
      <c r="B380" s="293" t="s">
        <v>199</v>
      </c>
      <c r="C380" s="294">
        <v>491822.47</v>
      </c>
      <c r="D380" s="295" t="s">
        <v>56</v>
      </c>
      <c r="E380" s="294">
        <v>0</v>
      </c>
      <c r="F380" s="294">
        <v>0</v>
      </c>
      <c r="G380" s="294">
        <v>491822.47</v>
      </c>
      <c r="H380" s="295" t="s">
        <v>56</v>
      </c>
    </row>
    <row r="381" spans="1:8" ht="20.100000000000001" customHeight="1" x14ac:dyDescent="0.25">
      <c r="A381" s="290" t="s">
        <v>1411</v>
      </c>
      <c r="B381" s="290" t="s">
        <v>1412</v>
      </c>
      <c r="C381" s="291">
        <v>15835.5</v>
      </c>
      <c r="D381" s="292" t="s">
        <v>56</v>
      </c>
      <c r="E381" s="291">
        <v>0</v>
      </c>
      <c r="F381" s="291">
        <v>0</v>
      </c>
      <c r="G381" s="291">
        <v>15835.5</v>
      </c>
      <c r="H381" s="292" t="s">
        <v>56</v>
      </c>
    </row>
    <row r="382" spans="1:8" ht="20.100000000000001" customHeight="1" x14ac:dyDescent="0.25">
      <c r="A382" s="290" t="s">
        <v>1413</v>
      </c>
      <c r="B382" s="290" t="s">
        <v>1414</v>
      </c>
      <c r="C382" s="291">
        <v>8499</v>
      </c>
      <c r="D382" s="292" t="s">
        <v>56</v>
      </c>
      <c r="E382" s="291">
        <v>0</v>
      </c>
      <c r="F382" s="291">
        <v>0</v>
      </c>
      <c r="G382" s="291">
        <v>8499</v>
      </c>
      <c r="H382" s="292" t="s">
        <v>56</v>
      </c>
    </row>
    <row r="383" spans="1:8" ht="20.100000000000001" customHeight="1" x14ac:dyDescent="0.25">
      <c r="A383" s="290" t="s">
        <v>1415</v>
      </c>
      <c r="B383" s="290" t="s">
        <v>1416</v>
      </c>
      <c r="C383" s="291">
        <v>6999</v>
      </c>
      <c r="D383" s="292" t="s">
        <v>56</v>
      </c>
      <c r="E383" s="291">
        <v>0</v>
      </c>
      <c r="F383" s="291">
        <v>0</v>
      </c>
      <c r="G383" s="291">
        <v>6999</v>
      </c>
      <c r="H383" s="292" t="s">
        <v>56</v>
      </c>
    </row>
    <row r="384" spans="1:8" ht="20.100000000000001" customHeight="1" x14ac:dyDescent="0.25">
      <c r="A384" s="290" t="s">
        <v>1417</v>
      </c>
      <c r="B384" s="290" t="s">
        <v>1418</v>
      </c>
      <c r="C384" s="291">
        <v>11598</v>
      </c>
      <c r="D384" s="292" t="s">
        <v>56</v>
      </c>
      <c r="E384" s="291">
        <v>0</v>
      </c>
      <c r="F384" s="291">
        <v>0</v>
      </c>
      <c r="G384" s="291">
        <v>11598</v>
      </c>
      <c r="H384" s="292" t="s">
        <v>56</v>
      </c>
    </row>
    <row r="385" spans="1:8" ht="20.100000000000001" customHeight="1" x14ac:dyDescent="0.25">
      <c r="A385" s="290" t="s">
        <v>1419</v>
      </c>
      <c r="B385" s="290" t="s">
        <v>1420</v>
      </c>
      <c r="C385" s="291">
        <v>2999</v>
      </c>
      <c r="D385" s="292" t="s">
        <v>56</v>
      </c>
      <c r="E385" s="291">
        <v>0</v>
      </c>
      <c r="F385" s="291">
        <v>0</v>
      </c>
      <c r="G385" s="291">
        <v>2999</v>
      </c>
      <c r="H385" s="292" t="s">
        <v>56</v>
      </c>
    </row>
    <row r="386" spans="1:8" ht="20.100000000000001" customHeight="1" x14ac:dyDescent="0.25">
      <c r="A386" s="290" t="s">
        <v>1421</v>
      </c>
      <c r="B386" s="290" t="s">
        <v>1422</v>
      </c>
      <c r="C386" s="291">
        <v>21731.99</v>
      </c>
      <c r="D386" s="292" t="s">
        <v>56</v>
      </c>
      <c r="E386" s="291">
        <v>0</v>
      </c>
      <c r="F386" s="291">
        <v>0</v>
      </c>
      <c r="G386" s="291">
        <v>21731.99</v>
      </c>
      <c r="H386" s="292" t="s">
        <v>56</v>
      </c>
    </row>
    <row r="387" spans="1:8" ht="20.100000000000001" customHeight="1" x14ac:dyDescent="0.25">
      <c r="A387" s="290" t="s">
        <v>1423</v>
      </c>
      <c r="B387" s="290" t="s">
        <v>1424</v>
      </c>
      <c r="C387" s="291">
        <v>1099</v>
      </c>
      <c r="D387" s="292" t="s">
        <v>56</v>
      </c>
      <c r="E387" s="291">
        <v>0</v>
      </c>
      <c r="F387" s="291">
        <v>0</v>
      </c>
      <c r="G387" s="291">
        <v>1099</v>
      </c>
      <c r="H387" s="292" t="s">
        <v>56</v>
      </c>
    </row>
    <row r="388" spans="1:8" ht="20.100000000000001" customHeight="1" x14ac:dyDescent="0.25">
      <c r="A388" s="290" t="s">
        <v>1425</v>
      </c>
      <c r="B388" s="290" t="s">
        <v>1426</v>
      </c>
      <c r="C388" s="291">
        <v>19001.03</v>
      </c>
      <c r="D388" s="292" t="s">
        <v>56</v>
      </c>
      <c r="E388" s="291">
        <v>0</v>
      </c>
      <c r="F388" s="291">
        <v>0</v>
      </c>
      <c r="G388" s="291">
        <v>19001.03</v>
      </c>
      <c r="H388" s="292" t="s">
        <v>56</v>
      </c>
    </row>
    <row r="389" spans="1:8" ht="20.100000000000001" customHeight="1" x14ac:dyDescent="0.25">
      <c r="A389" s="290" t="s">
        <v>1427</v>
      </c>
      <c r="B389" s="290" t="s">
        <v>1428</v>
      </c>
      <c r="C389" s="291">
        <v>9999</v>
      </c>
      <c r="D389" s="292" t="s">
        <v>56</v>
      </c>
      <c r="E389" s="291">
        <v>0</v>
      </c>
      <c r="F389" s="291">
        <v>0</v>
      </c>
      <c r="G389" s="291">
        <v>9999</v>
      </c>
      <c r="H389" s="292" t="s">
        <v>56</v>
      </c>
    </row>
    <row r="390" spans="1:8" ht="20.100000000000001" customHeight="1" x14ac:dyDescent="0.25">
      <c r="A390" s="290" t="s">
        <v>1429</v>
      </c>
      <c r="B390" s="290" t="s">
        <v>1430</v>
      </c>
      <c r="C390" s="291">
        <v>5999</v>
      </c>
      <c r="D390" s="292" t="s">
        <v>56</v>
      </c>
      <c r="E390" s="291">
        <v>0</v>
      </c>
      <c r="F390" s="291">
        <v>0</v>
      </c>
      <c r="G390" s="291">
        <v>5999</v>
      </c>
      <c r="H390" s="292" t="s">
        <v>56</v>
      </c>
    </row>
    <row r="391" spans="1:8" ht="20.100000000000001" customHeight="1" x14ac:dyDescent="0.25">
      <c r="A391" s="290" t="s">
        <v>1431</v>
      </c>
      <c r="B391" s="290" t="s">
        <v>1432</v>
      </c>
      <c r="C391" s="291">
        <v>7954.27</v>
      </c>
      <c r="D391" s="292" t="s">
        <v>56</v>
      </c>
      <c r="E391" s="291">
        <v>0</v>
      </c>
      <c r="F391" s="291">
        <v>0</v>
      </c>
      <c r="G391" s="291">
        <v>7954.27</v>
      </c>
      <c r="H391" s="292" t="s">
        <v>56</v>
      </c>
    </row>
    <row r="392" spans="1:8" ht="20.100000000000001" customHeight="1" x14ac:dyDescent="0.25">
      <c r="A392" s="290" t="s">
        <v>1433</v>
      </c>
      <c r="B392" s="290" t="s">
        <v>1434</v>
      </c>
      <c r="C392" s="291">
        <v>8799</v>
      </c>
      <c r="D392" s="292" t="s">
        <v>56</v>
      </c>
      <c r="E392" s="291">
        <v>0</v>
      </c>
      <c r="F392" s="291">
        <v>0</v>
      </c>
      <c r="G392" s="291">
        <v>8799</v>
      </c>
      <c r="H392" s="292" t="s">
        <v>56</v>
      </c>
    </row>
    <row r="393" spans="1:8" ht="20.100000000000001" customHeight="1" x14ac:dyDescent="0.25">
      <c r="A393" s="290" t="s">
        <v>1435</v>
      </c>
      <c r="B393" s="290" t="s">
        <v>1436</v>
      </c>
      <c r="C393" s="291">
        <v>464</v>
      </c>
      <c r="D393" s="292" t="s">
        <v>56</v>
      </c>
      <c r="E393" s="291">
        <v>0</v>
      </c>
      <c r="F393" s="291">
        <v>0</v>
      </c>
      <c r="G393" s="291">
        <v>464</v>
      </c>
      <c r="H393" s="292" t="s">
        <v>56</v>
      </c>
    </row>
    <row r="394" spans="1:8" ht="20.100000000000001" customHeight="1" x14ac:dyDescent="0.25">
      <c r="A394" s="290" t="s">
        <v>1437</v>
      </c>
      <c r="B394" s="290" t="s">
        <v>1438</v>
      </c>
      <c r="C394" s="291">
        <v>2044.97</v>
      </c>
      <c r="D394" s="292" t="s">
        <v>56</v>
      </c>
      <c r="E394" s="291">
        <v>0</v>
      </c>
      <c r="F394" s="291">
        <v>0</v>
      </c>
      <c r="G394" s="291">
        <v>2044.97</v>
      </c>
      <c r="H394" s="292" t="s">
        <v>56</v>
      </c>
    </row>
    <row r="395" spans="1:8" ht="20.100000000000001" customHeight="1" x14ac:dyDescent="0.25">
      <c r="A395" s="290" t="s">
        <v>1439</v>
      </c>
      <c r="B395" s="290" t="s">
        <v>1440</v>
      </c>
      <c r="C395" s="291">
        <v>9898</v>
      </c>
      <c r="D395" s="292" t="s">
        <v>56</v>
      </c>
      <c r="E395" s="291">
        <v>0</v>
      </c>
      <c r="F395" s="291">
        <v>0</v>
      </c>
      <c r="G395" s="291">
        <v>9898</v>
      </c>
      <c r="H395" s="292" t="s">
        <v>56</v>
      </c>
    </row>
    <row r="396" spans="1:8" ht="20.100000000000001" customHeight="1" x14ac:dyDescent="0.25">
      <c r="A396" s="290" t="s">
        <v>1441</v>
      </c>
      <c r="B396" s="290" t="s">
        <v>1442</v>
      </c>
      <c r="C396" s="291">
        <v>11999.2</v>
      </c>
      <c r="D396" s="292" t="s">
        <v>56</v>
      </c>
      <c r="E396" s="291">
        <v>0</v>
      </c>
      <c r="F396" s="291">
        <v>0</v>
      </c>
      <c r="G396" s="291">
        <v>11999.2</v>
      </c>
      <c r="H396" s="292" t="s">
        <v>56</v>
      </c>
    </row>
    <row r="397" spans="1:8" ht="20.100000000000001" customHeight="1" x14ac:dyDescent="0.25">
      <c r="A397" s="290" t="s">
        <v>1443</v>
      </c>
      <c r="B397" s="290" t="s">
        <v>1444</v>
      </c>
      <c r="C397" s="291">
        <v>2435.9899999999998</v>
      </c>
      <c r="D397" s="292" t="s">
        <v>56</v>
      </c>
      <c r="E397" s="291">
        <v>0</v>
      </c>
      <c r="F397" s="291">
        <v>0</v>
      </c>
      <c r="G397" s="291">
        <v>2435.9899999999998</v>
      </c>
      <c r="H397" s="292" t="s">
        <v>56</v>
      </c>
    </row>
    <row r="398" spans="1:8" ht="20.100000000000001" customHeight="1" x14ac:dyDescent="0.25">
      <c r="A398" s="290" t="s">
        <v>1445</v>
      </c>
      <c r="B398" s="290" t="s">
        <v>1446</v>
      </c>
      <c r="C398" s="291">
        <v>15199.99</v>
      </c>
      <c r="D398" s="292" t="s">
        <v>56</v>
      </c>
      <c r="E398" s="291">
        <v>0</v>
      </c>
      <c r="F398" s="291">
        <v>0</v>
      </c>
      <c r="G398" s="291">
        <v>15199.99</v>
      </c>
      <c r="H398" s="292" t="s">
        <v>56</v>
      </c>
    </row>
    <row r="399" spans="1:8" ht="20.100000000000001" customHeight="1" x14ac:dyDescent="0.25">
      <c r="A399" s="290" t="s">
        <v>1447</v>
      </c>
      <c r="B399" s="290" t="s">
        <v>1448</v>
      </c>
      <c r="C399" s="291">
        <v>7520.92</v>
      </c>
      <c r="D399" s="292" t="s">
        <v>56</v>
      </c>
      <c r="E399" s="291">
        <v>0</v>
      </c>
      <c r="F399" s="291">
        <v>0</v>
      </c>
      <c r="G399" s="291">
        <v>7520.92</v>
      </c>
      <c r="H399" s="292" t="s">
        <v>56</v>
      </c>
    </row>
    <row r="400" spans="1:8" ht="20.100000000000001" customHeight="1" x14ac:dyDescent="0.25">
      <c r="A400" s="290" t="s">
        <v>1449</v>
      </c>
      <c r="B400" s="290" t="s">
        <v>1450</v>
      </c>
      <c r="C400" s="291">
        <v>440.68</v>
      </c>
      <c r="D400" s="292" t="s">
        <v>56</v>
      </c>
      <c r="E400" s="291">
        <v>0</v>
      </c>
      <c r="F400" s="291">
        <v>0</v>
      </c>
      <c r="G400" s="291">
        <v>440.68</v>
      </c>
      <c r="H400" s="292" t="s">
        <v>56</v>
      </c>
    </row>
    <row r="401" spans="1:8" ht="20.100000000000001" customHeight="1" x14ac:dyDescent="0.25">
      <c r="A401" s="290" t="s">
        <v>1451</v>
      </c>
      <c r="B401" s="290" t="s">
        <v>1452</v>
      </c>
      <c r="C401" s="291">
        <v>6999</v>
      </c>
      <c r="D401" s="292" t="s">
        <v>56</v>
      </c>
      <c r="E401" s="291">
        <v>0</v>
      </c>
      <c r="F401" s="291">
        <v>0</v>
      </c>
      <c r="G401" s="291">
        <v>6999</v>
      </c>
      <c r="H401" s="292" t="s">
        <v>56</v>
      </c>
    </row>
    <row r="402" spans="1:8" ht="20.100000000000001" customHeight="1" x14ac:dyDescent="0.25">
      <c r="A402" s="290" t="s">
        <v>1453</v>
      </c>
      <c r="B402" s="290" t="s">
        <v>1454</v>
      </c>
      <c r="C402" s="291">
        <v>4504.1499999999996</v>
      </c>
      <c r="D402" s="292" t="s">
        <v>56</v>
      </c>
      <c r="E402" s="291">
        <v>0</v>
      </c>
      <c r="F402" s="291">
        <v>0</v>
      </c>
      <c r="G402" s="291">
        <v>4504.1499999999996</v>
      </c>
      <c r="H402" s="292" t="s">
        <v>56</v>
      </c>
    </row>
    <row r="403" spans="1:8" ht="20.100000000000001" customHeight="1" x14ac:dyDescent="0.25">
      <c r="A403" s="290" t="s">
        <v>1455</v>
      </c>
      <c r="B403" s="290" t="s">
        <v>1456</v>
      </c>
      <c r="C403" s="291">
        <v>3028</v>
      </c>
      <c r="D403" s="292" t="s">
        <v>56</v>
      </c>
      <c r="E403" s="291">
        <v>0</v>
      </c>
      <c r="F403" s="291">
        <v>0</v>
      </c>
      <c r="G403" s="291">
        <v>3028</v>
      </c>
      <c r="H403" s="292" t="s">
        <v>56</v>
      </c>
    </row>
    <row r="404" spans="1:8" ht="20.100000000000001" customHeight="1" x14ac:dyDescent="0.25">
      <c r="A404" s="290" t="s">
        <v>1457</v>
      </c>
      <c r="B404" s="290" t="s">
        <v>1458</v>
      </c>
      <c r="C404" s="291">
        <v>1188</v>
      </c>
      <c r="D404" s="292" t="s">
        <v>56</v>
      </c>
      <c r="E404" s="291">
        <v>0</v>
      </c>
      <c r="F404" s="291">
        <v>0</v>
      </c>
      <c r="G404" s="291">
        <v>1188</v>
      </c>
      <c r="H404" s="292" t="s">
        <v>56</v>
      </c>
    </row>
    <row r="405" spans="1:8" ht="20.100000000000001" customHeight="1" x14ac:dyDescent="0.25">
      <c r="A405" s="290" t="s">
        <v>1459</v>
      </c>
      <c r="B405" s="290" t="s">
        <v>1460</v>
      </c>
      <c r="C405" s="291">
        <v>1399</v>
      </c>
      <c r="D405" s="292" t="s">
        <v>56</v>
      </c>
      <c r="E405" s="291">
        <v>0</v>
      </c>
      <c r="F405" s="291">
        <v>0</v>
      </c>
      <c r="G405" s="291">
        <v>1399</v>
      </c>
      <c r="H405" s="292" t="s">
        <v>56</v>
      </c>
    </row>
    <row r="406" spans="1:8" ht="20.100000000000001" customHeight="1" x14ac:dyDescent="0.25">
      <c r="A406" s="290" t="s">
        <v>1461</v>
      </c>
      <c r="B406" s="290" t="s">
        <v>1462</v>
      </c>
      <c r="C406" s="291">
        <v>1800</v>
      </c>
      <c r="D406" s="292" t="s">
        <v>56</v>
      </c>
      <c r="E406" s="291">
        <v>0</v>
      </c>
      <c r="F406" s="291">
        <v>0</v>
      </c>
      <c r="G406" s="291">
        <v>1800</v>
      </c>
      <c r="H406" s="292" t="s">
        <v>56</v>
      </c>
    </row>
    <row r="407" spans="1:8" ht="20.100000000000001" customHeight="1" x14ac:dyDescent="0.25">
      <c r="A407" s="290" t="s">
        <v>1463</v>
      </c>
      <c r="B407" s="290" t="s">
        <v>1464</v>
      </c>
      <c r="C407" s="291">
        <v>837.52</v>
      </c>
      <c r="D407" s="292" t="s">
        <v>56</v>
      </c>
      <c r="E407" s="291">
        <v>0</v>
      </c>
      <c r="F407" s="291">
        <v>0</v>
      </c>
      <c r="G407" s="291">
        <v>837.52</v>
      </c>
      <c r="H407" s="292" t="s">
        <v>56</v>
      </c>
    </row>
    <row r="408" spans="1:8" ht="20.100000000000001" customHeight="1" x14ac:dyDescent="0.25">
      <c r="A408" s="290" t="s">
        <v>1465</v>
      </c>
      <c r="B408" s="290" t="s">
        <v>1466</v>
      </c>
      <c r="C408" s="291">
        <v>6763.96</v>
      </c>
      <c r="D408" s="292" t="s">
        <v>56</v>
      </c>
      <c r="E408" s="291">
        <v>0</v>
      </c>
      <c r="F408" s="291">
        <v>0</v>
      </c>
      <c r="G408" s="291">
        <v>6763.96</v>
      </c>
      <c r="H408" s="292" t="s">
        <v>56</v>
      </c>
    </row>
    <row r="409" spans="1:8" ht="20.100000000000001" customHeight="1" x14ac:dyDescent="0.25">
      <c r="A409" s="290" t="s">
        <v>1467</v>
      </c>
      <c r="B409" s="290" t="s">
        <v>1468</v>
      </c>
      <c r="C409" s="291">
        <v>1392</v>
      </c>
      <c r="D409" s="292" t="s">
        <v>56</v>
      </c>
      <c r="E409" s="291">
        <v>0</v>
      </c>
      <c r="F409" s="291">
        <v>0</v>
      </c>
      <c r="G409" s="291">
        <v>1392</v>
      </c>
      <c r="H409" s="292" t="s">
        <v>56</v>
      </c>
    </row>
    <row r="410" spans="1:8" ht="20.100000000000001" customHeight="1" x14ac:dyDescent="0.25">
      <c r="A410" s="290" t="s">
        <v>1469</v>
      </c>
      <c r="B410" s="290" t="s">
        <v>1470</v>
      </c>
      <c r="C410" s="291">
        <v>8816</v>
      </c>
      <c r="D410" s="292" t="s">
        <v>56</v>
      </c>
      <c r="E410" s="291">
        <v>0</v>
      </c>
      <c r="F410" s="291">
        <v>0</v>
      </c>
      <c r="G410" s="291">
        <v>8816</v>
      </c>
      <c r="H410" s="292" t="s">
        <v>56</v>
      </c>
    </row>
    <row r="411" spans="1:8" ht="20.100000000000001" customHeight="1" x14ac:dyDescent="0.25">
      <c r="A411" s="290" t="s">
        <v>1471</v>
      </c>
      <c r="B411" s="290" t="s">
        <v>1472</v>
      </c>
      <c r="C411" s="291">
        <v>6496</v>
      </c>
      <c r="D411" s="292" t="s">
        <v>56</v>
      </c>
      <c r="E411" s="291">
        <v>0</v>
      </c>
      <c r="F411" s="291">
        <v>0</v>
      </c>
      <c r="G411" s="291">
        <v>6496</v>
      </c>
      <c r="H411" s="292" t="s">
        <v>56</v>
      </c>
    </row>
    <row r="412" spans="1:8" ht="20.100000000000001" customHeight="1" x14ac:dyDescent="0.25">
      <c r="A412" s="290" t="s">
        <v>1473</v>
      </c>
      <c r="B412" s="290" t="s">
        <v>1474</v>
      </c>
      <c r="C412" s="291">
        <v>841</v>
      </c>
      <c r="D412" s="292" t="s">
        <v>56</v>
      </c>
      <c r="E412" s="291">
        <v>0</v>
      </c>
      <c r="F412" s="291">
        <v>0</v>
      </c>
      <c r="G412" s="291">
        <v>841</v>
      </c>
      <c r="H412" s="292" t="s">
        <v>56</v>
      </c>
    </row>
    <row r="413" spans="1:8" ht="20.100000000000001" customHeight="1" x14ac:dyDescent="0.25">
      <c r="A413" s="290" t="s">
        <v>1475</v>
      </c>
      <c r="B413" s="290" t="s">
        <v>1476</v>
      </c>
      <c r="C413" s="291">
        <v>7656</v>
      </c>
      <c r="D413" s="292" t="s">
        <v>56</v>
      </c>
      <c r="E413" s="291">
        <v>0</v>
      </c>
      <c r="F413" s="291">
        <v>0</v>
      </c>
      <c r="G413" s="291">
        <v>7656</v>
      </c>
      <c r="H413" s="292" t="s">
        <v>56</v>
      </c>
    </row>
    <row r="414" spans="1:8" ht="20.100000000000001" customHeight="1" x14ac:dyDescent="0.25">
      <c r="A414" s="290" t="s">
        <v>1477</v>
      </c>
      <c r="B414" s="290" t="s">
        <v>1478</v>
      </c>
      <c r="C414" s="291">
        <v>4957.84</v>
      </c>
      <c r="D414" s="292" t="s">
        <v>56</v>
      </c>
      <c r="E414" s="291">
        <v>0</v>
      </c>
      <c r="F414" s="291">
        <v>0</v>
      </c>
      <c r="G414" s="291">
        <v>4957.84</v>
      </c>
      <c r="H414" s="292" t="s">
        <v>56</v>
      </c>
    </row>
    <row r="415" spans="1:8" ht="20.100000000000001" customHeight="1" x14ac:dyDescent="0.25">
      <c r="A415" s="290" t="s">
        <v>1479</v>
      </c>
      <c r="B415" s="290" t="s">
        <v>1480</v>
      </c>
      <c r="C415" s="291">
        <v>69600</v>
      </c>
      <c r="D415" s="292" t="s">
        <v>56</v>
      </c>
      <c r="E415" s="291">
        <v>0</v>
      </c>
      <c r="F415" s="291">
        <v>0</v>
      </c>
      <c r="G415" s="291">
        <v>69600</v>
      </c>
      <c r="H415" s="292" t="s">
        <v>56</v>
      </c>
    </row>
    <row r="416" spans="1:8" ht="20.100000000000001" customHeight="1" x14ac:dyDescent="0.25">
      <c r="A416" s="290" t="s">
        <v>1481</v>
      </c>
      <c r="B416" s="290" t="s">
        <v>1482</v>
      </c>
      <c r="C416" s="291">
        <v>73497</v>
      </c>
      <c r="D416" s="292" t="s">
        <v>56</v>
      </c>
      <c r="E416" s="291">
        <v>0</v>
      </c>
      <c r="F416" s="291">
        <v>0</v>
      </c>
      <c r="G416" s="291">
        <v>73497</v>
      </c>
      <c r="H416" s="292" t="s">
        <v>56</v>
      </c>
    </row>
    <row r="417" spans="1:8" ht="20.100000000000001" customHeight="1" x14ac:dyDescent="0.25">
      <c r="A417" s="290" t="s">
        <v>1483</v>
      </c>
      <c r="B417" s="290" t="s">
        <v>1484</v>
      </c>
      <c r="C417" s="291">
        <v>13630</v>
      </c>
      <c r="D417" s="292" t="s">
        <v>56</v>
      </c>
      <c r="E417" s="291">
        <v>0</v>
      </c>
      <c r="F417" s="291">
        <v>0</v>
      </c>
      <c r="G417" s="291">
        <v>13630</v>
      </c>
      <c r="H417" s="292" t="s">
        <v>56</v>
      </c>
    </row>
    <row r="418" spans="1:8" ht="20.100000000000001" customHeight="1" x14ac:dyDescent="0.25">
      <c r="A418" s="290" t="s">
        <v>1485</v>
      </c>
      <c r="B418" s="290" t="s">
        <v>1486</v>
      </c>
      <c r="C418" s="291">
        <v>6598.99</v>
      </c>
      <c r="D418" s="292" t="s">
        <v>56</v>
      </c>
      <c r="E418" s="291">
        <v>0</v>
      </c>
      <c r="F418" s="291">
        <v>0</v>
      </c>
      <c r="G418" s="291">
        <v>6598.99</v>
      </c>
      <c r="H418" s="292" t="s">
        <v>56</v>
      </c>
    </row>
    <row r="419" spans="1:8" ht="20.100000000000001" customHeight="1" x14ac:dyDescent="0.25">
      <c r="A419" s="290" t="s">
        <v>1487</v>
      </c>
      <c r="B419" s="290" t="s">
        <v>1488</v>
      </c>
      <c r="C419" s="291">
        <v>7429.65</v>
      </c>
      <c r="D419" s="292" t="s">
        <v>56</v>
      </c>
      <c r="E419" s="291">
        <v>0</v>
      </c>
      <c r="F419" s="291">
        <v>0</v>
      </c>
      <c r="G419" s="291">
        <v>7429.65</v>
      </c>
      <c r="H419" s="292" t="s">
        <v>56</v>
      </c>
    </row>
    <row r="420" spans="1:8" ht="20.100000000000001" customHeight="1" x14ac:dyDescent="0.25">
      <c r="A420" s="290" t="s">
        <v>1489</v>
      </c>
      <c r="B420" s="290" t="s">
        <v>1490</v>
      </c>
      <c r="C420" s="291">
        <v>7429.65</v>
      </c>
      <c r="D420" s="292" t="s">
        <v>56</v>
      </c>
      <c r="E420" s="291">
        <v>0</v>
      </c>
      <c r="F420" s="291">
        <v>0</v>
      </c>
      <c r="G420" s="291">
        <v>7429.65</v>
      </c>
      <c r="H420" s="292" t="s">
        <v>56</v>
      </c>
    </row>
    <row r="421" spans="1:8" ht="20.100000000000001" customHeight="1" x14ac:dyDescent="0.25">
      <c r="A421" s="290" t="s">
        <v>1491</v>
      </c>
      <c r="B421" s="290" t="s">
        <v>1492</v>
      </c>
      <c r="C421" s="291">
        <v>2299</v>
      </c>
      <c r="D421" s="292" t="s">
        <v>56</v>
      </c>
      <c r="E421" s="291">
        <v>0</v>
      </c>
      <c r="F421" s="291">
        <v>0</v>
      </c>
      <c r="G421" s="291">
        <v>2299</v>
      </c>
      <c r="H421" s="292" t="s">
        <v>56</v>
      </c>
    </row>
    <row r="422" spans="1:8" ht="20.100000000000001" customHeight="1" x14ac:dyDescent="0.25">
      <c r="A422" s="290" t="s">
        <v>1493</v>
      </c>
      <c r="B422" s="290" t="s">
        <v>1494</v>
      </c>
      <c r="C422" s="291">
        <v>1999</v>
      </c>
      <c r="D422" s="292" t="s">
        <v>56</v>
      </c>
      <c r="E422" s="291">
        <v>0</v>
      </c>
      <c r="F422" s="291">
        <v>0</v>
      </c>
      <c r="G422" s="291">
        <v>1999</v>
      </c>
      <c r="H422" s="292" t="s">
        <v>56</v>
      </c>
    </row>
    <row r="423" spans="1:8" ht="20.100000000000001" customHeight="1" x14ac:dyDescent="0.25">
      <c r="A423" s="290" t="s">
        <v>1495</v>
      </c>
      <c r="B423" s="290" t="s">
        <v>1496</v>
      </c>
      <c r="C423" s="291">
        <v>17500</v>
      </c>
      <c r="D423" s="292" t="s">
        <v>56</v>
      </c>
      <c r="E423" s="291">
        <v>0</v>
      </c>
      <c r="F423" s="291">
        <v>0</v>
      </c>
      <c r="G423" s="291">
        <v>17500</v>
      </c>
      <c r="H423" s="292" t="s">
        <v>56</v>
      </c>
    </row>
    <row r="424" spans="1:8" ht="20.100000000000001" customHeight="1" x14ac:dyDescent="0.25">
      <c r="A424" s="290" t="s">
        <v>1497</v>
      </c>
      <c r="B424" s="290" t="s">
        <v>1498</v>
      </c>
      <c r="C424" s="291">
        <v>11699.14</v>
      </c>
      <c r="D424" s="292" t="s">
        <v>56</v>
      </c>
      <c r="E424" s="291">
        <v>0</v>
      </c>
      <c r="F424" s="291">
        <v>0</v>
      </c>
      <c r="G424" s="291">
        <v>11699.14</v>
      </c>
      <c r="H424" s="292" t="s">
        <v>56</v>
      </c>
    </row>
    <row r="425" spans="1:8" ht="20.100000000000001" customHeight="1" x14ac:dyDescent="0.25">
      <c r="A425" s="290" t="s">
        <v>1499</v>
      </c>
      <c r="B425" s="290" t="s">
        <v>1500</v>
      </c>
      <c r="C425" s="291">
        <v>10899.01</v>
      </c>
      <c r="D425" s="292" t="s">
        <v>56</v>
      </c>
      <c r="E425" s="291">
        <v>0</v>
      </c>
      <c r="F425" s="291">
        <v>0</v>
      </c>
      <c r="G425" s="291">
        <v>10899.01</v>
      </c>
      <c r="H425" s="292" t="s">
        <v>56</v>
      </c>
    </row>
    <row r="426" spans="1:8" ht="20.100000000000001" customHeight="1" x14ac:dyDescent="0.25">
      <c r="A426" s="290" t="s">
        <v>1501</v>
      </c>
      <c r="B426" s="290" t="s">
        <v>1502</v>
      </c>
      <c r="C426" s="291">
        <v>10899.01</v>
      </c>
      <c r="D426" s="292" t="s">
        <v>56</v>
      </c>
      <c r="E426" s="291">
        <v>0</v>
      </c>
      <c r="F426" s="291">
        <v>0</v>
      </c>
      <c r="G426" s="291">
        <v>10899.01</v>
      </c>
      <c r="H426" s="292" t="s">
        <v>56</v>
      </c>
    </row>
    <row r="427" spans="1:8" ht="20.100000000000001" customHeight="1" x14ac:dyDescent="0.25">
      <c r="A427" s="290" t="s">
        <v>1503</v>
      </c>
      <c r="B427" s="290" t="s">
        <v>1504</v>
      </c>
      <c r="C427" s="291">
        <v>10899.01</v>
      </c>
      <c r="D427" s="292" t="s">
        <v>56</v>
      </c>
      <c r="E427" s="291">
        <v>0</v>
      </c>
      <c r="F427" s="291">
        <v>0</v>
      </c>
      <c r="G427" s="291">
        <v>10899.01</v>
      </c>
      <c r="H427" s="292" t="s">
        <v>56</v>
      </c>
    </row>
    <row r="428" spans="1:8" ht="20.100000000000001" customHeight="1" x14ac:dyDescent="0.25">
      <c r="A428" s="290" t="s">
        <v>1505</v>
      </c>
      <c r="B428" s="290" t="s">
        <v>1506</v>
      </c>
      <c r="C428" s="291">
        <v>1249</v>
      </c>
      <c r="D428" s="292" t="s">
        <v>56</v>
      </c>
      <c r="E428" s="291">
        <v>0</v>
      </c>
      <c r="F428" s="291">
        <v>0</v>
      </c>
      <c r="G428" s="291">
        <v>1249</v>
      </c>
      <c r="H428" s="292" t="s">
        <v>56</v>
      </c>
    </row>
    <row r="429" spans="1:8" ht="20.100000000000001" customHeight="1" x14ac:dyDescent="0.25">
      <c r="A429" s="290" t="s">
        <v>1507</v>
      </c>
      <c r="B429" s="290" t="s">
        <v>1508</v>
      </c>
      <c r="C429" s="291">
        <v>8999</v>
      </c>
      <c r="D429" s="292" t="s">
        <v>56</v>
      </c>
      <c r="E429" s="291">
        <v>0</v>
      </c>
      <c r="F429" s="291">
        <v>0</v>
      </c>
      <c r="G429" s="291">
        <v>8999</v>
      </c>
      <c r="H429" s="292" t="s">
        <v>56</v>
      </c>
    </row>
    <row r="430" spans="1:8" ht="20.100000000000001" customHeight="1" x14ac:dyDescent="0.25">
      <c r="A430" s="290" t="s">
        <v>880</v>
      </c>
      <c r="B430" s="290" t="s">
        <v>881</v>
      </c>
      <c r="C430" s="291">
        <v>9999</v>
      </c>
      <c r="D430" s="292" t="s">
        <v>56</v>
      </c>
      <c r="E430" s="291">
        <v>0</v>
      </c>
      <c r="F430" s="291">
        <v>0</v>
      </c>
      <c r="G430" s="291">
        <v>9999</v>
      </c>
      <c r="H430" s="292" t="s">
        <v>56</v>
      </c>
    </row>
    <row r="431" spans="1:8" ht="20.100000000000001" customHeight="1" x14ac:dyDescent="0.25">
      <c r="A431" s="293" t="s">
        <v>1509</v>
      </c>
      <c r="B431" s="293" t="s">
        <v>201</v>
      </c>
      <c r="C431" s="294">
        <v>263298.71000000002</v>
      </c>
      <c r="D431" s="295" t="s">
        <v>56</v>
      </c>
      <c r="E431" s="294">
        <v>0</v>
      </c>
      <c r="F431" s="294">
        <v>0</v>
      </c>
      <c r="G431" s="294">
        <v>263298.71000000002</v>
      </c>
      <c r="H431" s="295" t="s">
        <v>56</v>
      </c>
    </row>
    <row r="432" spans="1:8" ht="20.100000000000001" customHeight="1" x14ac:dyDescent="0.25">
      <c r="A432" s="290" t="s">
        <v>1510</v>
      </c>
      <c r="B432" s="290" t="s">
        <v>1511</v>
      </c>
      <c r="C432" s="291">
        <v>89538.42</v>
      </c>
      <c r="D432" s="292" t="s">
        <v>56</v>
      </c>
      <c r="E432" s="291">
        <v>0</v>
      </c>
      <c r="F432" s="291">
        <v>0</v>
      </c>
      <c r="G432" s="291">
        <v>89538.42</v>
      </c>
      <c r="H432" s="292" t="s">
        <v>56</v>
      </c>
    </row>
    <row r="433" spans="1:8" ht="20.100000000000001" customHeight="1" x14ac:dyDescent="0.25">
      <c r="A433" s="290" t="s">
        <v>1512</v>
      </c>
      <c r="B433" s="290" t="s">
        <v>1513</v>
      </c>
      <c r="C433" s="291">
        <v>39380.68</v>
      </c>
      <c r="D433" s="292" t="s">
        <v>56</v>
      </c>
      <c r="E433" s="291">
        <v>0</v>
      </c>
      <c r="F433" s="291">
        <v>0</v>
      </c>
      <c r="G433" s="291">
        <v>39380.68</v>
      </c>
      <c r="H433" s="292" t="s">
        <v>56</v>
      </c>
    </row>
    <row r="434" spans="1:8" ht="20.100000000000001" customHeight="1" x14ac:dyDescent="0.25">
      <c r="A434" s="290" t="s">
        <v>1514</v>
      </c>
      <c r="B434" s="290" t="s">
        <v>1515</v>
      </c>
      <c r="C434" s="291">
        <v>86121.16</v>
      </c>
      <c r="D434" s="292" t="s">
        <v>56</v>
      </c>
      <c r="E434" s="291">
        <v>0</v>
      </c>
      <c r="F434" s="291">
        <v>0</v>
      </c>
      <c r="G434" s="291">
        <v>86121.16</v>
      </c>
      <c r="H434" s="292" t="s">
        <v>56</v>
      </c>
    </row>
    <row r="435" spans="1:8" ht="20.100000000000001" customHeight="1" x14ac:dyDescent="0.25">
      <c r="A435" s="290" t="s">
        <v>1516</v>
      </c>
      <c r="B435" s="290" t="s">
        <v>1517</v>
      </c>
      <c r="C435" s="291">
        <v>5540.79</v>
      </c>
      <c r="D435" s="292" t="s">
        <v>56</v>
      </c>
      <c r="E435" s="291">
        <v>0</v>
      </c>
      <c r="F435" s="291">
        <v>0</v>
      </c>
      <c r="G435" s="291">
        <v>5540.79</v>
      </c>
      <c r="H435" s="292" t="s">
        <v>56</v>
      </c>
    </row>
    <row r="436" spans="1:8" ht="20.100000000000001" customHeight="1" x14ac:dyDescent="0.25">
      <c r="A436" s="290" t="s">
        <v>1518</v>
      </c>
      <c r="B436" s="290" t="s">
        <v>1519</v>
      </c>
      <c r="C436" s="291">
        <v>4963.22</v>
      </c>
      <c r="D436" s="292" t="s">
        <v>56</v>
      </c>
      <c r="E436" s="291">
        <v>0</v>
      </c>
      <c r="F436" s="291">
        <v>0</v>
      </c>
      <c r="G436" s="291">
        <v>4963.22</v>
      </c>
      <c r="H436" s="292" t="s">
        <v>56</v>
      </c>
    </row>
    <row r="437" spans="1:8" ht="20.100000000000001" customHeight="1" x14ac:dyDescent="0.25">
      <c r="A437" s="290" t="s">
        <v>1520</v>
      </c>
      <c r="B437" s="290" t="s">
        <v>1521</v>
      </c>
      <c r="C437" s="291">
        <v>5418.28</v>
      </c>
      <c r="D437" s="292" t="s">
        <v>56</v>
      </c>
      <c r="E437" s="291">
        <v>0</v>
      </c>
      <c r="F437" s="291">
        <v>0</v>
      </c>
      <c r="G437" s="291">
        <v>5418.28</v>
      </c>
      <c r="H437" s="292" t="s">
        <v>56</v>
      </c>
    </row>
    <row r="438" spans="1:8" ht="20.100000000000001" customHeight="1" x14ac:dyDescent="0.25">
      <c r="A438" s="290" t="s">
        <v>1522</v>
      </c>
      <c r="B438" s="290" t="s">
        <v>1523</v>
      </c>
      <c r="C438" s="291">
        <v>2820.4</v>
      </c>
      <c r="D438" s="292" t="s">
        <v>56</v>
      </c>
      <c r="E438" s="291">
        <v>0</v>
      </c>
      <c r="F438" s="291">
        <v>0</v>
      </c>
      <c r="G438" s="291">
        <v>2820.4</v>
      </c>
      <c r="H438" s="292" t="s">
        <v>56</v>
      </c>
    </row>
    <row r="439" spans="1:8" ht="20.100000000000001" customHeight="1" x14ac:dyDescent="0.25">
      <c r="A439" s="290" t="s">
        <v>1524</v>
      </c>
      <c r="B439" s="290" t="s">
        <v>1525</v>
      </c>
      <c r="C439" s="291">
        <v>9085</v>
      </c>
      <c r="D439" s="292" t="s">
        <v>56</v>
      </c>
      <c r="E439" s="291">
        <v>0</v>
      </c>
      <c r="F439" s="291">
        <v>0</v>
      </c>
      <c r="G439" s="291">
        <v>9085</v>
      </c>
      <c r="H439" s="292" t="s">
        <v>56</v>
      </c>
    </row>
    <row r="440" spans="1:8" ht="20.100000000000001" customHeight="1" x14ac:dyDescent="0.25">
      <c r="A440" s="290" t="s">
        <v>1526</v>
      </c>
      <c r="B440" s="290" t="s">
        <v>1527</v>
      </c>
      <c r="C440" s="291">
        <v>5428</v>
      </c>
      <c r="D440" s="292" t="s">
        <v>56</v>
      </c>
      <c r="E440" s="291">
        <v>0</v>
      </c>
      <c r="F440" s="291">
        <v>0</v>
      </c>
      <c r="G440" s="291">
        <v>5428</v>
      </c>
      <c r="H440" s="292" t="s">
        <v>56</v>
      </c>
    </row>
    <row r="441" spans="1:8" ht="20.100000000000001" customHeight="1" x14ac:dyDescent="0.25">
      <c r="A441" s="290" t="s">
        <v>1528</v>
      </c>
      <c r="B441" s="290" t="s">
        <v>1529</v>
      </c>
      <c r="C441" s="291">
        <v>1255.49</v>
      </c>
      <c r="D441" s="292" t="s">
        <v>56</v>
      </c>
      <c r="E441" s="291">
        <v>0</v>
      </c>
      <c r="F441" s="291">
        <v>0</v>
      </c>
      <c r="G441" s="291">
        <v>1255.49</v>
      </c>
      <c r="H441" s="292" t="s">
        <v>56</v>
      </c>
    </row>
    <row r="442" spans="1:8" ht="20.100000000000001" customHeight="1" x14ac:dyDescent="0.25">
      <c r="A442" s="290" t="s">
        <v>1530</v>
      </c>
      <c r="B442" s="290" t="s">
        <v>1531</v>
      </c>
      <c r="C442" s="291">
        <v>6200</v>
      </c>
      <c r="D442" s="292" t="s">
        <v>56</v>
      </c>
      <c r="E442" s="291">
        <v>0</v>
      </c>
      <c r="F442" s="291">
        <v>0</v>
      </c>
      <c r="G442" s="291">
        <v>6200</v>
      </c>
      <c r="H442" s="292" t="s">
        <v>56</v>
      </c>
    </row>
    <row r="443" spans="1:8" ht="20.100000000000001" customHeight="1" x14ac:dyDescent="0.25">
      <c r="A443" s="290" t="s">
        <v>1532</v>
      </c>
      <c r="B443" s="290" t="s">
        <v>1533</v>
      </c>
      <c r="C443" s="291">
        <v>1460.5</v>
      </c>
      <c r="D443" s="292" t="s">
        <v>56</v>
      </c>
      <c r="E443" s="291">
        <v>0</v>
      </c>
      <c r="F443" s="291">
        <v>0</v>
      </c>
      <c r="G443" s="291">
        <v>1460.5</v>
      </c>
      <c r="H443" s="292" t="s">
        <v>56</v>
      </c>
    </row>
    <row r="444" spans="1:8" ht="20.100000000000001" customHeight="1" x14ac:dyDescent="0.25">
      <c r="A444" s="290" t="s">
        <v>1534</v>
      </c>
      <c r="B444" s="290" t="s">
        <v>1535</v>
      </c>
      <c r="C444" s="291">
        <v>1150</v>
      </c>
      <c r="D444" s="292" t="s">
        <v>56</v>
      </c>
      <c r="E444" s="291">
        <v>0</v>
      </c>
      <c r="F444" s="291">
        <v>0</v>
      </c>
      <c r="G444" s="291">
        <v>1150</v>
      </c>
      <c r="H444" s="292" t="s">
        <v>56</v>
      </c>
    </row>
    <row r="445" spans="1:8" ht="20.100000000000001" customHeight="1" x14ac:dyDescent="0.25">
      <c r="A445" s="290" t="s">
        <v>1536</v>
      </c>
      <c r="B445" s="290" t="s">
        <v>1537</v>
      </c>
      <c r="C445" s="291">
        <v>2937.77</v>
      </c>
      <c r="D445" s="292" t="s">
        <v>56</v>
      </c>
      <c r="E445" s="291">
        <v>0</v>
      </c>
      <c r="F445" s="291">
        <v>0</v>
      </c>
      <c r="G445" s="291">
        <v>2937.77</v>
      </c>
      <c r="H445" s="292" t="s">
        <v>56</v>
      </c>
    </row>
    <row r="446" spans="1:8" ht="20.100000000000001" customHeight="1" x14ac:dyDescent="0.25">
      <c r="A446" s="290" t="s">
        <v>1538</v>
      </c>
      <c r="B446" s="290" t="s">
        <v>1535</v>
      </c>
      <c r="C446" s="291">
        <v>1999</v>
      </c>
      <c r="D446" s="292" t="s">
        <v>56</v>
      </c>
      <c r="E446" s="291">
        <v>0</v>
      </c>
      <c r="F446" s="291">
        <v>0</v>
      </c>
      <c r="G446" s="291">
        <v>1999</v>
      </c>
      <c r="H446" s="292" t="s">
        <v>56</v>
      </c>
    </row>
    <row r="447" spans="1:8" ht="20.100000000000001" customHeight="1" x14ac:dyDescent="0.25">
      <c r="A447" s="293" t="s">
        <v>1539</v>
      </c>
      <c r="B447" s="293" t="s">
        <v>202</v>
      </c>
      <c r="C447" s="294">
        <v>1802.72</v>
      </c>
      <c r="D447" s="295" t="s">
        <v>56</v>
      </c>
      <c r="E447" s="294">
        <v>0</v>
      </c>
      <c r="F447" s="294">
        <v>0</v>
      </c>
      <c r="G447" s="294">
        <v>1802.72</v>
      </c>
      <c r="H447" s="295" t="s">
        <v>56</v>
      </c>
    </row>
    <row r="448" spans="1:8" ht="20.100000000000001" customHeight="1" x14ac:dyDescent="0.25">
      <c r="A448" s="290" t="s">
        <v>1540</v>
      </c>
      <c r="B448" s="290" t="s">
        <v>1541</v>
      </c>
      <c r="C448" s="291">
        <v>699</v>
      </c>
      <c r="D448" s="292" t="s">
        <v>56</v>
      </c>
      <c r="E448" s="291">
        <v>0</v>
      </c>
      <c r="F448" s="291">
        <v>0</v>
      </c>
      <c r="G448" s="291">
        <v>699</v>
      </c>
      <c r="H448" s="292" t="s">
        <v>56</v>
      </c>
    </row>
    <row r="449" spans="1:8" ht="20.100000000000001" customHeight="1" x14ac:dyDescent="0.25">
      <c r="A449" s="290" t="s">
        <v>1542</v>
      </c>
      <c r="B449" s="290" t="s">
        <v>1543</v>
      </c>
      <c r="C449" s="291">
        <v>554.72</v>
      </c>
      <c r="D449" s="292" t="s">
        <v>56</v>
      </c>
      <c r="E449" s="291">
        <v>0</v>
      </c>
      <c r="F449" s="291">
        <v>0</v>
      </c>
      <c r="G449" s="291">
        <v>554.72</v>
      </c>
      <c r="H449" s="292" t="s">
        <v>56</v>
      </c>
    </row>
    <row r="450" spans="1:8" ht="20.100000000000001" customHeight="1" x14ac:dyDescent="0.25">
      <c r="A450" s="290" t="s">
        <v>1544</v>
      </c>
      <c r="B450" s="290" t="s">
        <v>1545</v>
      </c>
      <c r="C450" s="291">
        <v>549</v>
      </c>
      <c r="D450" s="292" t="s">
        <v>56</v>
      </c>
      <c r="E450" s="291">
        <v>0</v>
      </c>
      <c r="F450" s="291">
        <v>0</v>
      </c>
      <c r="G450" s="291">
        <v>549</v>
      </c>
      <c r="H450" s="292" t="s">
        <v>56</v>
      </c>
    </row>
    <row r="451" spans="1:8" ht="20.100000000000001" customHeight="1" x14ac:dyDescent="0.25">
      <c r="A451" s="293" t="s">
        <v>627</v>
      </c>
      <c r="B451" s="293" t="s">
        <v>204</v>
      </c>
      <c r="C451" s="294">
        <v>1612078</v>
      </c>
      <c r="D451" s="295" t="s">
        <v>56</v>
      </c>
      <c r="E451" s="294">
        <v>0</v>
      </c>
      <c r="F451" s="294">
        <v>0</v>
      </c>
      <c r="G451" s="294">
        <v>1612078</v>
      </c>
      <c r="H451" s="295" t="s">
        <v>56</v>
      </c>
    </row>
    <row r="452" spans="1:8" ht="20.100000000000001" customHeight="1" x14ac:dyDescent="0.25">
      <c r="A452" s="290" t="s">
        <v>1546</v>
      </c>
      <c r="B452" s="290" t="s">
        <v>1547</v>
      </c>
      <c r="C452" s="291">
        <v>105700</v>
      </c>
      <c r="D452" s="292" t="s">
        <v>56</v>
      </c>
      <c r="E452" s="291">
        <v>0</v>
      </c>
      <c r="F452" s="291">
        <v>0</v>
      </c>
      <c r="G452" s="291">
        <v>105700</v>
      </c>
      <c r="H452" s="292" t="s">
        <v>56</v>
      </c>
    </row>
    <row r="453" spans="1:8" ht="20.100000000000001" customHeight="1" x14ac:dyDescent="0.25">
      <c r="A453" s="290" t="s">
        <v>1548</v>
      </c>
      <c r="B453" s="290" t="s">
        <v>1549</v>
      </c>
      <c r="C453" s="291">
        <v>205000</v>
      </c>
      <c r="D453" s="292" t="s">
        <v>56</v>
      </c>
      <c r="E453" s="291">
        <v>0</v>
      </c>
      <c r="F453" s="291">
        <v>0</v>
      </c>
      <c r="G453" s="291">
        <v>205000</v>
      </c>
      <c r="H453" s="292" t="s">
        <v>56</v>
      </c>
    </row>
    <row r="454" spans="1:8" ht="20.100000000000001" customHeight="1" x14ac:dyDescent="0.25">
      <c r="A454" s="290" t="s">
        <v>1550</v>
      </c>
      <c r="B454" s="290" t="s">
        <v>1551</v>
      </c>
      <c r="C454" s="291">
        <v>181900</v>
      </c>
      <c r="D454" s="292" t="s">
        <v>56</v>
      </c>
      <c r="E454" s="291">
        <v>0</v>
      </c>
      <c r="F454" s="291">
        <v>0</v>
      </c>
      <c r="G454" s="291">
        <v>181900</v>
      </c>
      <c r="H454" s="292" t="s">
        <v>56</v>
      </c>
    </row>
    <row r="455" spans="1:8" ht="20.100000000000001" customHeight="1" x14ac:dyDescent="0.25">
      <c r="A455" s="290" t="s">
        <v>1552</v>
      </c>
      <c r="B455" s="290" t="s">
        <v>1553</v>
      </c>
      <c r="C455" s="291">
        <v>161958</v>
      </c>
      <c r="D455" s="292" t="s">
        <v>56</v>
      </c>
      <c r="E455" s="291">
        <v>0</v>
      </c>
      <c r="F455" s="291">
        <v>0</v>
      </c>
      <c r="G455" s="291">
        <v>161958</v>
      </c>
      <c r="H455" s="292" t="s">
        <v>56</v>
      </c>
    </row>
    <row r="456" spans="1:8" ht="20.100000000000001" customHeight="1" x14ac:dyDescent="0.25">
      <c r="A456" s="290" t="s">
        <v>1554</v>
      </c>
      <c r="B456" s="290" t="s">
        <v>1555</v>
      </c>
      <c r="C456" s="291">
        <v>370600</v>
      </c>
      <c r="D456" s="292" t="s">
        <v>56</v>
      </c>
      <c r="E456" s="291">
        <v>0</v>
      </c>
      <c r="F456" s="291">
        <v>0</v>
      </c>
      <c r="G456" s="291">
        <v>370600</v>
      </c>
      <c r="H456" s="292" t="s">
        <v>56</v>
      </c>
    </row>
    <row r="457" spans="1:8" ht="20.100000000000001" customHeight="1" x14ac:dyDescent="0.25">
      <c r="A457" s="290" t="s">
        <v>1556</v>
      </c>
      <c r="B457" s="290" t="s">
        <v>1557</v>
      </c>
      <c r="C457" s="291">
        <v>68000</v>
      </c>
      <c r="D457" s="292" t="s">
        <v>56</v>
      </c>
      <c r="E457" s="291">
        <v>0</v>
      </c>
      <c r="F457" s="291">
        <v>0</v>
      </c>
      <c r="G457" s="291">
        <v>68000</v>
      </c>
      <c r="H457" s="292" t="s">
        <v>56</v>
      </c>
    </row>
    <row r="458" spans="1:8" ht="20.100000000000001" customHeight="1" x14ac:dyDescent="0.25">
      <c r="A458" s="290" t="s">
        <v>1558</v>
      </c>
      <c r="B458" s="290" t="s">
        <v>1559</v>
      </c>
      <c r="C458" s="291">
        <v>80000</v>
      </c>
      <c r="D458" s="292" t="s">
        <v>56</v>
      </c>
      <c r="E458" s="291">
        <v>0</v>
      </c>
      <c r="F458" s="291">
        <v>0</v>
      </c>
      <c r="G458" s="291">
        <v>80000</v>
      </c>
      <c r="H458" s="292" t="s">
        <v>56</v>
      </c>
    </row>
    <row r="459" spans="1:8" ht="20.100000000000001" customHeight="1" x14ac:dyDescent="0.25">
      <c r="A459" s="290" t="s">
        <v>882</v>
      </c>
      <c r="B459" s="290" t="s">
        <v>883</v>
      </c>
      <c r="C459" s="291">
        <v>223930</v>
      </c>
      <c r="D459" s="292" t="s">
        <v>56</v>
      </c>
      <c r="E459" s="291">
        <v>0</v>
      </c>
      <c r="F459" s="291">
        <v>0</v>
      </c>
      <c r="G459" s="291">
        <v>223930</v>
      </c>
      <c r="H459" s="292" t="s">
        <v>56</v>
      </c>
    </row>
    <row r="460" spans="1:8" ht="20.100000000000001" customHeight="1" x14ac:dyDescent="0.25">
      <c r="A460" s="290" t="s">
        <v>884</v>
      </c>
      <c r="B460" s="290" t="s">
        <v>885</v>
      </c>
      <c r="C460" s="291">
        <v>214990</v>
      </c>
      <c r="D460" s="292" t="s">
        <v>56</v>
      </c>
      <c r="E460" s="291">
        <v>0</v>
      </c>
      <c r="F460" s="291">
        <v>0</v>
      </c>
      <c r="G460" s="291">
        <v>214990</v>
      </c>
      <c r="H460" s="292" t="s">
        <v>56</v>
      </c>
    </row>
    <row r="461" spans="1:8" ht="20.100000000000001" customHeight="1" x14ac:dyDescent="0.25">
      <c r="A461" s="293" t="s">
        <v>1560</v>
      </c>
      <c r="B461" s="293" t="s">
        <v>205</v>
      </c>
      <c r="C461" s="294">
        <v>17708657.870000001</v>
      </c>
      <c r="D461" s="295" t="s">
        <v>56</v>
      </c>
      <c r="E461" s="294">
        <v>0</v>
      </c>
      <c r="F461" s="294">
        <v>0</v>
      </c>
      <c r="G461" s="294">
        <v>17708657.870000001</v>
      </c>
      <c r="H461" s="295" t="s">
        <v>56</v>
      </c>
    </row>
    <row r="462" spans="1:8" ht="20.100000000000001" customHeight="1" x14ac:dyDescent="0.25">
      <c r="A462" s="290" t="s">
        <v>1561</v>
      </c>
      <c r="B462" s="290" t="s">
        <v>1562</v>
      </c>
      <c r="C462" s="291">
        <v>791040</v>
      </c>
      <c r="D462" s="292" t="s">
        <v>56</v>
      </c>
      <c r="E462" s="291">
        <v>0</v>
      </c>
      <c r="F462" s="291">
        <v>0</v>
      </c>
      <c r="G462" s="291">
        <v>791040</v>
      </c>
      <c r="H462" s="292" t="s">
        <v>56</v>
      </c>
    </row>
    <row r="463" spans="1:8" ht="20.100000000000001" customHeight="1" x14ac:dyDescent="0.25">
      <c r="A463" s="290" t="s">
        <v>1563</v>
      </c>
      <c r="B463" s="290" t="s">
        <v>1564</v>
      </c>
      <c r="C463" s="291">
        <v>1383695.45</v>
      </c>
      <c r="D463" s="292" t="s">
        <v>56</v>
      </c>
      <c r="E463" s="291">
        <v>0</v>
      </c>
      <c r="F463" s="291">
        <v>0</v>
      </c>
      <c r="G463" s="291">
        <v>1383695.45</v>
      </c>
      <c r="H463" s="292" t="s">
        <v>56</v>
      </c>
    </row>
    <row r="464" spans="1:8" ht="20.100000000000001" customHeight="1" x14ac:dyDescent="0.25">
      <c r="A464" s="290" t="s">
        <v>1565</v>
      </c>
      <c r="B464" s="290" t="s">
        <v>1566</v>
      </c>
      <c r="C464" s="291">
        <v>707273.86</v>
      </c>
      <c r="D464" s="292" t="s">
        <v>56</v>
      </c>
      <c r="E464" s="291">
        <v>0</v>
      </c>
      <c r="F464" s="291">
        <v>0</v>
      </c>
      <c r="G464" s="291">
        <v>707273.86</v>
      </c>
      <c r="H464" s="292" t="s">
        <v>56</v>
      </c>
    </row>
    <row r="465" spans="1:8" ht="20.100000000000001" customHeight="1" x14ac:dyDescent="0.25">
      <c r="A465" s="290" t="s">
        <v>1567</v>
      </c>
      <c r="B465" s="290" t="s">
        <v>1568</v>
      </c>
      <c r="C465" s="291">
        <v>2506847</v>
      </c>
      <c r="D465" s="292" t="s">
        <v>56</v>
      </c>
      <c r="E465" s="291">
        <v>0</v>
      </c>
      <c r="F465" s="291">
        <v>0</v>
      </c>
      <c r="G465" s="291">
        <v>2506847</v>
      </c>
      <c r="H465" s="292" t="s">
        <v>56</v>
      </c>
    </row>
    <row r="466" spans="1:8" ht="20.100000000000001" customHeight="1" x14ac:dyDescent="0.25">
      <c r="A466" s="290" t="s">
        <v>1569</v>
      </c>
      <c r="B466" s="290" t="s">
        <v>1570</v>
      </c>
      <c r="C466" s="291">
        <v>12319801.560000001</v>
      </c>
      <c r="D466" s="292" t="s">
        <v>56</v>
      </c>
      <c r="E466" s="291">
        <v>0</v>
      </c>
      <c r="F466" s="291">
        <v>0</v>
      </c>
      <c r="G466" s="291">
        <v>12319801.560000001</v>
      </c>
      <c r="H466" s="292" t="s">
        <v>56</v>
      </c>
    </row>
    <row r="467" spans="1:8" ht="20.100000000000001" customHeight="1" x14ac:dyDescent="0.25">
      <c r="A467" s="293" t="s">
        <v>1571</v>
      </c>
      <c r="B467" s="293" t="s">
        <v>207</v>
      </c>
      <c r="C467" s="294">
        <v>645000</v>
      </c>
      <c r="D467" s="295" t="s">
        <v>56</v>
      </c>
      <c r="E467" s="294">
        <v>0</v>
      </c>
      <c r="F467" s="294">
        <v>0</v>
      </c>
      <c r="G467" s="294">
        <v>645000</v>
      </c>
      <c r="H467" s="295" t="s">
        <v>56</v>
      </c>
    </row>
    <row r="468" spans="1:8" ht="20.100000000000001" customHeight="1" x14ac:dyDescent="0.25">
      <c r="A468" s="290" t="s">
        <v>1572</v>
      </c>
      <c r="B468" s="290" t="s">
        <v>1573</v>
      </c>
      <c r="C468" s="291">
        <v>95000</v>
      </c>
      <c r="D468" s="292" t="s">
        <v>56</v>
      </c>
      <c r="E468" s="291">
        <v>0</v>
      </c>
      <c r="F468" s="291">
        <v>0</v>
      </c>
      <c r="G468" s="291">
        <v>95000</v>
      </c>
      <c r="H468" s="292" t="s">
        <v>56</v>
      </c>
    </row>
    <row r="469" spans="1:8" ht="20.100000000000001" customHeight="1" x14ac:dyDescent="0.25">
      <c r="A469" s="290" t="s">
        <v>1574</v>
      </c>
      <c r="B469" s="290" t="s">
        <v>1575</v>
      </c>
      <c r="C469" s="291">
        <v>550000</v>
      </c>
      <c r="D469" s="292" t="s">
        <v>56</v>
      </c>
      <c r="E469" s="291">
        <v>0</v>
      </c>
      <c r="F469" s="291">
        <v>0</v>
      </c>
      <c r="G469" s="291">
        <v>550000</v>
      </c>
      <c r="H469" s="292" t="s">
        <v>56</v>
      </c>
    </row>
    <row r="470" spans="1:8" ht="20.100000000000001" customHeight="1" x14ac:dyDescent="0.25">
      <c r="A470" s="293" t="s">
        <v>1576</v>
      </c>
      <c r="B470" s="293" t="s">
        <v>208</v>
      </c>
      <c r="C470" s="294">
        <v>443695</v>
      </c>
      <c r="D470" s="295" t="s">
        <v>56</v>
      </c>
      <c r="E470" s="294">
        <v>0</v>
      </c>
      <c r="F470" s="294">
        <v>0</v>
      </c>
      <c r="G470" s="294">
        <v>443695</v>
      </c>
      <c r="H470" s="295" t="s">
        <v>56</v>
      </c>
    </row>
    <row r="471" spans="1:8" ht="20.100000000000001" customHeight="1" x14ac:dyDescent="0.25">
      <c r="A471" s="290" t="s">
        <v>1577</v>
      </c>
      <c r="B471" s="290" t="s">
        <v>1573</v>
      </c>
      <c r="C471" s="291">
        <v>50000</v>
      </c>
      <c r="D471" s="292" t="s">
        <v>56</v>
      </c>
      <c r="E471" s="291">
        <v>0</v>
      </c>
      <c r="F471" s="291">
        <v>0</v>
      </c>
      <c r="G471" s="291">
        <v>50000</v>
      </c>
      <c r="H471" s="292" t="s">
        <v>56</v>
      </c>
    </row>
    <row r="472" spans="1:8" ht="20.100000000000001" customHeight="1" x14ac:dyDescent="0.25">
      <c r="A472" s="290" t="s">
        <v>1578</v>
      </c>
      <c r="B472" s="290" t="s">
        <v>1575</v>
      </c>
      <c r="C472" s="291">
        <v>393695</v>
      </c>
      <c r="D472" s="292" t="s">
        <v>56</v>
      </c>
      <c r="E472" s="291">
        <v>0</v>
      </c>
      <c r="F472" s="291">
        <v>0</v>
      </c>
      <c r="G472" s="291">
        <v>393695</v>
      </c>
      <c r="H472" s="292" t="s">
        <v>56</v>
      </c>
    </row>
    <row r="473" spans="1:8" ht="20.100000000000001" customHeight="1" x14ac:dyDescent="0.25">
      <c r="A473" s="293" t="s">
        <v>1579</v>
      </c>
      <c r="B473" s="293" t="s">
        <v>210</v>
      </c>
      <c r="C473" s="295" t="s">
        <v>56</v>
      </c>
      <c r="D473" s="294">
        <v>808657</v>
      </c>
      <c r="E473" s="294">
        <v>0</v>
      </c>
      <c r="F473" s="294">
        <v>0</v>
      </c>
      <c r="G473" s="295" t="s">
        <v>56</v>
      </c>
      <c r="H473" s="294">
        <v>808657</v>
      </c>
    </row>
    <row r="474" spans="1:8" ht="20.100000000000001" customHeight="1" x14ac:dyDescent="0.25">
      <c r="A474" s="293" t="s">
        <v>1580</v>
      </c>
      <c r="B474" s="293" t="s">
        <v>212</v>
      </c>
      <c r="C474" s="297">
        <v>-278997.7</v>
      </c>
      <c r="D474" s="295" t="s">
        <v>56</v>
      </c>
      <c r="E474" s="294">
        <v>0</v>
      </c>
      <c r="F474" s="294">
        <v>0</v>
      </c>
      <c r="G474" s="297">
        <v>-278997.7</v>
      </c>
      <c r="H474" s="295" t="s">
        <v>56</v>
      </c>
    </row>
    <row r="475" spans="1:8" ht="20.100000000000001" customHeight="1" x14ac:dyDescent="0.25">
      <c r="A475" s="293" t="s">
        <v>1581</v>
      </c>
      <c r="B475" s="293" t="s">
        <v>214</v>
      </c>
      <c r="C475" s="297">
        <v>-258185.49</v>
      </c>
      <c r="D475" s="295" t="s">
        <v>56</v>
      </c>
      <c r="E475" s="294">
        <v>0</v>
      </c>
      <c r="F475" s="294">
        <v>0</v>
      </c>
      <c r="G475" s="297">
        <v>-258185.49</v>
      </c>
      <c r="H475" s="295" t="s">
        <v>56</v>
      </c>
    </row>
    <row r="476" spans="1:8" ht="20.100000000000001" customHeight="1" x14ac:dyDescent="0.25">
      <c r="A476" s="293" t="s">
        <v>1582</v>
      </c>
      <c r="B476" s="293" t="s">
        <v>216</v>
      </c>
      <c r="C476" s="297">
        <v>-1098</v>
      </c>
      <c r="D476" s="295" t="s">
        <v>56</v>
      </c>
      <c r="E476" s="294">
        <v>0</v>
      </c>
      <c r="F476" s="294">
        <v>0</v>
      </c>
      <c r="G476" s="297">
        <v>-1098</v>
      </c>
      <c r="H476" s="295" t="s">
        <v>56</v>
      </c>
    </row>
    <row r="477" spans="1:8" ht="20.100000000000001" customHeight="1" x14ac:dyDescent="0.25">
      <c r="A477" s="293" t="s">
        <v>1583</v>
      </c>
      <c r="B477" s="293" t="s">
        <v>218</v>
      </c>
      <c r="C477" s="297">
        <v>-199.9</v>
      </c>
      <c r="D477" s="295" t="s">
        <v>56</v>
      </c>
      <c r="E477" s="294">
        <v>0</v>
      </c>
      <c r="F477" s="294">
        <v>0</v>
      </c>
      <c r="G477" s="297">
        <v>-199.9</v>
      </c>
      <c r="H477" s="295" t="s">
        <v>56</v>
      </c>
    </row>
    <row r="478" spans="1:8" ht="20.100000000000001" customHeight="1" x14ac:dyDescent="0.25">
      <c r="A478" s="290" t="s">
        <v>628</v>
      </c>
      <c r="B478" s="290" t="s">
        <v>356</v>
      </c>
      <c r="C478" s="292" t="s">
        <v>56</v>
      </c>
      <c r="D478" s="291">
        <v>2728956.63</v>
      </c>
      <c r="E478" s="291">
        <v>0</v>
      </c>
      <c r="F478" s="291">
        <v>132354.56</v>
      </c>
      <c r="G478" s="292" t="s">
        <v>56</v>
      </c>
      <c r="H478" s="291">
        <v>2861311.19</v>
      </c>
    </row>
    <row r="479" spans="1:8" ht="20.100000000000001" customHeight="1" x14ac:dyDescent="0.25">
      <c r="A479" s="290" t="s">
        <v>629</v>
      </c>
      <c r="B479" s="290" t="s">
        <v>264</v>
      </c>
      <c r="C479" s="292" t="s">
        <v>56</v>
      </c>
      <c r="D479" s="291">
        <v>2394442.84</v>
      </c>
      <c r="E479" s="291">
        <v>0</v>
      </c>
      <c r="F479" s="291">
        <v>124362.85</v>
      </c>
      <c r="G479" s="292" t="s">
        <v>56</v>
      </c>
      <c r="H479" s="291">
        <v>2518805.69</v>
      </c>
    </row>
    <row r="480" spans="1:8" ht="20.100000000000001" customHeight="1" x14ac:dyDescent="0.25">
      <c r="A480" s="293" t="s">
        <v>630</v>
      </c>
      <c r="B480" s="293" t="s">
        <v>183</v>
      </c>
      <c r="C480" s="295" t="s">
        <v>56</v>
      </c>
      <c r="D480" s="294">
        <v>1932530.85</v>
      </c>
      <c r="E480" s="294">
        <v>0</v>
      </c>
      <c r="F480" s="294">
        <v>117209.03</v>
      </c>
      <c r="G480" s="295" t="s">
        <v>56</v>
      </c>
      <c r="H480" s="294">
        <v>2049739.88</v>
      </c>
    </row>
    <row r="481" spans="1:8" ht="20.100000000000001" customHeight="1" x14ac:dyDescent="0.25">
      <c r="A481" s="290" t="s">
        <v>1584</v>
      </c>
      <c r="B481" s="290" t="s">
        <v>1585</v>
      </c>
      <c r="C481" s="292" t="s">
        <v>56</v>
      </c>
      <c r="D481" s="291">
        <v>309599.48</v>
      </c>
      <c r="E481" s="291">
        <v>0</v>
      </c>
      <c r="F481" s="291">
        <v>16029.11</v>
      </c>
      <c r="G481" s="292" t="s">
        <v>56</v>
      </c>
      <c r="H481" s="291">
        <v>325628.59000000003</v>
      </c>
    </row>
    <row r="482" spans="1:8" ht="20.100000000000001" customHeight="1" x14ac:dyDescent="0.25">
      <c r="A482" s="290" t="s">
        <v>1586</v>
      </c>
      <c r="B482" s="290" t="s">
        <v>1587</v>
      </c>
      <c r="C482" s="292" t="s">
        <v>56</v>
      </c>
      <c r="D482" s="291">
        <v>25000</v>
      </c>
      <c r="E482" s="291">
        <v>0</v>
      </c>
      <c r="F482" s="291">
        <v>0</v>
      </c>
      <c r="G482" s="292" t="s">
        <v>56</v>
      </c>
      <c r="H482" s="291">
        <v>25000</v>
      </c>
    </row>
    <row r="483" spans="1:8" ht="20.100000000000001" customHeight="1" x14ac:dyDescent="0.25">
      <c r="A483" s="290" t="s">
        <v>1588</v>
      </c>
      <c r="B483" s="290" t="s">
        <v>1589</v>
      </c>
      <c r="C483" s="292" t="s">
        <v>56</v>
      </c>
      <c r="D483" s="291">
        <v>7772.89</v>
      </c>
      <c r="E483" s="291">
        <v>0</v>
      </c>
      <c r="F483" s="291">
        <v>0</v>
      </c>
      <c r="G483" s="292" t="s">
        <v>56</v>
      </c>
      <c r="H483" s="291">
        <v>7772.89</v>
      </c>
    </row>
    <row r="484" spans="1:8" ht="20.100000000000001" customHeight="1" x14ac:dyDescent="0.25">
      <c r="A484" s="290" t="s">
        <v>1590</v>
      </c>
      <c r="B484" s="290" t="s">
        <v>1591</v>
      </c>
      <c r="C484" s="292" t="s">
        <v>56</v>
      </c>
      <c r="D484" s="291">
        <v>443622</v>
      </c>
      <c r="E484" s="291">
        <v>0</v>
      </c>
      <c r="F484" s="291">
        <v>0</v>
      </c>
      <c r="G484" s="292" t="s">
        <v>56</v>
      </c>
      <c r="H484" s="291">
        <v>443622</v>
      </c>
    </row>
    <row r="485" spans="1:8" ht="20.100000000000001" customHeight="1" x14ac:dyDescent="0.25">
      <c r="A485" s="290" t="s">
        <v>1592</v>
      </c>
      <c r="B485" s="290" t="s">
        <v>1593</v>
      </c>
      <c r="C485" s="292" t="s">
        <v>56</v>
      </c>
      <c r="D485" s="291">
        <v>20000</v>
      </c>
      <c r="E485" s="291">
        <v>0</v>
      </c>
      <c r="F485" s="291">
        <v>0</v>
      </c>
      <c r="G485" s="292" t="s">
        <v>56</v>
      </c>
      <c r="H485" s="291">
        <v>20000</v>
      </c>
    </row>
    <row r="486" spans="1:8" ht="20.100000000000001" customHeight="1" x14ac:dyDescent="0.25">
      <c r="A486" s="290" t="s">
        <v>1594</v>
      </c>
      <c r="B486" s="290" t="s">
        <v>183</v>
      </c>
      <c r="C486" s="292" t="s">
        <v>56</v>
      </c>
      <c r="D486" s="291">
        <v>28350.23</v>
      </c>
      <c r="E486" s="291">
        <v>0</v>
      </c>
      <c r="F486" s="291">
        <v>0</v>
      </c>
      <c r="G486" s="292" t="s">
        <v>56</v>
      </c>
      <c r="H486" s="291">
        <v>28350.23</v>
      </c>
    </row>
    <row r="487" spans="1:8" ht="20.100000000000001" customHeight="1" x14ac:dyDescent="0.25">
      <c r="A487" s="290" t="s">
        <v>1595</v>
      </c>
      <c r="B487" s="290" t="s">
        <v>1596</v>
      </c>
      <c r="C487" s="292" t="s">
        <v>56</v>
      </c>
      <c r="D487" s="291">
        <v>223199.62</v>
      </c>
      <c r="E487" s="291">
        <v>0</v>
      </c>
      <c r="F487" s="291">
        <v>101179.92</v>
      </c>
      <c r="G487" s="292" t="s">
        <v>56</v>
      </c>
      <c r="H487" s="291">
        <v>324379.53999999998</v>
      </c>
    </row>
    <row r="488" spans="1:8" ht="20.100000000000001" customHeight="1" x14ac:dyDescent="0.25">
      <c r="A488" s="290" t="s">
        <v>1597</v>
      </c>
      <c r="B488" s="290" t="s">
        <v>1598</v>
      </c>
      <c r="C488" s="292" t="s">
        <v>56</v>
      </c>
      <c r="D488" s="296">
        <v>-15715.66</v>
      </c>
      <c r="E488" s="291">
        <v>0</v>
      </c>
      <c r="F488" s="291">
        <v>0</v>
      </c>
      <c r="G488" s="292" t="s">
        <v>56</v>
      </c>
      <c r="H488" s="296">
        <v>-15715.66</v>
      </c>
    </row>
    <row r="489" spans="1:8" ht="20.100000000000001" customHeight="1" x14ac:dyDescent="0.25">
      <c r="A489" s="290" t="s">
        <v>1599</v>
      </c>
      <c r="B489" s="290" t="s">
        <v>1600</v>
      </c>
      <c r="C489" s="292" t="s">
        <v>56</v>
      </c>
      <c r="D489" s="291">
        <v>40020</v>
      </c>
      <c r="E489" s="291">
        <v>0</v>
      </c>
      <c r="F489" s="291">
        <v>0</v>
      </c>
      <c r="G489" s="292" t="s">
        <v>56</v>
      </c>
      <c r="H489" s="291">
        <v>40020</v>
      </c>
    </row>
    <row r="490" spans="1:8" ht="20.100000000000001" customHeight="1" x14ac:dyDescent="0.25">
      <c r="A490" s="290" t="s">
        <v>1601</v>
      </c>
      <c r="B490" s="290" t="s">
        <v>1149</v>
      </c>
      <c r="C490" s="292" t="s">
        <v>56</v>
      </c>
      <c r="D490" s="291">
        <v>668.76</v>
      </c>
      <c r="E490" s="291">
        <v>0</v>
      </c>
      <c r="F490" s="291">
        <v>0</v>
      </c>
      <c r="G490" s="292" t="s">
        <v>56</v>
      </c>
      <c r="H490" s="291">
        <v>668.76</v>
      </c>
    </row>
    <row r="491" spans="1:8" ht="20.100000000000001" customHeight="1" x14ac:dyDescent="0.25">
      <c r="A491" s="290" t="s">
        <v>1602</v>
      </c>
      <c r="B491" s="290" t="s">
        <v>1603</v>
      </c>
      <c r="C491" s="292" t="s">
        <v>56</v>
      </c>
      <c r="D491" s="291">
        <v>850000</v>
      </c>
      <c r="E491" s="291">
        <v>0</v>
      </c>
      <c r="F491" s="291">
        <v>0</v>
      </c>
      <c r="G491" s="292" t="s">
        <v>56</v>
      </c>
      <c r="H491" s="291">
        <v>850000</v>
      </c>
    </row>
    <row r="492" spans="1:8" ht="20.100000000000001" customHeight="1" x14ac:dyDescent="0.25">
      <c r="A492" s="290" t="s">
        <v>1604</v>
      </c>
      <c r="B492" s="290" t="s">
        <v>121</v>
      </c>
      <c r="C492" s="292" t="s">
        <v>56</v>
      </c>
      <c r="D492" s="291">
        <v>13.53</v>
      </c>
      <c r="E492" s="291">
        <v>0</v>
      </c>
      <c r="F492" s="291">
        <v>0</v>
      </c>
      <c r="G492" s="292" t="s">
        <v>56</v>
      </c>
      <c r="H492" s="291">
        <v>13.53</v>
      </c>
    </row>
    <row r="493" spans="1:8" ht="20.100000000000001" customHeight="1" x14ac:dyDescent="0.25">
      <c r="A493" s="293" t="s">
        <v>631</v>
      </c>
      <c r="B493" s="293" t="s">
        <v>185</v>
      </c>
      <c r="C493" s="295" t="s">
        <v>56</v>
      </c>
      <c r="D493" s="294">
        <v>461911.99</v>
      </c>
      <c r="E493" s="294">
        <v>0</v>
      </c>
      <c r="F493" s="294">
        <v>7153.82</v>
      </c>
      <c r="G493" s="295" t="s">
        <v>56</v>
      </c>
      <c r="H493" s="294">
        <v>469065.81</v>
      </c>
    </row>
    <row r="494" spans="1:8" ht="20.100000000000001" customHeight="1" x14ac:dyDescent="0.25">
      <c r="A494" s="290" t="s">
        <v>632</v>
      </c>
      <c r="B494" s="290" t="s">
        <v>358</v>
      </c>
      <c r="C494" s="292" t="s">
        <v>56</v>
      </c>
      <c r="D494" s="291">
        <v>38898.639999999999</v>
      </c>
      <c r="E494" s="291">
        <v>0</v>
      </c>
      <c r="F494" s="291">
        <v>3692.28</v>
      </c>
      <c r="G494" s="292" t="s">
        <v>56</v>
      </c>
      <c r="H494" s="291">
        <v>42590.92</v>
      </c>
    </row>
    <row r="495" spans="1:8" ht="20.100000000000001" customHeight="1" x14ac:dyDescent="0.25">
      <c r="A495" s="290" t="s">
        <v>633</v>
      </c>
      <c r="B495" s="290" t="s">
        <v>359</v>
      </c>
      <c r="C495" s="292" t="s">
        <v>56</v>
      </c>
      <c r="D495" s="291">
        <v>37334.370000000003</v>
      </c>
      <c r="E495" s="291">
        <v>0</v>
      </c>
      <c r="F495" s="291">
        <v>3461.54</v>
      </c>
      <c r="G495" s="292" t="s">
        <v>56</v>
      </c>
      <c r="H495" s="291">
        <v>40795.910000000003</v>
      </c>
    </row>
    <row r="496" spans="1:8" ht="20.100000000000001" customHeight="1" x14ac:dyDescent="0.25">
      <c r="A496" s="290" t="s">
        <v>1605</v>
      </c>
      <c r="B496" s="290" t="s">
        <v>1606</v>
      </c>
      <c r="C496" s="292" t="s">
        <v>56</v>
      </c>
      <c r="D496" s="296">
        <v>-45071.91</v>
      </c>
      <c r="E496" s="291">
        <v>0</v>
      </c>
      <c r="F496" s="291">
        <v>0</v>
      </c>
      <c r="G496" s="292" t="s">
        <v>56</v>
      </c>
      <c r="H496" s="296">
        <v>-45071.91</v>
      </c>
    </row>
    <row r="497" spans="1:8" ht="20.100000000000001" customHeight="1" x14ac:dyDescent="0.25">
      <c r="A497" s="290" t="s">
        <v>1607</v>
      </c>
      <c r="B497" s="290" t="s">
        <v>1608</v>
      </c>
      <c r="C497" s="292" t="s">
        <v>56</v>
      </c>
      <c r="D497" s="291">
        <v>18571.77</v>
      </c>
      <c r="E497" s="291">
        <v>0</v>
      </c>
      <c r="F497" s="291">
        <v>0</v>
      </c>
      <c r="G497" s="292" t="s">
        <v>56</v>
      </c>
      <c r="H497" s="291">
        <v>18571.77</v>
      </c>
    </row>
    <row r="498" spans="1:8" ht="20.100000000000001" customHeight="1" x14ac:dyDescent="0.25">
      <c r="A498" s="290" t="s">
        <v>1609</v>
      </c>
      <c r="B498" s="290" t="s">
        <v>1610</v>
      </c>
      <c r="C498" s="292" t="s">
        <v>56</v>
      </c>
      <c r="D498" s="291">
        <v>92868.9</v>
      </c>
      <c r="E498" s="291">
        <v>0</v>
      </c>
      <c r="F498" s="291">
        <v>0</v>
      </c>
      <c r="G498" s="292" t="s">
        <v>56</v>
      </c>
      <c r="H498" s="291">
        <v>92868.9</v>
      </c>
    </row>
    <row r="499" spans="1:8" ht="20.100000000000001" customHeight="1" x14ac:dyDescent="0.25">
      <c r="A499" s="290" t="s">
        <v>1611</v>
      </c>
      <c r="B499" s="290" t="s">
        <v>1612</v>
      </c>
      <c r="C499" s="292" t="s">
        <v>56</v>
      </c>
      <c r="D499" s="291">
        <v>1857.16</v>
      </c>
      <c r="E499" s="291">
        <v>0</v>
      </c>
      <c r="F499" s="291">
        <v>0</v>
      </c>
      <c r="G499" s="292" t="s">
        <v>56</v>
      </c>
      <c r="H499" s="291">
        <v>1857.16</v>
      </c>
    </row>
    <row r="500" spans="1:8" ht="20.100000000000001" customHeight="1" x14ac:dyDescent="0.25">
      <c r="A500" s="290" t="s">
        <v>1613</v>
      </c>
      <c r="B500" s="290" t="s">
        <v>1614</v>
      </c>
      <c r="C500" s="292" t="s">
        <v>56</v>
      </c>
      <c r="D500" s="291">
        <v>2785.76</v>
      </c>
      <c r="E500" s="291">
        <v>0</v>
      </c>
      <c r="F500" s="291">
        <v>0</v>
      </c>
      <c r="G500" s="292" t="s">
        <v>56</v>
      </c>
      <c r="H500" s="291">
        <v>2785.76</v>
      </c>
    </row>
    <row r="501" spans="1:8" ht="20.100000000000001" customHeight="1" x14ac:dyDescent="0.25">
      <c r="A501" s="290" t="s">
        <v>1615</v>
      </c>
      <c r="B501" s="290" t="s">
        <v>1616</v>
      </c>
      <c r="C501" s="292" t="s">
        <v>56</v>
      </c>
      <c r="D501" s="291">
        <v>314667.3</v>
      </c>
      <c r="E501" s="291">
        <v>0</v>
      </c>
      <c r="F501" s="291">
        <v>0</v>
      </c>
      <c r="G501" s="292" t="s">
        <v>56</v>
      </c>
      <c r="H501" s="291">
        <v>314667.3</v>
      </c>
    </row>
    <row r="502" spans="1:8" ht="20.100000000000001" customHeight="1" x14ac:dyDescent="0.25">
      <c r="A502" s="290" t="s">
        <v>634</v>
      </c>
      <c r="B502" s="290" t="s">
        <v>360</v>
      </c>
      <c r="C502" s="292" t="s">
        <v>56</v>
      </c>
      <c r="D502" s="291">
        <v>334513.78999999998</v>
      </c>
      <c r="E502" s="291">
        <v>0</v>
      </c>
      <c r="F502" s="291">
        <v>7991.71</v>
      </c>
      <c r="G502" s="292" t="s">
        <v>56</v>
      </c>
      <c r="H502" s="291">
        <v>342505.5</v>
      </c>
    </row>
    <row r="503" spans="1:8" ht="20.100000000000001" customHeight="1" x14ac:dyDescent="0.25">
      <c r="A503" s="293" t="s">
        <v>635</v>
      </c>
      <c r="B503" s="293" t="s">
        <v>194</v>
      </c>
      <c r="C503" s="295" t="s">
        <v>56</v>
      </c>
      <c r="D503" s="294">
        <v>334513.78999999998</v>
      </c>
      <c r="E503" s="294">
        <v>0</v>
      </c>
      <c r="F503" s="294">
        <v>7991.71</v>
      </c>
      <c r="G503" s="295" t="s">
        <v>56</v>
      </c>
      <c r="H503" s="294">
        <v>342505.5</v>
      </c>
    </row>
    <row r="504" spans="1:8" ht="20.100000000000001" customHeight="1" x14ac:dyDescent="0.25">
      <c r="A504" s="290" t="s">
        <v>1617</v>
      </c>
      <c r="B504" s="290" t="s">
        <v>272</v>
      </c>
      <c r="C504" s="292" t="s">
        <v>56</v>
      </c>
      <c r="D504" s="291">
        <v>2100</v>
      </c>
      <c r="E504" s="291">
        <v>0</v>
      </c>
      <c r="F504" s="291">
        <v>0</v>
      </c>
      <c r="G504" s="292" t="s">
        <v>56</v>
      </c>
      <c r="H504" s="291">
        <v>2100</v>
      </c>
    </row>
    <row r="505" spans="1:8" ht="20.100000000000001" customHeight="1" x14ac:dyDescent="0.25">
      <c r="A505" s="290" t="s">
        <v>636</v>
      </c>
      <c r="B505" s="290" t="s">
        <v>297</v>
      </c>
      <c r="C505" s="292" t="s">
        <v>56</v>
      </c>
      <c r="D505" s="291">
        <v>4200</v>
      </c>
      <c r="E505" s="291">
        <v>0</v>
      </c>
      <c r="F505" s="291">
        <v>0</v>
      </c>
      <c r="G505" s="292" t="s">
        <v>56</v>
      </c>
      <c r="H505" s="291">
        <v>4200</v>
      </c>
    </row>
    <row r="506" spans="1:8" ht="20.100000000000001" customHeight="1" x14ac:dyDescent="0.25">
      <c r="A506" s="290" t="s">
        <v>1618</v>
      </c>
      <c r="B506" s="290" t="s">
        <v>271</v>
      </c>
      <c r="C506" s="292" t="s">
        <v>56</v>
      </c>
      <c r="D506" s="291">
        <v>1400</v>
      </c>
      <c r="E506" s="291">
        <v>0</v>
      </c>
      <c r="F506" s="291">
        <v>0</v>
      </c>
      <c r="G506" s="292" t="s">
        <v>56</v>
      </c>
      <c r="H506" s="291">
        <v>1400</v>
      </c>
    </row>
    <row r="507" spans="1:8" ht="20.100000000000001" customHeight="1" x14ac:dyDescent="0.25">
      <c r="A507" s="290" t="s">
        <v>1619</v>
      </c>
      <c r="B507" s="290" t="s">
        <v>1002</v>
      </c>
      <c r="C507" s="292" t="s">
        <v>56</v>
      </c>
      <c r="D507" s="291">
        <v>5320</v>
      </c>
      <c r="E507" s="291">
        <v>0</v>
      </c>
      <c r="F507" s="291">
        <v>0</v>
      </c>
      <c r="G507" s="292" t="s">
        <v>56</v>
      </c>
      <c r="H507" s="291">
        <v>5320</v>
      </c>
    </row>
    <row r="508" spans="1:8" ht="20.100000000000001" customHeight="1" x14ac:dyDescent="0.25">
      <c r="A508" s="290" t="s">
        <v>1620</v>
      </c>
      <c r="B508" s="290" t="s">
        <v>274</v>
      </c>
      <c r="C508" s="292" t="s">
        <v>56</v>
      </c>
      <c r="D508" s="291">
        <v>4407.34</v>
      </c>
      <c r="E508" s="291">
        <v>0</v>
      </c>
      <c r="F508" s="291">
        <v>0</v>
      </c>
      <c r="G508" s="292" t="s">
        <v>56</v>
      </c>
      <c r="H508" s="291">
        <v>4407.34</v>
      </c>
    </row>
    <row r="509" spans="1:8" ht="20.100000000000001" customHeight="1" x14ac:dyDescent="0.25">
      <c r="A509" s="290" t="s">
        <v>1621</v>
      </c>
      <c r="B509" s="290" t="s">
        <v>325</v>
      </c>
      <c r="C509" s="292" t="s">
        <v>56</v>
      </c>
      <c r="D509" s="291">
        <v>2450</v>
      </c>
      <c r="E509" s="291">
        <v>0</v>
      </c>
      <c r="F509" s="291">
        <v>0</v>
      </c>
      <c r="G509" s="292" t="s">
        <v>56</v>
      </c>
      <c r="H509" s="291">
        <v>2450</v>
      </c>
    </row>
    <row r="510" spans="1:8" ht="20.100000000000001" customHeight="1" x14ac:dyDescent="0.25">
      <c r="A510" s="290" t="s">
        <v>1622</v>
      </c>
      <c r="B510" s="290" t="s">
        <v>273</v>
      </c>
      <c r="C510" s="292" t="s">
        <v>56</v>
      </c>
      <c r="D510" s="291">
        <v>2800</v>
      </c>
      <c r="E510" s="291">
        <v>0</v>
      </c>
      <c r="F510" s="291">
        <v>0</v>
      </c>
      <c r="G510" s="292" t="s">
        <v>56</v>
      </c>
      <c r="H510" s="291">
        <v>2800</v>
      </c>
    </row>
    <row r="511" spans="1:8" ht="20.100000000000001" customHeight="1" x14ac:dyDescent="0.25">
      <c r="A511" s="290" t="s">
        <v>1623</v>
      </c>
      <c r="B511" s="290" t="s">
        <v>275</v>
      </c>
      <c r="C511" s="292" t="s">
        <v>56</v>
      </c>
      <c r="D511" s="291">
        <v>4200</v>
      </c>
      <c r="E511" s="291">
        <v>0</v>
      </c>
      <c r="F511" s="291">
        <v>0</v>
      </c>
      <c r="G511" s="292" t="s">
        <v>56</v>
      </c>
      <c r="H511" s="291">
        <v>4200</v>
      </c>
    </row>
    <row r="512" spans="1:8" ht="20.100000000000001" customHeight="1" x14ac:dyDescent="0.25">
      <c r="A512" s="290" t="s">
        <v>1624</v>
      </c>
      <c r="B512" s="290" t="s">
        <v>276</v>
      </c>
      <c r="C512" s="292" t="s">
        <v>56</v>
      </c>
      <c r="D512" s="291">
        <v>1890</v>
      </c>
      <c r="E512" s="291">
        <v>0</v>
      </c>
      <c r="F512" s="291">
        <v>0</v>
      </c>
      <c r="G512" s="292" t="s">
        <v>56</v>
      </c>
      <c r="H512" s="291">
        <v>1890</v>
      </c>
    </row>
    <row r="513" spans="1:8" ht="20.100000000000001" customHeight="1" x14ac:dyDescent="0.25">
      <c r="A513" s="290" t="s">
        <v>637</v>
      </c>
      <c r="B513" s="290" t="s">
        <v>317</v>
      </c>
      <c r="C513" s="292" t="s">
        <v>56</v>
      </c>
      <c r="D513" s="291">
        <v>4900</v>
      </c>
      <c r="E513" s="291">
        <v>0</v>
      </c>
      <c r="F513" s="291">
        <v>0</v>
      </c>
      <c r="G513" s="292" t="s">
        <v>56</v>
      </c>
      <c r="H513" s="291">
        <v>4900</v>
      </c>
    </row>
    <row r="514" spans="1:8" ht="20.100000000000001" customHeight="1" x14ac:dyDescent="0.25">
      <c r="A514" s="290" t="s">
        <v>1625</v>
      </c>
      <c r="B514" s="290" t="s">
        <v>278</v>
      </c>
      <c r="C514" s="292" t="s">
        <v>56</v>
      </c>
      <c r="D514" s="291">
        <v>1400</v>
      </c>
      <c r="E514" s="291">
        <v>0</v>
      </c>
      <c r="F514" s="291">
        <v>0</v>
      </c>
      <c r="G514" s="292" t="s">
        <v>56</v>
      </c>
      <c r="H514" s="291">
        <v>1400</v>
      </c>
    </row>
    <row r="515" spans="1:8" ht="20.100000000000001" customHeight="1" x14ac:dyDescent="0.25">
      <c r="A515" s="290" t="s">
        <v>638</v>
      </c>
      <c r="B515" s="290" t="s">
        <v>300</v>
      </c>
      <c r="C515" s="292" t="s">
        <v>56</v>
      </c>
      <c r="D515" s="291">
        <v>7350</v>
      </c>
      <c r="E515" s="291">
        <v>0</v>
      </c>
      <c r="F515" s="291">
        <v>0</v>
      </c>
      <c r="G515" s="292" t="s">
        <v>56</v>
      </c>
      <c r="H515" s="291">
        <v>7350</v>
      </c>
    </row>
    <row r="516" spans="1:8" ht="20.100000000000001" customHeight="1" x14ac:dyDescent="0.25">
      <c r="A516" s="290" t="s">
        <v>639</v>
      </c>
      <c r="B516" s="290" t="s">
        <v>279</v>
      </c>
      <c r="C516" s="292" t="s">
        <v>56</v>
      </c>
      <c r="D516" s="291">
        <v>3850</v>
      </c>
      <c r="E516" s="291">
        <v>0</v>
      </c>
      <c r="F516" s="291">
        <v>1400</v>
      </c>
      <c r="G516" s="292" t="s">
        <v>56</v>
      </c>
      <c r="H516" s="291">
        <v>5250</v>
      </c>
    </row>
    <row r="517" spans="1:8" ht="20.100000000000001" customHeight="1" x14ac:dyDescent="0.25">
      <c r="A517" s="290" t="s">
        <v>1626</v>
      </c>
      <c r="B517" s="290" t="s">
        <v>1627</v>
      </c>
      <c r="C517" s="292" t="s">
        <v>56</v>
      </c>
      <c r="D517" s="291">
        <v>2800</v>
      </c>
      <c r="E517" s="291">
        <v>0</v>
      </c>
      <c r="F517" s="291">
        <v>0</v>
      </c>
      <c r="G517" s="292" t="s">
        <v>56</v>
      </c>
      <c r="H517" s="291">
        <v>2800</v>
      </c>
    </row>
    <row r="518" spans="1:8" ht="20.100000000000001" customHeight="1" x14ac:dyDescent="0.25">
      <c r="A518" s="290" t="s">
        <v>1628</v>
      </c>
      <c r="B518" s="290" t="s">
        <v>956</v>
      </c>
      <c r="C518" s="292" t="s">
        <v>56</v>
      </c>
      <c r="D518" s="291">
        <v>700</v>
      </c>
      <c r="E518" s="291">
        <v>0</v>
      </c>
      <c r="F518" s="291">
        <v>0</v>
      </c>
      <c r="G518" s="292" t="s">
        <v>56</v>
      </c>
      <c r="H518" s="291">
        <v>700</v>
      </c>
    </row>
    <row r="519" spans="1:8" ht="20.100000000000001" customHeight="1" x14ac:dyDescent="0.25">
      <c r="A519" s="290" t="s">
        <v>640</v>
      </c>
      <c r="B519" s="290" t="s">
        <v>280</v>
      </c>
      <c r="C519" s="292" t="s">
        <v>56</v>
      </c>
      <c r="D519" s="291">
        <v>6650</v>
      </c>
      <c r="E519" s="291">
        <v>0</v>
      </c>
      <c r="F519" s="291">
        <v>0</v>
      </c>
      <c r="G519" s="292" t="s">
        <v>56</v>
      </c>
      <c r="H519" s="291">
        <v>6650</v>
      </c>
    </row>
    <row r="520" spans="1:8" ht="20.100000000000001" customHeight="1" x14ac:dyDescent="0.25">
      <c r="A520" s="290" t="s">
        <v>641</v>
      </c>
      <c r="B520" s="290" t="s">
        <v>281</v>
      </c>
      <c r="C520" s="292" t="s">
        <v>56</v>
      </c>
      <c r="D520" s="291">
        <v>770</v>
      </c>
      <c r="E520" s="291">
        <v>0</v>
      </c>
      <c r="F520" s="291">
        <v>210</v>
      </c>
      <c r="G520" s="292" t="s">
        <v>56</v>
      </c>
      <c r="H520" s="291">
        <v>980</v>
      </c>
    </row>
    <row r="521" spans="1:8" ht="20.100000000000001" customHeight="1" x14ac:dyDescent="0.25">
      <c r="A521" s="290" t="s">
        <v>780</v>
      </c>
      <c r="B521" s="290" t="s">
        <v>282</v>
      </c>
      <c r="C521" s="292" t="s">
        <v>56</v>
      </c>
      <c r="D521" s="291">
        <v>2030</v>
      </c>
      <c r="E521" s="291">
        <v>0</v>
      </c>
      <c r="F521" s="291">
        <v>0</v>
      </c>
      <c r="G521" s="292" t="s">
        <v>56</v>
      </c>
      <c r="H521" s="291">
        <v>2030</v>
      </c>
    </row>
    <row r="522" spans="1:8" ht="20.100000000000001" customHeight="1" x14ac:dyDescent="0.25">
      <c r="A522" s="290" t="s">
        <v>1629</v>
      </c>
      <c r="B522" s="290" t="s">
        <v>340</v>
      </c>
      <c r="C522" s="292" t="s">
        <v>56</v>
      </c>
      <c r="D522" s="291">
        <v>2800</v>
      </c>
      <c r="E522" s="291">
        <v>0</v>
      </c>
      <c r="F522" s="291">
        <v>0</v>
      </c>
      <c r="G522" s="292" t="s">
        <v>56</v>
      </c>
      <c r="H522" s="291">
        <v>2800</v>
      </c>
    </row>
    <row r="523" spans="1:8" ht="20.100000000000001" customHeight="1" x14ac:dyDescent="0.25">
      <c r="A523" s="290" t="s">
        <v>1630</v>
      </c>
      <c r="B523" s="290" t="s">
        <v>960</v>
      </c>
      <c r="C523" s="292" t="s">
        <v>56</v>
      </c>
      <c r="D523" s="291">
        <v>2009</v>
      </c>
      <c r="E523" s="291">
        <v>0</v>
      </c>
      <c r="F523" s="291">
        <v>0</v>
      </c>
      <c r="G523" s="292" t="s">
        <v>56</v>
      </c>
      <c r="H523" s="291">
        <v>2009</v>
      </c>
    </row>
    <row r="524" spans="1:8" ht="20.100000000000001" customHeight="1" x14ac:dyDescent="0.25">
      <c r="A524" s="290" t="s">
        <v>1631</v>
      </c>
      <c r="B524" s="290" t="s">
        <v>798</v>
      </c>
      <c r="C524" s="292" t="s">
        <v>56</v>
      </c>
      <c r="D524" s="291">
        <v>420</v>
      </c>
      <c r="E524" s="291">
        <v>0</v>
      </c>
      <c r="F524" s="291">
        <v>0</v>
      </c>
      <c r="G524" s="292" t="s">
        <v>56</v>
      </c>
      <c r="H524" s="291">
        <v>420</v>
      </c>
    </row>
    <row r="525" spans="1:8" ht="20.100000000000001" customHeight="1" x14ac:dyDescent="0.25">
      <c r="A525" s="290" t="s">
        <v>1632</v>
      </c>
      <c r="B525" s="290" t="s">
        <v>283</v>
      </c>
      <c r="C525" s="292" t="s">
        <v>56</v>
      </c>
      <c r="D525" s="291">
        <v>2800</v>
      </c>
      <c r="E525" s="291">
        <v>0</v>
      </c>
      <c r="F525" s="291">
        <v>0</v>
      </c>
      <c r="G525" s="292" t="s">
        <v>56</v>
      </c>
      <c r="H525" s="291">
        <v>2800</v>
      </c>
    </row>
    <row r="526" spans="1:8" ht="20.100000000000001" customHeight="1" x14ac:dyDescent="0.25">
      <c r="A526" s="290" t="s">
        <v>1633</v>
      </c>
      <c r="B526" s="290" t="s">
        <v>284</v>
      </c>
      <c r="C526" s="292" t="s">
        <v>56</v>
      </c>
      <c r="D526" s="291">
        <v>770</v>
      </c>
      <c r="E526" s="291">
        <v>0</v>
      </c>
      <c r="F526" s="291">
        <v>0</v>
      </c>
      <c r="G526" s="292" t="s">
        <v>56</v>
      </c>
      <c r="H526" s="291">
        <v>770</v>
      </c>
    </row>
    <row r="527" spans="1:8" ht="20.100000000000001" customHeight="1" x14ac:dyDescent="0.25">
      <c r="A527" s="290" t="s">
        <v>1634</v>
      </c>
      <c r="B527" s="290" t="s">
        <v>329</v>
      </c>
      <c r="C527" s="292" t="s">
        <v>56</v>
      </c>
      <c r="D527" s="291">
        <v>1400</v>
      </c>
      <c r="E527" s="291">
        <v>0</v>
      </c>
      <c r="F527" s="291">
        <v>0</v>
      </c>
      <c r="G527" s="292" t="s">
        <v>56</v>
      </c>
      <c r="H527" s="291">
        <v>1400</v>
      </c>
    </row>
    <row r="528" spans="1:8" ht="20.100000000000001" customHeight="1" x14ac:dyDescent="0.25">
      <c r="A528" s="290" t="s">
        <v>1635</v>
      </c>
      <c r="B528" s="290" t="s">
        <v>285</v>
      </c>
      <c r="C528" s="292" t="s">
        <v>56</v>
      </c>
      <c r="D528" s="291">
        <v>350</v>
      </c>
      <c r="E528" s="291">
        <v>0</v>
      </c>
      <c r="F528" s="291">
        <v>0</v>
      </c>
      <c r="G528" s="292" t="s">
        <v>56</v>
      </c>
      <c r="H528" s="291">
        <v>350</v>
      </c>
    </row>
    <row r="529" spans="1:8" ht="20.100000000000001" customHeight="1" x14ac:dyDescent="0.25">
      <c r="A529" s="290" t="s">
        <v>888</v>
      </c>
      <c r="B529" s="290" t="s">
        <v>871</v>
      </c>
      <c r="C529" s="292" t="s">
        <v>56</v>
      </c>
      <c r="D529" s="291">
        <v>2800</v>
      </c>
      <c r="E529" s="291">
        <v>0</v>
      </c>
      <c r="F529" s="291">
        <v>0</v>
      </c>
      <c r="G529" s="292" t="s">
        <v>56</v>
      </c>
      <c r="H529" s="291">
        <v>2800</v>
      </c>
    </row>
    <row r="530" spans="1:8" ht="20.100000000000001" customHeight="1" x14ac:dyDescent="0.25">
      <c r="A530" s="290" t="s">
        <v>1636</v>
      </c>
      <c r="B530" s="290" t="s">
        <v>1156</v>
      </c>
      <c r="C530" s="292" t="s">
        <v>56</v>
      </c>
      <c r="D530" s="291">
        <v>140</v>
      </c>
      <c r="E530" s="291">
        <v>0</v>
      </c>
      <c r="F530" s="291">
        <v>0</v>
      </c>
      <c r="G530" s="292" t="s">
        <v>56</v>
      </c>
      <c r="H530" s="291">
        <v>140</v>
      </c>
    </row>
    <row r="531" spans="1:8" ht="20.100000000000001" customHeight="1" x14ac:dyDescent="0.25">
      <c r="A531" s="290" t="s">
        <v>1637</v>
      </c>
      <c r="B531" s="290" t="s">
        <v>286</v>
      </c>
      <c r="C531" s="292" t="s">
        <v>56</v>
      </c>
      <c r="D531" s="291">
        <v>4900</v>
      </c>
      <c r="E531" s="291">
        <v>0</v>
      </c>
      <c r="F531" s="291">
        <v>0</v>
      </c>
      <c r="G531" s="292" t="s">
        <v>56</v>
      </c>
      <c r="H531" s="291">
        <v>4900</v>
      </c>
    </row>
    <row r="532" spans="1:8" ht="20.100000000000001" customHeight="1" x14ac:dyDescent="0.25">
      <c r="A532" s="290" t="s">
        <v>1638</v>
      </c>
      <c r="B532" s="290" t="s">
        <v>1639</v>
      </c>
      <c r="C532" s="292" t="s">
        <v>56</v>
      </c>
      <c r="D532" s="291">
        <v>2401</v>
      </c>
      <c r="E532" s="291">
        <v>0</v>
      </c>
      <c r="F532" s="291">
        <v>0</v>
      </c>
      <c r="G532" s="292" t="s">
        <v>56</v>
      </c>
      <c r="H532" s="291">
        <v>2401</v>
      </c>
    </row>
    <row r="533" spans="1:8" ht="20.100000000000001" customHeight="1" x14ac:dyDescent="0.25">
      <c r="A533" s="290" t="s">
        <v>1640</v>
      </c>
      <c r="B533" s="290" t="s">
        <v>1641</v>
      </c>
      <c r="C533" s="292" t="s">
        <v>56</v>
      </c>
      <c r="D533" s="291">
        <v>2520</v>
      </c>
      <c r="E533" s="291">
        <v>0</v>
      </c>
      <c r="F533" s="291">
        <v>0</v>
      </c>
      <c r="G533" s="292" t="s">
        <v>56</v>
      </c>
      <c r="H533" s="291">
        <v>2520</v>
      </c>
    </row>
    <row r="534" spans="1:8" ht="20.100000000000001" customHeight="1" x14ac:dyDescent="0.25">
      <c r="A534" s="290" t="s">
        <v>1642</v>
      </c>
      <c r="B534" s="290" t="s">
        <v>288</v>
      </c>
      <c r="C534" s="292" t="s">
        <v>56</v>
      </c>
      <c r="D534" s="291">
        <v>2310</v>
      </c>
      <c r="E534" s="291">
        <v>0</v>
      </c>
      <c r="F534" s="291">
        <v>0</v>
      </c>
      <c r="G534" s="292" t="s">
        <v>56</v>
      </c>
      <c r="H534" s="291">
        <v>2310</v>
      </c>
    </row>
    <row r="535" spans="1:8" ht="20.100000000000001" customHeight="1" x14ac:dyDescent="0.25">
      <c r="A535" s="290" t="s">
        <v>1643</v>
      </c>
      <c r="B535" s="290" t="s">
        <v>277</v>
      </c>
      <c r="C535" s="292" t="s">
        <v>56</v>
      </c>
      <c r="D535" s="291">
        <v>2800</v>
      </c>
      <c r="E535" s="291">
        <v>0</v>
      </c>
      <c r="F535" s="291">
        <v>0</v>
      </c>
      <c r="G535" s="292" t="s">
        <v>56</v>
      </c>
      <c r="H535" s="291">
        <v>2800</v>
      </c>
    </row>
    <row r="536" spans="1:8" ht="20.100000000000001" customHeight="1" x14ac:dyDescent="0.25">
      <c r="A536" s="290" t="s">
        <v>1644</v>
      </c>
      <c r="B536" s="290" t="s">
        <v>942</v>
      </c>
      <c r="C536" s="292" t="s">
        <v>56</v>
      </c>
      <c r="D536" s="291">
        <v>2800</v>
      </c>
      <c r="E536" s="291">
        <v>0</v>
      </c>
      <c r="F536" s="291">
        <v>0</v>
      </c>
      <c r="G536" s="292" t="s">
        <v>56</v>
      </c>
      <c r="H536" s="291">
        <v>2800</v>
      </c>
    </row>
    <row r="537" spans="1:8" ht="20.100000000000001" customHeight="1" x14ac:dyDescent="0.25">
      <c r="A537" s="290" t="s">
        <v>1645</v>
      </c>
      <c r="B537" s="290" t="s">
        <v>972</v>
      </c>
      <c r="C537" s="292" t="s">
        <v>56</v>
      </c>
      <c r="D537" s="291">
        <v>595</v>
      </c>
      <c r="E537" s="291">
        <v>0</v>
      </c>
      <c r="F537" s="291">
        <v>0</v>
      </c>
      <c r="G537" s="292" t="s">
        <v>56</v>
      </c>
      <c r="H537" s="291">
        <v>595</v>
      </c>
    </row>
    <row r="538" spans="1:8" ht="20.100000000000001" customHeight="1" x14ac:dyDescent="0.25">
      <c r="A538" s="290" t="s">
        <v>1646</v>
      </c>
      <c r="B538" s="290" t="s">
        <v>974</v>
      </c>
      <c r="C538" s="292" t="s">
        <v>56</v>
      </c>
      <c r="D538" s="291">
        <v>420</v>
      </c>
      <c r="E538" s="291">
        <v>0</v>
      </c>
      <c r="F538" s="291">
        <v>0</v>
      </c>
      <c r="G538" s="292" t="s">
        <v>56</v>
      </c>
      <c r="H538" s="291">
        <v>420</v>
      </c>
    </row>
    <row r="539" spans="1:8" ht="20.100000000000001" customHeight="1" x14ac:dyDescent="0.25">
      <c r="A539" s="290" t="s">
        <v>1647</v>
      </c>
      <c r="B539" s="290" t="s">
        <v>800</v>
      </c>
      <c r="C539" s="292" t="s">
        <v>56</v>
      </c>
      <c r="D539" s="291">
        <v>2800</v>
      </c>
      <c r="E539" s="291">
        <v>0</v>
      </c>
      <c r="F539" s="291">
        <v>0</v>
      </c>
      <c r="G539" s="292" t="s">
        <v>56</v>
      </c>
      <c r="H539" s="291">
        <v>2800</v>
      </c>
    </row>
    <row r="540" spans="1:8" ht="20.100000000000001" customHeight="1" x14ac:dyDescent="0.25">
      <c r="A540" s="290" t="s">
        <v>642</v>
      </c>
      <c r="B540" s="290" t="s">
        <v>289</v>
      </c>
      <c r="C540" s="292" t="s">
        <v>56</v>
      </c>
      <c r="D540" s="291">
        <v>3150</v>
      </c>
      <c r="E540" s="291">
        <v>0</v>
      </c>
      <c r="F540" s="291">
        <v>0</v>
      </c>
      <c r="G540" s="292" t="s">
        <v>56</v>
      </c>
      <c r="H540" s="291">
        <v>3150</v>
      </c>
    </row>
    <row r="541" spans="1:8" ht="20.100000000000001" customHeight="1" x14ac:dyDescent="0.25">
      <c r="A541" s="290" t="s">
        <v>643</v>
      </c>
      <c r="B541" s="290" t="s">
        <v>334</v>
      </c>
      <c r="C541" s="292" t="s">
        <v>56</v>
      </c>
      <c r="D541" s="291">
        <v>878.36</v>
      </c>
      <c r="E541" s="291">
        <v>0</v>
      </c>
      <c r="F541" s="291">
        <v>0</v>
      </c>
      <c r="G541" s="292" t="s">
        <v>56</v>
      </c>
      <c r="H541" s="291">
        <v>878.36</v>
      </c>
    </row>
    <row r="542" spans="1:8" ht="20.100000000000001" customHeight="1" x14ac:dyDescent="0.25">
      <c r="A542" s="290" t="s">
        <v>1648</v>
      </c>
      <c r="B542" s="290" t="s">
        <v>773</v>
      </c>
      <c r="C542" s="292" t="s">
        <v>56</v>
      </c>
      <c r="D542" s="291">
        <v>1400</v>
      </c>
      <c r="E542" s="291">
        <v>0</v>
      </c>
      <c r="F542" s="291">
        <v>0</v>
      </c>
      <c r="G542" s="292" t="s">
        <v>56</v>
      </c>
      <c r="H542" s="291">
        <v>1400</v>
      </c>
    </row>
    <row r="543" spans="1:8" ht="20.100000000000001" customHeight="1" x14ac:dyDescent="0.25">
      <c r="A543" s="290" t="s">
        <v>644</v>
      </c>
      <c r="B543" s="290" t="s">
        <v>316</v>
      </c>
      <c r="C543" s="292" t="s">
        <v>56</v>
      </c>
      <c r="D543" s="291">
        <v>4200</v>
      </c>
      <c r="E543" s="291">
        <v>0</v>
      </c>
      <c r="F543" s="291">
        <v>0</v>
      </c>
      <c r="G543" s="292" t="s">
        <v>56</v>
      </c>
      <c r="H543" s="291">
        <v>4200</v>
      </c>
    </row>
    <row r="544" spans="1:8" ht="20.100000000000001" customHeight="1" x14ac:dyDescent="0.25">
      <c r="A544" s="290" t="s">
        <v>1649</v>
      </c>
      <c r="B544" s="290" t="s">
        <v>291</v>
      </c>
      <c r="C544" s="292" t="s">
        <v>56</v>
      </c>
      <c r="D544" s="291">
        <v>4690</v>
      </c>
      <c r="E544" s="291">
        <v>0</v>
      </c>
      <c r="F544" s="291">
        <v>0</v>
      </c>
      <c r="G544" s="292" t="s">
        <v>56</v>
      </c>
      <c r="H544" s="291">
        <v>4690</v>
      </c>
    </row>
    <row r="545" spans="1:8" ht="20.100000000000001" customHeight="1" x14ac:dyDescent="0.25">
      <c r="A545" s="290" t="s">
        <v>1650</v>
      </c>
      <c r="B545" s="290" t="s">
        <v>290</v>
      </c>
      <c r="C545" s="292" t="s">
        <v>56</v>
      </c>
      <c r="D545" s="291">
        <v>4550</v>
      </c>
      <c r="E545" s="291">
        <v>0</v>
      </c>
      <c r="F545" s="291">
        <v>0</v>
      </c>
      <c r="G545" s="292" t="s">
        <v>56</v>
      </c>
      <c r="H545" s="291">
        <v>4550</v>
      </c>
    </row>
    <row r="546" spans="1:8" ht="20.100000000000001" customHeight="1" x14ac:dyDescent="0.25">
      <c r="A546" s="290" t="s">
        <v>1651</v>
      </c>
      <c r="B546" s="290" t="s">
        <v>1652</v>
      </c>
      <c r="C546" s="292" t="s">
        <v>56</v>
      </c>
      <c r="D546" s="296">
        <v>-12063.77</v>
      </c>
      <c r="E546" s="291">
        <v>0</v>
      </c>
      <c r="F546" s="291">
        <v>0</v>
      </c>
      <c r="G546" s="292" t="s">
        <v>56</v>
      </c>
      <c r="H546" s="296">
        <v>-12063.77</v>
      </c>
    </row>
    <row r="547" spans="1:8" ht="20.100000000000001" customHeight="1" x14ac:dyDescent="0.25">
      <c r="A547" s="290" t="s">
        <v>1653</v>
      </c>
      <c r="B547" s="290" t="s">
        <v>292</v>
      </c>
      <c r="C547" s="292" t="s">
        <v>56</v>
      </c>
      <c r="D547" s="291">
        <v>2800</v>
      </c>
      <c r="E547" s="291">
        <v>0</v>
      </c>
      <c r="F547" s="291">
        <v>0</v>
      </c>
      <c r="G547" s="292" t="s">
        <v>56</v>
      </c>
      <c r="H547" s="291">
        <v>2800</v>
      </c>
    </row>
    <row r="548" spans="1:8" ht="20.100000000000001" customHeight="1" x14ac:dyDescent="0.25">
      <c r="A548" s="290" t="s">
        <v>645</v>
      </c>
      <c r="B548" s="290" t="s">
        <v>293</v>
      </c>
      <c r="C548" s="292" t="s">
        <v>56</v>
      </c>
      <c r="D548" s="291">
        <v>3850</v>
      </c>
      <c r="E548" s="291">
        <v>0</v>
      </c>
      <c r="F548" s="291">
        <v>0</v>
      </c>
      <c r="G548" s="292" t="s">
        <v>56</v>
      </c>
      <c r="H548" s="291">
        <v>3850</v>
      </c>
    </row>
    <row r="549" spans="1:8" ht="20.100000000000001" customHeight="1" x14ac:dyDescent="0.25">
      <c r="A549" s="290" t="s">
        <v>1654</v>
      </c>
      <c r="B549" s="290" t="s">
        <v>294</v>
      </c>
      <c r="C549" s="292" t="s">
        <v>56</v>
      </c>
      <c r="D549" s="291">
        <v>1750</v>
      </c>
      <c r="E549" s="291">
        <v>0</v>
      </c>
      <c r="F549" s="291">
        <v>0</v>
      </c>
      <c r="G549" s="292" t="s">
        <v>56</v>
      </c>
      <c r="H549" s="291">
        <v>1750</v>
      </c>
    </row>
    <row r="550" spans="1:8" ht="20.100000000000001" customHeight="1" x14ac:dyDescent="0.25">
      <c r="A550" s="290" t="s">
        <v>1655</v>
      </c>
      <c r="B550" s="290" t="s">
        <v>295</v>
      </c>
      <c r="C550" s="292" t="s">
        <v>56</v>
      </c>
      <c r="D550" s="291">
        <v>1050</v>
      </c>
      <c r="E550" s="291">
        <v>0</v>
      </c>
      <c r="F550" s="291">
        <v>0</v>
      </c>
      <c r="G550" s="292" t="s">
        <v>56</v>
      </c>
      <c r="H550" s="291">
        <v>1050</v>
      </c>
    </row>
    <row r="551" spans="1:8" ht="20.100000000000001" customHeight="1" x14ac:dyDescent="0.25">
      <c r="A551" s="290" t="s">
        <v>646</v>
      </c>
      <c r="B551" s="290" t="s">
        <v>270</v>
      </c>
      <c r="C551" s="292" t="s">
        <v>56</v>
      </c>
      <c r="D551" s="291">
        <v>2450</v>
      </c>
      <c r="E551" s="291">
        <v>0</v>
      </c>
      <c r="F551" s="291">
        <v>0</v>
      </c>
      <c r="G551" s="292" t="s">
        <v>56</v>
      </c>
      <c r="H551" s="291">
        <v>2450</v>
      </c>
    </row>
    <row r="552" spans="1:8" ht="20.100000000000001" customHeight="1" x14ac:dyDescent="0.25">
      <c r="A552" s="290" t="s">
        <v>889</v>
      </c>
      <c r="B552" s="290" t="s">
        <v>296</v>
      </c>
      <c r="C552" s="292" t="s">
        <v>56</v>
      </c>
      <c r="D552" s="291">
        <v>63</v>
      </c>
      <c r="E552" s="291">
        <v>0</v>
      </c>
      <c r="F552" s="291">
        <v>0</v>
      </c>
      <c r="G552" s="292" t="s">
        <v>56</v>
      </c>
      <c r="H552" s="291">
        <v>63</v>
      </c>
    </row>
    <row r="553" spans="1:8" ht="20.100000000000001" customHeight="1" x14ac:dyDescent="0.25">
      <c r="A553" s="290" t="s">
        <v>1656</v>
      </c>
      <c r="B553" s="290" t="s">
        <v>298</v>
      </c>
      <c r="C553" s="292" t="s">
        <v>56</v>
      </c>
      <c r="D553" s="291">
        <v>1400</v>
      </c>
      <c r="E553" s="291">
        <v>0</v>
      </c>
      <c r="F553" s="291">
        <v>0</v>
      </c>
      <c r="G553" s="292" t="s">
        <v>56</v>
      </c>
      <c r="H553" s="291">
        <v>1400</v>
      </c>
    </row>
    <row r="554" spans="1:8" ht="20.100000000000001" customHeight="1" x14ac:dyDescent="0.25">
      <c r="A554" s="290" t="s">
        <v>1657</v>
      </c>
      <c r="B554" s="290" t="s">
        <v>1068</v>
      </c>
      <c r="C554" s="292" t="s">
        <v>56</v>
      </c>
      <c r="D554" s="291">
        <v>700</v>
      </c>
      <c r="E554" s="291">
        <v>0</v>
      </c>
      <c r="F554" s="291">
        <v>0</v>
      </c>
      <c r="G554" s="292" t="s">
        <v>56</v>
      </c>
      <c r="H554" s="291">
        <v>700</v>
      </c>
    </row>
    <row r="555" spans="1:8" ht="20.100000000000001" customHeight="1" x14ac:dyDescent="0.25">
      <c r="A555" s="290" t="s">
        <v>1658</v>
      </c>
      <c r="B555" s="290" t="s">
        <v>299</v>
      </c>
      <c r="C555" s="292" t="s">
        <v>56</v>
      </c>
      <c r="D555" s="291">
        <v>1400</v>
      </c>
      <c r="E555" s="291">
        <v>0</v>
      </c>
      <c r="F555" s="291">
        <v>0</v>
      </c>
      <c r="G555" s="292" t="s">
        <v>56</v>
      </c>
      <c r="H555" s="291">
        <v>1400</v>
      </c>
    </row>
    <row r="556" spans="1:8" ht="20.100000000000001" customHeight="1" x14ac:dyDescent="0.25">
      <c r="A556" s="290" t="s">
        <v>1659</v>
      </c>
      <c r="B556" s="290" t="s">
        <v>1660</v>
      </c>
      <c r="C556" s="292" t="s">
        <v>56</v>
      </c>
      <c r="D556" s="291">
        <v>840</v>
      </c>
      <c r="E556" s="291">
        <v>0</v>
      </c>
      <c r="F556" s="291">
        <v>0</v>
      </c>
      <c r="G556" s="292" t="s">
        <v>56</v>
      </c>
      <c r="H556" s="291">
        <v>840</v>
      </c>
    </row>
    <row r="557" spans="1:8" ht="20.100000000000001" customHeight="1" x14ac:dyDescent="0.25">
      <c r="A557" s="290" t="s">
        <v>647</v>
      </c>
      <c r="B557" s="290" t="s">
        <v>301</v>
      </c>
      <c r="C557" s="292" t="s">
        <v>56</v>
      </c>
      <c r="D557" s="291">
        <v>4550</v>
      </c>
      <c r="E557" s="291">
        <v>0</v>
      </c>
      <c r="F557" s="291">
        <v>0</v>
      </c>
      <c r="G557" s="292" t="s">
        <v>56</v>
      </c>
      <c r="H557" s="291">
        <v>4550</v>
      </c>
    </row>
    <row r="558" spans="1:8" ht="20.100000000000001" customHeight="1" x14ac:dyDescent="0.25">
      <c r="A558" s="290" t="s">
        <v>1661</v>
      </c>
      <c r="B558" s="290" t="s">
        <v>303</v>
      </c>
      <c r="C558" s="292" t="s">
        <v>56</v>
      </c>
      <c r="D558" s="291">
        <v>1330</v>
      </c>
      <c r="E558" s="291">
        <v>0</v>
      </c>
      <c r="F558" s="291">
        <v>0</v>
      </c>
      <c r="G558" s="292" t="s">
        <v>56</v>
      </c>
      <c r="H558" s="291">
        <v>1330</v>
      </c>
    </row>
    <row r="559" spans="1:8" ht="20.100000000000001" customHeight="1" x14ac:dyDescent="0.25">
      <c r="A559" s="290" t="s">
        <v>1662</v>
      </c>
      <c r="B559" s="290" t="s">
        <v>302</v>
      </c>
      <c r="C559" s="292" t="s">
        <v>56</v>
      </c>
      <c r="D559" s="291">
        <v>2800</v>
      </c>
      <c r="E559" s="291">
        <v>0</v>
      </c>
      <c r="F559" s="291">
        <v>0</v>
      </c>
      <c r="G559" s="292" t="s">
        <v>56</v>
      </c>
      <c r="H559" s="291">
        <v>2800</v>
      </c>
    </row>
    <row r="560" spans="1:8" ht="20.100000000000001" customHeight="1" x14ac:dyDescent="0.25">
      <c r="A560" s="290" t="s">
        <v>1663</v>
      </c>
      <c r="B560" s="290" t="s">
        <v>322</v>
      </c>
      <c r="C560" s="292" t="s">
        <v>56</v>
      </c>
      <c r="D560" s="291">
        <v>2100</v>
      </c>
      <c r="E560" s="291">
        <v>0</v>
      </c>
      <c r="F560" s="291">
        <v>0</v>
      </c>
      <c r="G560" s="292" t="s">
        <v>56</v>
      </c>
      <c r="H560" s="291">
        <v>2100</v>
      </c>
    </row>
    <row r="561" spans="1:8" ht="20.100000000000001" customHeight="1" x14ac:dyDescent="0.25">
      <c r="A561" s="290" t="s">
        <v>1664</v>
      </c>
      <c r="B561" s="290" t="s">
        <v>304</v>
      </c>
      <c r="C561" s="292" t="s">
        <v>56</v>
      </c>
      <c r="D561" s="291">
        <v>2100</v>
      </c>
      <c r="E561" s="291">
        <v>0</v>
      </c>
      <c r="F561" s="291">
        <v>0</v>
      </c>
      <c r="G561" s="292" t="s">
        <v>56</v>
      </c>
      <c r="H561" s="291">
        <v>2100</v>
      </c>
    </row>
    <row r="562" spans="1:8" ht="20.100000000000001" customHeight="1" x14ac:dyDescent="0.25">
      <c r="A562" s="290" t="s">
        <v>1665</v>
      </c>
      <c r="B562" s="290" t="s">
        <v>305</v>
      </c>
      <c r="C562" s="292" t="s">
        <v>56</v>
      </c>
      <c r="D562" s="291">
        <v>1890</v>
      </c>
      <c r="E562" s="291">
        <v>0</v>
      </c>
      <c r="F562" s="291">
        <v>0</v>
      </c>
      <c r="G562" s="292" t="s">
        <v>56</v>
      </c>
      <c r="H562" s="291">
        <v>1890</v>
      </c>
    </row>
    <row r="563" spans="1:8" ht="20.100000000000001" customHeight="1" x14ac:dyDescent="0.25">
      <c r="A563" s="290" t="s">
        <v>1666</v>
      </c>
      <c r="B563" s="290" t="s">
        <v>1014</v>
      </c>
      <c r="C563" s="292" t="s">
        <v>56</v>
      </c>
      <c r="D563" s="291">
        <v>700</v>
      </c>
      <c r="E563" s="291">
        <v>0</v>
      </c>
      <c r="F563" s="291">
        <v>0</v>
      </c>
      <c r="G563" s="292" t="s">
        <v>56</v>
      </c>
      <c r="H563" s="291">
        <v>700</v>
      </c>
    </row>
    <row r="564" spans="1:8" ht="20.100000000000001" customHeight="1" x14ac:dyDescent="0.25">
      <c r="A564" s="290" t="s">
        <v>1667</v>
      </c>
      <c r="B564" s="290" t="s">
        <v>1060</v>
      </c>
      <c r="C564" s="292" t="s">
        <v>56</v>
      </c>
      <c r="D564" s="291">
        <v>1400</v>
      </c>
      <c r="E564" s="291">
        <v>0</v>
      </c>
      <c r="F564" s="291">
        <v>0</v>
      </c>
      <c r="G564" s="292" t="s">
        <v>56</v>
      </c>
      <c r="H564" s="291">
        <v>1400</v>
      </c>
    </row>
    <row r="565" spans="1:8" ht="20.100000000000001" customHeight="1" x14ac:dyDescent="0.25">
      <c r="A565" s="290" t="s">
        <v>1668</v>
      </c>
      <c r="B565" s="290" t="s">
        <v>1022</v>
      </c>
      <c r="C565" s="292" t="s">
        <v>56</v>
      </c>
      <c r="D565" s="291">
        <v>157.5</v>
      </c>
      <c r="E565" s="291">
        <v>0</v>
      </c>
      <c r="F565" s="291">
        <v>0</v>
      </c>
      <c r="G565" s="292" t="s">
        <v>56</v>
      </c>
      <c r="H565" s="291">
        <v>157.5</v>
      </c>
    </row>
    <row r="566" spans="1:8" ht="20.100000000000001" customHeight="1" x14ac:dyDescent="0.25">
      <c r="A566" s="290" t="s">
        <v>1669</v>
      </c>
      <c r="B566" s="290" t="s">
        <v>306</v>
      </c>
      <c r="C566" s="292" t="s">
        <v>56</v>
      </c>
      <c r="D566" s="291">
        <v>2450</v>
      </c>
      <c r="E566" s="291">
        <v>0</v>
      </c>
      <c r="F566" s="291">
        <v>0</v>
      </c>
      <c r="G566" s="292" t="s">
        <v>56</v>
      </c>
      <c r="H566" s="291">
        <v>2450</v>
      </c>
    </row>
    <row r="567" spans="1:8" ht="20.100000000000001" customHeight="1" x14ac:dyDescent="0.25">
      <c r="A567" s="290" t="s">
        <v>1670</v>
      </c>
      <c r="B567" s="290" t="s">
        <v>1033</v>
      </c>
      <c r="C567" s="292" t="s">
        <v>56</v>
      </c>
      <c r="D567" s="291">
        <v>700</v>
      </c>
      <c r="E567" s="291">
        <v>0</v>
      </c>
      <c r="F567" s="291">
        <v>0</v>
      </c>
      <c r="G567" s="292" t="s">
        <v>56</v>
      </c>
      <c r="H567" s="291">
        <v>700</v>
      </c>
    </row>
    <row r="568" spans="1:8" ht="20.100000000000001" customHeight="1" x14ac:dyDescent="0.25">
      <c r="A568" s="290" t="s">
        <v>1671</v>
      </c>
      <c r="B568" s="290" t="s">
        <v>1035</v>
      </c>
      <c r="C568" s="292" t="s">
        <v>56</v>
      </c>
      <c r="D568" s="291">
        <v>2800</v>
      </c>
      <c r="E568" s="291">
        <v>0</v>
      </c>
      <c r="F568" s="291">
        <v>0</v>
      </c>
      <c r="G568" s="292" t="s">
        <v>56</v>
      </c>
      <c r="H568" s="291">
        <v>2800</v>
      </c>
    </row>
    <row r="569" spans="1:8" ht="20.100000000000001" customHeight="1" x14ac:dyDescent="0.25">
      <c r="A569" s="290" t="s">
        <v>1672</v>
      </c>
      <c r="B569" s="290" t="s">
        <v>1010</v>
      </c>
      <c r="C569" s="292" t="s">
        <v>56</v>
      </c>
      <c r="D569" s="291">
        <v>2800</v>
      </c>
      <c r="E569" s="291">
        <v>0</v>
      </c>
      <c r="F569" s="291">
        <v>0</v>
      </c>
      <c r="G569" s="292" t="s">
        <v>56</v>
      </c>
      <c r="H569" s="291">
        <v>2800</v>
      </c>
    </row>
    <row r="570" spans="1:8" ht="20.100000000000001" customHeight="1" x14ac:dyDescent="0.25">
      <c r="A570" s="290" t="s">
        <v>1673</v>
      </c>
      <c r="B570" s="290" t="s">
        <v>307</v>
      </c>
      <c r="C570" s="292" t="s">
        <v>56</v>
      </c>
      <c r="D570" s="291">
        <v>2310</v>
      </c>
      <c r="E570" s="291">
        <v>0</v>
      </c>
      <c r="F570" s="291">
        <v>0</v>
      </c>
      <c r="G570" s="292" t="s">
        <v>56</v>
      </c>
      <c r="H570" s="291">
        <v>2310</v>
      </c>
    </row>
    <row r="571" spans="1:8" ht="20.100000000000001" customHeight="1" x14ac:dyDescent="0.25">
      <c r="A571" s="290" t="s">
        <v>890</v>
      </c>
      <c r="B571" s="290" t="s">
        <v>873</v>
      </c>
      <c r="C571" s="292" t="s">
        <v>56</v>
      </c>
      <c r="D571" s="291">
        <v>350</v>
      </c>
      <c r="E571" s="291">
        <v>0</v>
      </c>
      <c r="F571" s="291">
        <v>0</v>
      </c>
      <c r="G571" s="292" t="s">
        <v>56</v>
      </c>
      <c r="H571" s="291">
        <v>350</v>
      </c>
    </row>
    <row r="572" spans="1:8" ht="20.100000000000001" customHeight="1" x14ac:dyDescent="0.25">
      <c r="A572" s="290" t="s">
        <v>1674</v>
      </c>
      <c r="B572" s="290" t="s">
        <v>308</v>
      </c>
      <c r="C572" s="292" t="s">
        <v>56</v>
      </c>
      <c r="D572" s="291">
        <v>1799</v>
      </c>
      <c r="E572" s="291">
        <v>0</v>
      </c>
      <c r="F572" s="291">
        <v>0</v>
      </c>
      <c r="G572" s="292" t="s">
        <v>56</v>
      </c>
      <c r="H572" s="291">
        <v>1799</v>
      </c>
    </row>
    <row r="573" spans="1:8" ht="20.100000000000001" customHeight="1" x14ac:dyDescent="0.25">
      <c r="A573" s="290" t="s">
        <v>1675</v>
      </c>
      <c r="B573" s="290" t="s">
        <v>309</v>
      </c>
      <c r="C573" s="292" t="s">
        <v>56</v>
      </c>
      <c r="D573" s="291">
        <v>3895.28</v>
      </c>
      <c r="E573" s="291">
        <v>0</v>
      </c>
      <c r="F573" s="291">
        <v>0</v>
      </c>
      <c r="G573" s="292" t="s">
        <v>56</v>
      </c>
      <c r="H573" s="291">
        <v>3895.28</v>
      </c>
    </row>
    <row r="574" spans="1:8" ht="20.100000000000001" customHeight="1" x14ac:dyDescent="0.25">
      <c r="A574" s="290" t="s">
        <v>648</v>
      </c>
      <c r="B574" s="290" t="s">
        <v>310</v>
      </c>
      <c r="C574" s="292" t="s">
        <v>56</v>
      </c>
      <c r="D574" s="291">
        <v>9205</v>
      </c>
      <c r="E574" s="291">
        <v>0</v>
      </c>
      <c r="F574" s="291">
        <v>0</v>
      </c>
      <c r="G574" s="292" t="s">
        <v>56</v>
      </c>
      <c r="H574" s="291">
        <v>9205</v>
      </c>
    </row>
    <row r="575" spans="1:8" ht="20.100000000000001" customHeight="1" x14ac:dyDescent="0.25">
      <c r="A575" s="290" t="s">
        <v>1676</v>
      </c>
      <c r="B575" s="290" t="s">
        <v>1677</v>
      </c>
      <c r="C575" s="292" t="s">
        <v>56</v>
      </c>
      <c r="D575" s="291">
        <v>2800</v>
      </c>
      <c r="E575" s="291">
        <v>0</v>
      </c>
      <c r="F575" s="291">
        <v>0</v>
      </c>
      <c r="G575" s="292" t="s">
        <v>56</v>
      </c>
      <c r="H575" s="291">
        <v>2800</v>
      </c>
    </row>
    <row r="576" spans="1:8" ht="20.100000000000001" customHeight="1" x14ac:dyDescent="0.25">
      <c r="A576" s="290" t="s">
        <v>1678</v>
      </c>
      <c r="B576" s="290" t="s">
        <v>312</v>
      </c>
      <c r="C576" s="292" t="s">
        <v>56</v>
      </c>
      <c r="D576" s="291">
        <v>2800</v>
      </c>
      <c r="E576" s="291">
        <v>0</v>
      </c>
      <c r="F576" s="291">
        <v>0</v>
      </c>
      <c r="G576" s="292" t="s">
        <v>56</v>
      </c>
      <c r="H576" s="291">
        <v>2800</v>
      </c>
    </row>
    <row r="577" spans="1:8" ht="20.100000000000001" customHeight="1" x14ac:dyDescent="0.25">
      <c r="A577" s="290" t="s">
        <v>1679</v>
      </c>
      <c r="B577" s="290" t="s">
        <v>313</v>
      </c>
      <c r="C577" s="292" t="s">
        <v>56</v>
      </c>
      <c r="D577" s="291">
        <v>5600</v>
      </c>
      <c r="E577" s="291">
        <v>0</v>
      </c>
      <c r="F577" s="291">
        <v>0</v>
      </c>
      <c r="G577" s="292" t="s">
        <v>56</v>
      </c>
      <c r="H577" s="291">
        <v>5600</v>
      </c>
    </row>
    <row r="578" spans="1:8" ht="20.100000000000001" customHeight="1" x14ac:dyDescent="0.25">
      <c r="A578" s="290" t="s">
        <v>1680</v>
      </c>
      <c r="B578" s="290" t="s">
        <v>1049</v>
      </c>
      <c r="C578" s="292" t="s">
        <v>56</v>
      </c>
      <c r="D578" s="291">
        <v>1120</v>
      </c>
      <c r="E578" s="291">
        <v>0</v>
      </c>
      <c r="F578" s="291">
        <v>0</v>
      </c>
      <c r="G578" s="292" t="s">
        <v>56</v>
      </c>
      <c r="H578" s="291">
        <v>1120</v>
      </c>
    </row>
    <row r="579" spans="1:8" ht="20.100000000000001" customHeight="1" x14ac:dyDescent="0.25">
      <c r="A579" s="290" t="s">
        <v>1681</v>
      </c>
      <c r="B579" s="290" t="s">
        <v>314</v>
      </c>
      <c r="C579" s="292" t="s">
        <v>56</v>
      </c>
      <c r="D579" s="291">
        <v>5600</v>
      </c>
      <c r="E579" s="291">
        <v>0</v>
      </c>
      <c r="F579" s="291">
        <v>0</v>
      </c>
      <c r="G579" s="292" t="s">
        <v>56</v>
      </c>
      <c r="H579" s="291">
        <v>5600</v>
      </c>
    </row>
    <row r="580" spans="1:8" ht="20.100000000000001" customHeight="1" x14ac:dyDescent="0.25">
      <c r="A580" s="290" t="s">
        <v>1682</v>
      </c>
      <c r="B580" s="290" t="s">
        <v>315</v>
      </c>
      <c r="C580" s="292" t="s">
        <v>56</v>
      </c>
      <c r="D580" s="291">
        <v>5866.94</v>
      </c>
      <c r="E580" s="291">
        <v>0</v>
      </c>
      <c r="F580" s="291">
        <v>0</v>
      </c>
      <c r="G580" s="292" t="s">
        <v>56</v>
      </c>
      <c r="H580" s="291">
        <v>5866.94</v>
      </c>
    </row>
    <row r="581" spans="1:8" ht="20.100000000000001" customHeight="1" x14ac:dyDescent="0.25">
      <c r="A581" s="290" t="s">
        <v>1683</v>
      </c>
      <c r="B581" s="290" t="s">
        <v>1058</v>
      </c>
      <c r="C581" s="292" t="s">
        <v>56</v>
      </c>
      <c r="D581" s="291">
        <v>1050</v>
      </c>
      <c r="E581" s="291">
        <v>0</v>
      </c>
      <c r="F581" s="291">
        <v>0</v>
      </c>
      <c r="G581" s="292" t="s">
        <v>56</v>
      </c>
      <c r="H581" s="291">
        <v>1050</v>
      </c>
    </row>
    <row r="582" spans="1:8" ht="20.100000000000001" customHeight="1" x14ac:dyDescent="0.25">
      <c r="A582" s="290" t="s">
        <v>1684</v>
      </c>
      <c r="B582" s="290" t="s">
        <v>318</v>
      </c>
      <c r="C582" s="292" t="s">
        <v>56</v>
      </c>
      <c r="D582" s="291">
        <v>700</v>
      </c>
      <c r="E582" s="291">
        <v>0</v>
      </c>
      <c r="F582" s="291">
        <v>0</v>
      </c>
      <c r="G582" s="292" t="s">
        <v>56</v>
      </c>
      <c r="H582" s="291">
        <v>700</v>
      </c>
    </row>
    <row r="583" spans="1:8" ht="20.100000000000001" customHeight="1" x14ac:dyDescent="0.25">
      <c r="A583" s="290" t="s">
        <v>1685</v>
      </c>
      <c r="B583" s="290" t="s">
        <v>319</v>
      </c>
      <c r="C583" s="292" t="s">
        <v>56</v>
      </c>
      <c r="D583" s="291">
        <v>1225.6199999999999</v>
      </c>
      <c r="E583" s="291">
        <v>0</v>
      </c>
      <c r="F583" s="291">
        <v>0</v>
      </c>
      <c r="G583" s="292" t="s">
        <v>56</v>
      </c>
      <c r="H583" s="291">
        <v>1225.6199999999999</v>
      </c>
    </row>
    <row r="584" spans="1:8" ht="20.100000000000001" customHeight="1" x14ac:dyDescent="0.25">
      <c r="A584" s="290" t="s">
        <v>1686</v>
      </c>
      <c r="B584" s="290" t="s">
        <v>320</v>
      </c>
      <c r="C584" s="292" t="s">
        <v>56</v>
      </c>
      <c r="D584" s="291">
        <v>2100</v>
      </c>
      <c r="E584" s="291">
        <v>0</v>
      </c>
      <c r="F584" s="291">
        <v>0</v>
      </c>
      <c r="G584" s="292" t="s">
        <v>56</v>
      </c>
      <c r="H584" s="291">
        <v>2100</v>
      </c>
    </row>
    <row r="585" spans="1:8" ht="20.100000000000001" customHeight="1" x14ac:dyDescent="0.25">
      <c r="A585" s="290" t="s">
        <v>649</v>
      </c>
      <c r="B585" s="290" t="s">
        <v>321</v>
      </c>
      <c r="C585" s="292" t="s">
        <v>56</v>
      </c>
      <c r="D585" s="291">
        <v>6300</v>
      </c>
      <c r="E585" s="291">
        <v>0</v>
      </c>
      <c r="F585" s="291">
        <v>0</v>
      </c>
      <c r="G585" s="292" t="s">
        <v>56</v>
      </c>
      <c r="H585" s="291">
        <v>6300</v>
      </c>
    </row>
    <row r="586" spans="1:8" ht="20.100000000000001" customHeight="1" x14ac:dyDescent="0.25">
      <c r="A586" s="290" t="s">
        <v>1687</v>
      </c>
      <c r="B586" s="290" t="s">
        <v>1688</v>
      </c>
      <c r="C586" s="292" t="s">
        <v>56</v>
      </c>
      <c r="D586" s="291">
        <v>2100</v>
      </c>
      <c r="E586" s="291">
        <v>0</v>
      </c>
      <c r="F586" s="291">
        <v>0</v>
      </c>
      <c r="G586" s="292" t="s">
        <v>56</v>
      </c>
      <c r="H586" s="291">
        <v>2100</v>
      </c>
    </row>
    <row r="587" spans="1:8" ht="20.100000000000001" customHeight="1" x14ac:dyDescent="0.25">
      <c r="A587" s="290" t="s">
        <v>1689</v>
      </c>
      <c r="B587" s="290" t="s">
        <v>323</v>
      </c>
      <c r="C587" s="292" t="s">
        <v>56</v>
      </c>
      <c r="D587" s="291">
        <v>4200</v>
      </c>
      <c r="E587" s="291">
        <v>0</v>
      </c>
      <c r="F587" s="291">
        <v>0</v>
      </c>
      <c r="G587" s="292" t="s">
        <v>56</v>
      </c>
      <c r="H587" s="291">
        <v>4200</v>
      </c>
    </row>
    <row r="588" spans="1:8" ht="20.100000000000001" customHeight="1" x14ac:dyDescent="0.25">
      <c r="A588" s="290" t="s">
        <v>1690</v>
      </c>
      <c r="B588" s="290" t="s">
        <v>1070</v>
      </c>
      <c r="C588" s="292" t="s">
        <v>56</v>
      </c>
      <c r="D588" s="296">
        <v>-1050</v>
      </c>
      <c r="E588" s="291">
        <v>0</v>
      </c>
      <c r="F588" s="291">
        <v>0</v>
      </c>
      <c r="G588" s="292" t="s">
        <v>56</v>
      </c>
      <c r="H588" s="296">
        <v>-1050</v>
      </c>
    </row>
    <row r="589" spans="1:8" ht="20.100000000000001" customHeight="1" x14ac:dyDescent="0.25">
      <c r="A589" s="290" t="s">
        <v>1691</v>
      </c>
      <c r="B589" s="290" t="s">
        <v>324</v>
      </c>
      <c r="C589" s="292" t="s">
        <v>56</v>
      </c>
      <c r="D589" s="291">
        <v>1400</v>
      </c>
      <c r="E589" s="291">
        <v>0</v>
      </c>
      <c r="F589" s="291">
        <v>0</v>
      </c>
      <c r="G589" s="292" t="s">
        <v>56</v>
      </c>
      <c r="H589" s="291">
        <v>1400</v>
      </c>
    </row>
    <row r="590" spans="1:8" ht="20.100000000000001" customHeight="1" x14ac:dyDescent="0.25">
      <c r="A590" s="290" t="s">
        <v>1692</v>
      </c>
      <c r="B590" s="290" t="s">
        <v>1072</v>
      </c>
      <c r="C590" s="292" t="s">
        <v>56</v>
      </c>
      <c r="D590" s="291">
        <v>2800</v>
      </c>
      <c r="E590" s="291">
        <v>0</v>
      </c>
      <c r="F590" s="291">
        <v>0</v>
      </c>
      <c r="G590" s="292" t="s">
        <v>56</v>
      </c>
      <c r="H590" s="291">
        <v>2800</v>
      </c>
    </row>
    <row r="591" spans="1:8" ht="20.100000000000001" customHeight="1" x14ac:dyDescent="0.25">
      <c r="A591" s="290" t="s">
        <v>1693</v>
      </c>
      <c r="B591" s="290" t="s">
        <v>1074</v>
      </c>
      <c r="C591" s="292" t="s">
        <v>56</v>
      </c>
      <c r="D591" s="291">
        <v>2800</v>
      </c>
      <c r="E591" s="291">
        <v>0</v>
      </c>
      <c r="F591" s="291">
        <v>0</v>
      </c>
      <c r="G591" s="292" t="s">
        <v>56</v>
      </c>
      <c r="H591" s="291">
        <v>2800</v>
      </c>
    </row>
    <row r="592" spans="1:8" ht="20.100000000000001" customHeight="1" x14ac:dyDescent="0.25">
      <c r="A592" s="290" t="s">
        <v>650</v>
      </c>
      <c r="B592" s="290" t="s">
        <v>327</v>
      </c>
      <c r="C592" s="292" t="s">
        <v>56</v>
      </c>
      <c r="D592" s="291">
        <v>2800</v>
      </c>
      <c r="E592" s="291">
        <v>0</v>
      </c>
      <c r="F592" s="291">
        <v>1750</v>
      </c>
      <c r="G592" s="292" t="s">
        <v>56</v>
      </c>
      <c r="H592" s="291">
        <v>4550</v>
      </c>
    </row>
    <row r="593" spans="1:8" ht="20.100000000000001" customHeight="1" x14ac:dyDescent="0.25">
      <c r="A593" s="290" t="s">
        <v>1694</v>
      </c>
      <c r="B593" s="290" t="s">
        <v>1076</v>
      </c>
      <c r="C593" s="292" t="s">
        <v>56</v>
      </c>
      <c r="D593" s="291">
        <v>560</v>
      </c>
      <c r="E593" s="291">
        <v>0</v>
      </c>
      <c r="F593" s="291">
        <v>0</v>
      </c>
      <c r="G593" s="292" t="s">
        <v>56</v>
      </c>
      <c r="H593" s="291">
        <v>560</v>
      </c>
    </row>
    <row r="594" spans="1:8" ht="20.100000000000001" customHeight="1" x14ac:dyDescent="0.25">
      <c r="A594" s="290" t="s">
        <v>651</v>
      </c>
      <c r="B594" s="290" t="s">
        <v>328</v>
      </c>
      <c r="C594" s="292" t="s">
        <v>56</v>
      </c>
      <c r="D594" s="291">
        <v>5600</v>
      </c>
      <c r="E594" s="291">
        <v>0</v>
      </c>
      <c r="F594" s="291">
        <v>0</v>
      </c>
      <c r="G594" s="292" t="s">
        <v>56</v>
      </c>
      <c r="H594" s="291">
        <v>5600</v>
      </c>
    </row>
    <row r="595" spans="1:8" ht="20.100000000000001" customHeight="1" x14ac:dyDescent="0.25">
      <c r="A595" s="290" t="s">
        <v>1695</v>
      </c>
      <c r="B595" s="290" t="s">
        <v>1086</v>
      </c>
      <c r="C595" s="292" t="s">
        <v>56</v>
      </c>
      <c r="D595" s="291">
        <v>2800</v>
      </c>
      <c r="E595" s="291">
        <v>0</v>
      </c>
      <c r="F595" s="291">
        <v>0</v>
      </c>
      <c r="G595" s="292" t="s">
        <v>56</v>
      </c>
      <c r="H595" s="291">
        <v>2800</v>
      </c>
    </row>
    <row r="596" spans="1:8" ht="20.100000000000001" customHeight="1" x14ac:dyDescent="0.25">
      <c r="A596" s="290" t="s">
        <v>1696</v>
      </c>
      <c r="B596" s="290" t="s">
        <v>331</v>
      </c>
      <c r="C596" s="292" t="s">
        <v>56</v>
      </c>
      <c r="D596" s="291">
        <v>2800</v>
      </c>
      <c r="E596" s="291">
        <v>0</v>
      </c>
      <c r="F596" s="291">
        <v>0</v>
      </c>
      <c r="G596" s="292" t="s">
        <v>56</v>
      </c>
      <c r="H596" s="291">
        <v>2800</v>
      </c>
    </row>
    <row r="597" spans="1:8" ht="20.100000000000001" customHeight="1" x14ac:dyDescent="0.25">
      <c r="A597" s="290" t="s">
        <v>1697</v>
      </c>
      <c r="B597" s="290" t="s">
        <v>1094</v>
      </c>
      <c r="C597" s="292" t="s">
        <v>56</v>
      </c>
      <c r="D597" s="291">
        <v>2800</v>
      </c>
      <c r="E597" s="291">
        <v>0</v>
      </c>
      <c r="F597" s="291">
        <v>0</v>
      </c>
      <c r="G597" s="292" t="s">
        <v>56</v>
      </c>
      <c r="H597" s="291">
        <v>2800</v>
      </c>
    </row>
    <row r="598" spans="1:8" ht="20.100000000000001" customHeight="1" x14ac:dyDescent="0.25">
      <c r="A598" s="290" t="s">
        <v>1698</v>
      </c>
      <c r="B598" s="290" t="s">
        <v>1096</v>
      </c>
      <c r="C598" s="292" t="s">
        <v>56</v>
      </c>
      <c r="D598" s="291">
        <v>2100</v>
      </c>
      <c r="E598" s="291">
        <v>0</v>
      </c>
      <c r="F598" s="291">
        <v>0</v>
      </c>
      <c r="G598" s="292" t="s">
        <v>56</v>
      </c>
      <c r="H598" s="291">
        <v>2100</v>
      </c>
    </row>
    <row r="599" spans="1:8" ht="20.100000000000001" customHeight="1" x14ac:dyDescent="0.25">
      <c r="A599" s="290" t="s">
        <v>1699</v>
      </c>
      <c r="B599" s="290" t="s">
        <v>1100</v>
      </c>
      <c r="C599" s="292" t="s">
        <v>56</v>
      </c>
      <c r="D599" s="291">
        <v>2170</v>
      </c>
      <c r="E599" s="291">
        <v>0</v>
      </c>
      <c r="F599" s="291">
        <v>0</v>
      </c>
      <c r="G599" s="292" t="s">
        <v>56</v>
      </c>
      <c r="H599" s="291">
        <v>2170</v>
      </c>
    </row>
    <row r="600" spans="1:8" ht="20.100000000000001" customHeight="1" x14ac:dyDescent="0.25">
      <c r="A600" s="290" t="s">
        <v>1700</v>
      </c>
      <c r="B600" s="290" t="s">
        <v>1102</v>
      </c>
      <c r="C600" s="292" t="s">
        <v>56</v>
      </c>
      <c r="D600" s="291">
        <v>2800</v>
      </c>
      <c r="E600" s="291">
        <v>0</v>
      </c>
      <c r="F600" s="291">
        <v>0</v>
      </c>
      <c r="G600" s="292" t="s">
        <v>56</v>
      </c>
      <c r="H600" s="291">
        <v>2800</v>
      </c>
    </row>
    <row r="601" spans="1:8" ht="20.100000000000001" customHeight="1" x14ac:dyDescent="0.25">
      <c r="A601" s="290" t="s">
        <v>1701</v>
      </c>
      <c r="B601" s="290" t="s">
        <v>1119</v>
      </c>
      <c r="C601" s="292" t="s">
        <v>56</v>
      </c>
      <c r="D601" s="291">
        <v>1400</v>
      </c>
      <c r="E601" s="291">
        <v>0</v>
      </c>
      <c r="F601" s="291">
        <v>0</v>
      </c>
      <c r="G601" s="292" t="s">
        <v>56</v>
      </c>
      <c r="H601" s="291">
        <v>1400</v>
      </c>
    </row>
    <row r="602" spans="1:8" ht="20.100000000000001" customHeight="1" x14ac:dyDescent="0.25">
      <c r="A602" s="290" t="s">
        <v>1702</v>
      </c>
      <c r="B602" s="290" t="s">
        <v>332</v>
      </c>
      <c r="C602" s="292" t="s">
        <v>56</v>
      </c>
      <c r="D602" s="291">
        <v>1050</v>
      </c>
      <c r="E602" s="291">
        <v>0</v>
      </c>
      <c r="F602" s="291">
        <v>0</v>
      </c>
      <c r="G602" s="292" t="s">
        <v>56</v>
      </c>
      <c r="H602" s="291">
        <v>1050</v>
      </c>
    </row>
    <row r="603" spans="1:8" ht="20.100000000000001" customHeight="1" x14ac:dyDescent="0.25">
      <c r="A603" s="290" t="s">
        <v>1703</v>
      </c>
      <c r="B603" s="290" t="s">
        <v>1123</v>
      </c>
      <c r="C603" s="292" t="s">
        <v>56</v>
      </c>
      <c r="D603" s="291">
        <v>1540</v>
      </c>
      <c r="E603" s="291">
        <v>0</v>
      </c>
      <c r="F603" s="291">
        <v>0</v>
      </c>
      <c r="G603" s="292" t="s">
        <v>56</v>
      </c>
      <c r="H603" s="291">
        <v>1540</v>
      </c>
    </row>
    <row r="604" spans="1:8" ht="20.100000000000001" customHeight="1" x14ac:dyDescent="0.25">
      <c r="A604" s="290" t="s">
        <v>1704</v>
      </c>
      <c r="B604" s="290" t="s">
        <v>1129</v>
      </c>
      <c r="C604" s="292" t="s">
        <v>56</v>
      </c>
      <c r="D604" s="291">
        <v>2800</v>
      </c>
      <c r="E604" s="291">
        <v>0</v>
      </c>
      <c r="F604" s="291">
        <v>0</v>
      </c>
      <c r="G604" s="292" t="s">
        <v>56</v>
      </c>
      <c r="H604" s="291">
        <v>2800</v>
      </c>
    </row>
    <row r="605" spans="1:8" ht="20.100000000000001" customHeight="1" x14ac:dyDescent="0.25">
      <c r="A605" s="290" t="s">
        <v>652</v>
      </c>
      <c r="B605" s="290" t="s">
        <v>333</v>
      </c>
      <c r="C605" s="292" t="s">
        <v>56</v>
      </c>
      <c r="D605" s="291">
        <v>8210.42</v>
      </c>
      <c r="E605" s="291">
        <v>0</v>
      </c>
      <c r="F605" s="291">
        <v>0</v>
      </c>
      <c r="G605" s="292" t="s">
        <v>56</v>
      </c>
      <c r="H605" s="291">
        <v>8210.42</v>
      </c>
    </row>
    <row r="606" spans="1:8" ht="20.100000000000001" customHeight="1" x14ac:dyDescent="0.25">
      <c r="A606" s="290" t="s">
        <v>1705</v>
      </c>
      <c r="B606" s="290" t="s">
        <v>335</v>
      </c>
      <c r="C606" s="292" t="s">
        <v>56</v>
      </c>
      <c r="D606" s="291">
        <v>840</v>
      </c>
      <c r="E606" s="291">
        <v>0</v>
      </c>
      <c r="F606" s="291">
        <v>0</v>
      </c>
      <c r="G606" s="292" t="s">
        <v>56</v>
      </c>
      <c r="H606" s="291">
        <v>840</v>
      </c>
    </row>
    <row r="607" spans="1:8" ht="20.100000000000001" customHeight="1" x14ac:dyDescent="0.25">
      <c r="A607" s="290" t="s">
        <v>1706</v>
      </c>
      <c r="B607" s="290" t="s">
        <v>336</v>
      </c>
      <c r="C607" s="292" t="s">
        <v>56</v>
      </c>
      <c r="D607" s="291">
        <v>5143.32</v>
      </c>
      <c r="E607" s="291">
        <v>0</v>
      </c>
      <c r="F607" s="291">
        <v>0</v>
      </c>
      <c r="G607" s="292" t="s">
        <v>56</v>
      </c>
      <c r="H607" s="291">
        <v>5143.32</v>
      </c>
    </row>
    <row r="608" spans="1:8" ht="20.100000000000001" customHeight="1" x14ac:dyDescent="0.25">
      <c r="A608" s="290" t="s">
        <v>1707</v>
      </c>
      <c r="B608" s="290" t="s">
        <v>1131</v>
      </c>
      <c r="C608" s="292" t="s">
        <v>56</v>
      </c>
      <c r="D608" s="291">
        <v>1400</v>
      </c>
      <c r="E608" s="291">
        <v>0</v>
      </c>
      <c r="F608" s="291">
        <v>0</v>
      </c>
      <c r="G608" s="292" t="s">
        <v>56</v>
      </c>
      <c r="H608" s="291">
        <v>1400</v>
      </c>
    </row>
    <row r="609" spans="1:8" ht="20.100000000000001" customHeight="1" x14ac:dyDescent="0.25">
      <c r="A609" s="290" t="s">
        <v>1708</v>
      </c>
      <c r="B609" s="290" t="s">
        <v>1133</v>
      </c>
      <c r="C609" s="292" t="s">
        <v>56</v>
      </c>
      <c r="D609" s="291">
        <v>1120</v>
      </c>
      <c r="E609" s="291">
        <v>0</v>
      </c>
      <c r="F609" s="291">
        <v>0</v>
      </c>
      <c r="G609" s="292" t="s">
        <v>56</v>
      </c>
      <c r="H609" s="291">
        <v>1120</v>
      </c>
    </row>
    <row r="610" spans="1:8" ht="20.100000000000001" customHeight="1" x14ac:dyDescent="0.25">
      <c r="A610" s="290" t="s">
        <v>1709</v>
      </c>
      <c r="B610" s="290" t="s">
        <v>1135</v>
      </c>
      <c r="C610" s="292" t="s">
        <v>56</v>
      </c>
      <c r="D610" s="291">
        <v>2800</v>
      </c>
      <c r="E610" s="291">
        <v>0</v>
      </c>
      <c r="F610" s="291">
        <v>0</v>
      </c>
      <c r="G610" s="292" t="s">
        <v>56</v>
      </c>
      <c r="H610" s="291">
        <v>2800</v>
      </c>
    </row>
    <row r="611" spans="1:8" ht="20.100000000000001" customHeight="1" x14ac:dyDescent="0.25">
      <c r="A611" s="290" t="s">
        <v>1710</v>
      </c>
      <c r="B611" s="290" t="s">
        <v>1137</v>
      </c>
      <c r="C611" s="292" t="s">
        <v>56</v>
      </c>
      <c r="D611" s="291">
        <v>3710</v>
      </c>
      <c r="E611" s="291">
        <v>0</v>
      </c>
      <c r="F611" s="291">
        <v>0</v>
      </c>
      <c r="G611" s="292" t="s">
        <v>56</v>
      </c>
      <c r="H611" s="291">
        <v>3710</v>
      </c>
    </row>
    <row r="612" spans="1:8" ht="20.100000000000001" customHeight="1" x14ac:dyDescent="0.25">
      <c r="A612" s="290" t="s">
        <v>1711</v>
      </c>
      <c r="B612" s="290" t="s">
        <v>1139</v>
      </c>
      <c r="C612" s="292" t="s">
        <v>56</v>
      </c>
      <c r="D612" s="291">
        <v>2388.9499999999998</v>
      </c>
      <c r="E612" s="291">
        <v>0</v>
      </c>
      <c r="F612" s="291">
        <v>0</v>
      </c>
      <c r="G612" s="292" t="s">
        <v>56</v>
      </c>
      <c r="H612" s="291">
        <v>2388.9499999999998</v>
      </c>
    </row>
    <row r="613" spans="1:8" ht="20.100000000000001" customHeight="1" x14ac:dyDescent="0.25">
      <c r="A613" s="290" t="s">
        <v>1712</v>
      </c>
      <c r="B613" s="290" t="s">
        <v>1713</v>
      </c>
      <c r="C613" s="292" t="s">
        <v>56</v>
      </c>
      <c r="D613" s="291">
        <v>420</v>
      </c>
      <c r="E613" s="291">
        <v>0</v>
      </c>
      <c r="F613" s="291">
        <v>0</v>
      </c>
      <c r="G613" s="292" t="s">
        <v>56</v>
      </c>
      <c r="H613" s="291">
        <v>420</v>
      </c>
    </row>
    <row r="614" spans="1:8" ht="20.100000000000001" customHeight="1" x14ac:dyDescent="0.25">
      <c r="A614" s="290" t="s">
        <v>1714</v>
      </c>
      <c r="B614" s="290" t="s">
        <v>1141</v>
      </c>
      <c r="C614" s="292" t="s">
        <v>56</v>
      </c>
      <c r="D614" s="291">
        <v>1050</v>
      </c>
      <c r="E614" s="291">
        <v>0</v>
      </c>
      <c r="F614" s="291">
        <v>0</v>
      </c>
      <c r="G614" s="292" t="s">
        <v>56</v>
      </c>
      <c r="H614" s="291">
        <v>1050</v>
      </c>
    </row>
    <row r="615" spans="1:8" ht="20.100000000000001" customHeight="1" x14ac:dyDescent="0.25">
      <c r="A615" s="290" t="s">
        <v>1715</v>
      </c>
      <c r="B615" s="290" t="s">
        <v>1143</v>
      </c>
      <c r="C615" s="292" t="s">
        <v>56</v>
      </c>
      <c r="D615" s="291">
        <v>2800</v>
      </c>
      <c r="E615" s="291">
        <v>0</v>
      </c>
      <c r="F615" s="291">
        <v>0</v>
      </c>
      <c r="G615" s="292" t="s">
        <v>56</v>
      </c>
      <c r="H615" s="291">
        <v>2800</v>
      </c>
    </row>
    <row r="616" spans="1:8" ht="20.100000000000001" customHeight="1" x14ac:dyDescent="0.25">
      <c r="A616" s="290" t="s">
        <v>1716</v>
      </c>
      <c r="B616" s="290" t="s">
        <v>1145</v>
      </c>
      <c r="C616" s="292" t="s">
        <v>56</v>
      </c>
      <c r="D616" s="291">
        <v>2240</v>
      </c>
      <c r="E616" s="291">
        <v>0</v>
      </c>
      <c r="F616" s="291">
        <v>0</v>
      </c>
      <c r="G616" s="292" t="s">
        <v>56</v>
      </c>
      <c r="H616" s="291">
        <v>2240</v>
      </c>
    </row>
    <row r="617" spans="1:8" ht="20.100000000000001" customHeight="1" x14ac:dyDescent="0.25">
      <c r="A617" s="290" t="s">
        <v>1717</v>
      </c>
      <c r="B617" s="290" t="s">
        <v>337</v>
      </c>
      <c r="C617" s="292" t="s">
        <v>56</v>
      </c>
      <c r="D617" s="291">
        <v>1400</v>
      </c>
      <c r="E617" s="291">
        <v>0</v>
      </c>
      <c r="F617" s="291">
        <v>0</v>
      </c>
      <c r="G617" s="292" t="s">
        <v>56</v>
      </c>
      <c r="H617" s="291">
        <v>1400</v>
      </c>
    </row>
    <row r="618" spans="1:8" ht="20.100000000000001" customHeight="1" x14ac:dyDescent="0.25">
      <c r="A618" s="290" t="s">
        <v>1718</v>
      </c>
      <c r="B618" s="290" t="s">
        <v>1719</v>
      </c>
      <c r="C618" s="292" t="s">
        <v>56</v>
      </c>
      <c r="D618" s="291">
        <v>2800</v>
      </c>
      <c r="E618" s="291">
        <v>0</v>
      </c>
      <c r="F618" s="291">
        <v>0</v>
      </c>
      <c r="G618" s="292" t="s">
        <v>56</v>
      </c>
      <c r="H618" s="291">
        <v>2800</v>
      </c>
    </row>
    <row r="619" spans="1:8" ht="20.100000000000001" customHeight="1" x14ac:dyDescent="0.25">
      <c r="A619" s="290" t="s">
        <v>1720</v>
      </c>
      <c r="B619" s="290" t="s">
        <v>1147</v>
      </c>
      <c r="C619" s="292" t="s">
        <v>56</v>
      </c>
      <c r="D619" s="291">
        <v>2800</v>
      </c>
      <c r="E619" s="291">
        <v>0</v>
      </c>
      <c r="F619" s="291">
        <v>0</v>
      </c>
      <c r="G619" s="292" t="s">
        <v>56</v>
      </c>
      <c r="H619" s="291">
        <v>2800</v>
      </c>
    </row>
    <row r="620" spans="1:8" ht="20.100000000000001" customHeight="1" x14ac:dyDescent="0.25">
      <c r="A620" s="290" t="s">
        <v>653</v>
      </c>
      <c r="B620" s="290" t="s">
        <v>338</v>
      </c>
      <c r="C620" s="292" t="s">
        <v>56</v>
      </c>
      <c r="D620" s="291">
        <v>2415</v>
      </c>
      <c r="E620" s="291">
        <v>0</v>
      </c>
      <c r="F620" s="291">
        <v>0</v>
      </c>
      <c r="G620" s="292" t="s">
        <v>56</v>
      </c>
      <c r="H620" s="291">
        <v>2415</v>
      </c>
    </row>
    <row r="621" spans="1:8" ht="20.100000000000001" customHeight="1" x14ac:dyDescent="0.25">
      <c r="A621" s="290" t="s">
        <v>654</v>
      </c>
      <c r="B621" s="290" t="s">
        <v>339</v>
      </c>
      <c r="C621" s="292" t="s">
        <v>56</v>
      </c>
      <c r="D621" s="291">
        <v>2800</v>
      </c>
      <c r="E621" s="291">
        <v>0</v>
      </c>
      <c r="F621" s="291">
        <v>700</v>
      </c>
      <c r="G621" s="292" t="s">
        <v>56</v>
      </c>
      <c r="H621" s="291">
        <v>3500</v>
      </c>
    </row>
    <row r="622" spans="1:8" ht="20.100000000000001" customHeight="1" x14ac:dyDescent="0.25">
      <c r="A622" s="290" t="s">
        <v>1721</v>
      </c>
      <c r="B622" s="290" t="s">
        <v>351</v>
      </c>
      <c r="C622" s="292" t="s">
        <v>56</v>
      </c>
      <c r="D622" s="291">
        <v>2800</v>
      </c>
      <c r="E622" s="291">
        <v>0</v>
      </c>
      <c r="F622" s="291">
        <v>0</v>
      </c>
      <c r="G622" s="292" t="s">
        <v>56</v>
      </c>
      <c r="H622" s="291">
        <v>2800</v>
      </c>
    </row>
    <row r="623" spans="1:8" ht="20.100000000000001" customHeight="1" x14ac:dyDescent="0.25">
      <c r="A623" s="290" t="s">
        <v>1722</v>
      </c>
      <c r="B623" s="290" t="s">
        <v>341</v>
      </c>
      <c r="C623" s="292" t="s">
        <v>56</v>
      </c>
      <c r="D623" s="291">
        <v>1260</v>
      </c>
      <c r="E623" s="291">
        <v>0</v>
      </c>
      <c r="F623" s="291">
        <v>0</v>
      </c>
      <c r="G623" s="292" t="s">
        <v>56</v>
      </c>
      <c r="H623" s="291">
        <v>1260</v>
      </c>
    </row>
    <row r="624" spans="1:8" ht="20.100000000000001" customHeight="1" x14ac:dyDescent="0.25">
      <c r="A624" s="290" t="s">
        <v>1723</v>
      </c>
      <c r="B624" s="290" t="s">
        <v>342</v>
      </c>
      <c r="C624" s="292" t="s">
        <v>56</v>
      </c>
      <c r="D624" s="291">
        <v>2800</v>
      </c>
      <c r="E624" s="291">
        <v>0</v>
      </c>
      <c r="F624" s="291">
        <v>0</v>
      </c>
      <c r="G624" s="292" t="s">
        <v>56</v>
      </c>
      <c r="H624" s="291">
        <v>2800</v>
      </c>
    </row>
    <row r="625" spans="1:8" ht="20.100000000000001" customHeight="1" x14ac:dyDescent="0.25">
      <c r="A625" s="290" t="s">
        <v>1724</v>
      </c>
      <c r="B625" s="290" t="s">
        <v>343</v>
      </c>
      <c r="C625" s="292" t="s">
        <v>56</v>
      </c>
      <c r="D625" s="291">
        <v>1750</v>
      </c>
      <c r="E625" s="291">
        <v>0</v>
      </c>
      <c r="F625" s="291">
        <v>0</v>
      </c>
      <c r="G625" s="292" t="s">
        <v>56</v>
      </c>
      <c r="H625" s="291">
        <v>1750</v>
      </c>
    </row>
    <row r="626" spans="1:8" ht="20.100000000000001" customHeight="1" x14ac:dyDescent="0.25">
      <c r="A626" s="290" t="s">
        <v>1725</v>
      </c>
      <c r="B626" s="290" t="s">
        <v>344</v>
      </c>
      <c r="C626" s="292" t="s">
        <v>56</v>
      </c>
      <c r="D626" s="291">
        <v>2800</v>
      </c>
      <c r="E626" s="291">
        <v>0</v>
      </c>
      <c r="F626" s="291">
        <v>0</v>
      </c>
      <c r="G626" s="292" t="s">
        <v>56</v>
      </c>
      <c r="H626" s="291">
        <v>2800</v>
      </c>
    </row>
    <row r="627" spans="1:8" ht="20.100000000000001" customHeight="1" x14ac:dyDescent="0.25">
      <c r="A627" s="290" t="s">
        <v>1726</v>
      </c>
      <c r="B627" s="290" t="s">
        <v>345</v>
      </c>
      <c r="C627" s="292" t="s">
        <v>56</v>
      </c>
      <c r="D627" s="291">
        <v>1050</v>
      </c>
      <c r="E627" s="291">
        <v>0</v>
      </c>
      <c r="F627" s="291">
        <v>0</v>
      </c>
      <c r="G627" s="292" t="s">
        <v>56</v>
      </c>
      <c r="H627" s="291">
        <v>1050</v>
      </c>
    </row>
    <row r="628" spans="1:8" ht="20.100000000000001" customHeight="1" x14ac:dyDescent="0.25">
      <c r="A628" s="290" t="s">
        <v>1727</v>
      </c>
      <c r="B628" s="290" t="s">
        <v>346</v>
      </c>
      <c r="C628" s="292" t="s">
        <v>56</v>
      </c>
      <c r="D628" s="291">
        <v>1750</v>
      </c>
      <c r="E628" s="291">
        <v>0</v>
      </c>
      <c r="F628" s="291">
        <v>0</v>
      </c>
      <c r="G628" s="292" t="s">
        <v>56</v>
      </c>
      <c r="H628" s="291">
        <v>1750</v>
      </c>
    </row>
    <row r="629" spans="1:8" ht="20.100000000000001" customHeight="1" x14ac:dyDescent="0.25">
      <c r="A629" s="290" t="s">
        <v>655</v>
      </c>
      <c r="B629" s="290" t="s">
        <v>15</v>
      </c>
      <c r="C629" s="292" t="s">
        <v>56</v>
      </c>
      <c r="D629" s="291">
        <v>1400</v>
      </c>
      <c r="E629" s="291">
        <v>0</v>
      </c>
      <c r="F629" s="291">
        <v>700</v>
      </c>
      <c r="G629" s="292" t="s">
        <v>56</v>
      </c>
      <c r="H629" s="291">
        <v>2100</v>
      </c>
    </row>
    <row r="630" spans="1:8" ht="20.100000000000001" customHeight="1" x14ac:dyDescent="0.25">
      <c r="A630" s="290" t="s">
        <v>1728</v>
      </c>
      <c r="B630" s="290" t="s">
        <v>347</v>
      </c>
      <c r="C630" s="292" t="s">
        <v>56</v>
      </c>
      <c r="D630" s="291">
        <v>1400</v>
      </c>
      <c r="E630" s="291">
        <v>0</v>
      </c>
      <c r="F630" s="291">
        <v>0</v>
      </c>
      <c r="G630" s="292" t="s">
        <v>56</v>
      </c>
      <c r="H630" s="291">
        <v>1400</v>
      </c>
    </row>
    <row r="631" spans="1:8" ht="20.100000000000001" customHeight="1" x14ac:dyDescent="0.25">
      <c r="A631" s="290" t="s">
        <v>1729</v>
      </c>
      <c r="B631" s="290" t="s">
        <v>1151</v>
      </c>
      <c r="C631" s="292" t="s">
        <v>56</v>
      </c>
      <c r="D631" s="291">
        <v>1400</v>
      </c>
      <c r="E631" s="291">
        <v>0</v>
      </c>
      <c r="F631" s="291">
        <v>0</v>
      </c>
      <c r="G631" s="292" t="s">
        <v>56</v>
      </c>
      <c r="H631" s="291">
        <v>1400</v>
      </c>
    </row>
    <row r="632" spans="1:8" ht="20.100000000000001" customHeight="1" x14ac:dyDescent="0.25">
      <c r="A632" s="290" t="s">
        <v>1730</v>
      </c>
      <c r="B632" s="290" t="s">
        <v>348</v>
      </c>
      <c r="C632" s="292" t="s">
        <v>56</v>
      </c>
      <c r="D632" s="291">
        <v>1400</v>
      </c>
      <c r="E632" s="291">
        <v>0</v>
      </c>
      <c r="F632" s="291">
        <v>0</v>
      </c>
      <c r="G632" s="292" t="s">
        <v>56</v>
      </c>
      <c r="H632" s="291">
        <v>1400</v>
      </c>
    </row>
    <row r="633" spans="1:8" ht="20.100000000000001" customHeight="1" x14ac:dyDescent="0.25">
      <c r="A633" s="290" t="s">
        <v>1731</v>
      </c>
      <c r="B633" s="290" t="s">
        <v>1154</v>
      </c>
      <c r="C633" s="292" t="s">
        <v>56</v>
      </c>
      <c r="D633" s="291">
        <v>84</v>
      </c>
      <c r="E633" s="291">
        <v>0</v>
      </c>
      <c r="F633" s="291">
        <v>0</v>
      </c>
      <c r="G633" s="292" t="s">
        <v>56</v>
      </c>
      <c r="H633" s="291">
        <v>84</v>
      </c>
    </row>
    <row r="634" spans="1:8" ht="20.100000000000001" customHeight="1" x14ac:dyDescent="0.25">
      <c r="A634" s="290" t="s">
        <v>656</v>
      </c>
      <c r="B634" s="290" t="s">
        <v>349</v>
      </c>
      <c r="C634" s="292" t="s">
        <v>56</v>
      </c>
      <c r="D634" s="291">
        <v>2800</v>
      </c>
      <c r="E634" s="291">
        <v>0</v>
      </c>
      <c r="F634" s="291">
        <v>2800</v>
      </c>
      <c r="G634" s="292" t="s">
        <v>56</v>
      </c>
      <c r="H634" s="291">
        <v>5600</v>
      </c>
    </row>
    <row r="635" spans="1:8" ht="20.100000000000001" customHeight="1" x14ac:dyDescent="0.25">
      <c r="A635" s="290" t="s">
        <v>1732</v>
      </c>
      <c r="B635" s="290" t="s">
        <v>350</v>
      </c>
      <c r="C635" s="292" t="s">
        <v>56</v>
      </c>
      <c r="D635" s="291">
        <v>2800</v>
      </c>
      <c r="E635" s="291">
        <v>0</v>
      </c>
      <c r="F635" s="291">
        <v>0</v>
      </c>
      <c r="G635" s="292" t="s">
        <v>56</v>
      </c>
      <c r="H635" s="291">
        <v>2800</v>
      </c>
    </row>
    <row r="636" spans="1:8" ht="20.100000000000001" customHeight="1" x14ac:dyDescent="0.25">
      <c r="A636" s="290" t="s">
        <v>1733</v>
      </c>
      <c r="B636" s="290" t="s">
        <v>606</v>
      </c>
      <c r="C636" s="292" t="s">
        <v>56</v>
      </c>
      <c r="D636" s="291">
        <v>1050</v>
      </c>
      <c r="E636" s="291">
        <v>0</v>
      </c>
      <c r="F636" s="291">
        <v>0</v>
      </c>
      <c r="G636" s="292" t="s">
        <v>56</v>
      </c>
      <c r="H636" s="291">
        <v>1050</v>
      </c>
    </row>
    <row r="637" spans="1:8" ht="20.100000000000001" customHeight="1" x14ac:dyDescent="0.25">
      <c r="A637" s="290" t="s">
        <v>1734</v>
      </c>
      <c r="B637" s="290" t="s">
        <v>1158</v>
      </c>
      <c r="C637" s="292" t="s">
        <v>56</v>
      </c>
      <c r="D637" s="291">
        <v>420</v>
      </c>
      <c r="E637" s="291">
        <v>0</v>
      </c>
      <c r="F637" s="291">
        <v>0</v>
      </c>
      <c r="G637" s="292" t="s">
        <v>56</v>
      </c>
      <c r="H637" s="291">
        <v>420</v>
      </c>
    </row>
    <row r="638" spans="1:8" ht="20.100000000000001" customHeight="1" x14ac:dyDescent="0.25">
      <c r="A638" s="290" t="s">
        <v>1735</v>
      </c>
      <c r="B638" s="290" t="s">
        <v>608</v>
      </c>
      <c r="C638" s="292" t="s">
        <v>56</v>
      </c>
      <c r="D638" s="291">
        <v>1400</v>
      </c>
      <c r="E638" s="291">
        <v>0</v>
      </c>
      <c r="F638" s="291">
        <v>0</v>
      </c>
      <c r="G638" s="292" t="s">
        <v>56</v>
      </c>
      <c r="H638" s="291">
        <v>1400</v>
      </c>
    </row>
    <row r="639" spans="1:8" ht="20.100000000000001" customHeight="1" x14ac:dyDescent="0.25">
      <c r="A639" s="290" t="s">
        <v>1736</v>
      </c>
      <c r="B639" s="290" t="s">
        <v>1160</v>
      </c>
      <c r="C639" s="292" t="s">
        <v>56</v>
      </c>
      <c r="D639" s="291">
        <v>1190</v>
      </c>
      <c r="E639" s="291">
        <v>0</v>
      </c>
      <c r="F639" s="291">
        <v>0</v>
      </c>
      <c r="G639" s="292" t="s">
        <v>56</v>
      </c>
      <c r="H639" s="291">
        <v>1190</v>
      </c>
    </row>
    <row r="640" spans="1:8" ht="20.100000000000001" customHeight="1" x14ac:dyDescent="0.25">
      <c r="A640" s="290" t="s">
        <v>1737</v>
      </c>
      <c r="B640" s="290" t="s">
        <v>1162</v>
      </c>
      <c r="C640" s="292" t="s">
        <v>56</v>
      </c>
      <c r="D640" s="291">
        <v>2800</v>
      </c>
      <c r="E640" s="291">
        <v>0</v>
      </c>
      <c r="F640" s="291">
        <v>0</v>
      </c>
      <c r="G640" s="292" t="s">
        <v>56</v>
      </c>
      <c r="H640" s="291">
        <v>2800</v>
      </c>
    </row>
    <row r="641" spans="1:8" ht="20.100000000000001" customHeight="1" x14ac:dyDescent="0.25">
      <c r="A641" s="290" t="s">
        <v>1738</v>
      </c>
      <c r="B641" s="290" t="s">
        <v>611</v>
      </c>
      <c r="C641" s="292" t="s">
        <v>56</v>
      </c>
      <c r="D641" s="291">
        <v>2800</v>
      </c>
      <c r="E641" s="291">
        <v>0</v>
      </c>
      <c r="F641" s="291">
        <v>0</v>
      </c>
      <c r="G641" s="292" t="s">
        <v>56</v>
      </c>
      <c r="H641" s="291">
        <v>2800</v>
      </c>
    </row>
    <row r="642" spans="1:8" ht="20.100000000000001" customHeight="1" x14ac:dyDescent="0.25">
      <c r="A642" s="290" t="s">
        <v>1739</v>
      </c>
      <c r="B642" s="290" t="s">
        <v>613</v>
      </c>
      <c r="C642" s="292" t="s">
        <v>56</v>
      </c>
      <c r="D642" s="291">
        <v>2800</v>
      </c>
      <c r="E642" s="291">
        <v>0</v>
      </c>
      <c r="F642" s="291">
        <v>0</v>
      </c>
      <c r="G642" s="292" t="s">
        <v>56</v>
      </c>
      <c r="H642" s="291">
        <v>2800</v>
      </c>
    </row>
    <row r="643" spans="1:8" ht="20.100000000000001" customHeight="1" x14ac:dyDescent="0.25">
      <c r="A643" s="290" t="s">
        <v>781</v>
      </c>
      <c r="B643" s="290" t="s">
        <v>782</v>
      </c>
      <c r="C643" s="292" t="s">
        <v>56</v>
      </c>
      <c r="D643" s="291">
        <v>3477.83</v>
      </c>
      <c r="E643" s="291">
        <v>0</v>
      </c>
      <c r="F643" s="291">
        <v>431.71</v>
      </c>
      <c r="G643" s="292" t="s">
        <v>56</v>
      </c>
      <c r="H643" s="291">
        <v>3909.54</v>
      </c>
    </row>
    <row r="644" spans="1:8" ht="20.100000000000001" customHeight="1" x14ac:dyDescent="0.25">
      <c r="A644" s="290" t="s">
        <v>783</v>
      </c>
      <c r="B644" s="290" t="s">
        <v>779</v>
      </c>
      <c r="C644" s="292" t="s">
        <v>56</v>
      </c>
      <c r="D644" s="291">
        <v>525</v>
      </c>
      <c r="E644" s="291">
        <v>0</v>
      </c>
      <c r="F644" s="291">
        <v>0</v>
      </c>
      <c r="G644" s="292" t="s">
        <v>56</v>
      </c>
      <c r="H644" s="291">
        <v>525</v>
      </c>
    </row>
    <row r="645" spans="1:8" ht="20.100000000000001" customHeight="1" x14ac:dyDescent="0.25">
      <c r="A645" s="290" t="s">
        <v>1740</v>
      </c>
      <c r="B645" s="290" t="s">
        <v>615</v>
      </c>
      <c r="C645" s="292" t="s">
        <v>56</v>
      </c>
      <c r="D645" s="291">
        <v>2800</v>
      </c>
      <c r="E645" s="291">
        <v>0</v>
      </c>
      <c r="F645" s="291">
        <v>0</v>
      </c>
      <c r="G645" s="292" t="s">
        <v>56</v>
      </c>
      <c r="H645" s="291">
        <v>2800</v>
      </c>
    </row>
    <row r="646" spans="1:8" ht="20.100000000000001" customHeight="1" x14ac:dyDescent="0.25">
      <c r="A646" s="290" t="s">
        <v>1741</v>
      </c>
      <c r="B646" s="290" t="s">
        <v>617</v>
      </c>
      <c r="C646" s="292" t="s">
        <v>56</v>
      </c>
      <c r="D646" s="291">
        <v>2100</v>
      </c>
      <c r="E646" s="291">
        <v>0</v>
      </c>
      <c r="F646" s="291">
        <v>0</v>
      </c>
      <c r="G646" s="292" t="s">
        <v>56</v>
      </c>
      <c r="H646" s="291">
        <v>2100</v>
      </c>
    </row>
    <row r="647" spans="1:8" ht="20.100000000000001" customHeight="1" x14ac:dyDescent="0.25">
      <c r="A647" s="290" t="s">
        <v>1742</v>
      </c>
      <c r="B647" s="290" t="s">
        <v>1164</v>
      </c>
      <c r="C647" s="292" t="s">
        <v>56</v>
      </c>
      <c r="D647" s="291">
        <v>490</v>
      </c>
      <c r="E647" s="291">
        <v>0</v>
      </c>
      <c r="F647" s="291">
        <v>0</v>
      </c>
      <c r="G647" s="292" t="s">
        <v>56</v>
      </c>
      <c r="H647" s="291">
        <v>490</v>
      </c>
    </row>
    <row r="648" spans="1:8" ht="20.100000000000001" customHeight="1" x14ac:dyDescent="0.25">
      <c r="A648" s="290" t="s">
        <v>891</v>
      </c>
      <c r="B648" s="290" t="s">
        <v>875</v>
      </c>
      <c r="C648" s="292" t="s">
        <v>56</v>
      </c>
      <c r="D648" s="291">
        <v>1400</v>
      </c>
      <c r="E648" s="291">
        <v>0</v>
      </c>
      <c r="F648" s="291">
        <v>0</v>
      </c>
      <c r="G648" s="292" t="s">
        <v>56</v>
      </c>
      <c r="H648" s="291">
        <v>1400</v>
      </c>
    </row>
    <row r="649" spans="1:8" ht="20.100000000000001" customHeight="1" x14ac:dyDescent="0.25">
      <c r="A649" s="290" t="s">
        <v>1779</v>
      </c>
      <c r="B649" s="290" t="s">
        <v>1778</v>
      </c>
      <c r="C649" s="292" t="s">
        <v>56</v>
      </c>
      <c r="D649" s="291">
        <v>2100</v>
      </c>
      <c r="E649" s="291">
        <v>0</v>
      </c>
      <c r="F649" s="291">
        <v>0</v>
      </c>
      <c r="G649" s="292" t="s">
        <v>56</v>
      </c>
      <c r="H649" s="291">
        <v>2100</v>
      </c>
    </row>
    <row r="650" spans="1:8" ht="20.100000000000001" customHeight="1" x14ac:dyDescent="0.25">
      <c r="A650" s="290" t="s">
        <v>1743</v>
      </c>
      <c r="B650" s="290" t="s">
        <v>1744</v>
      </c>
      <c r="C650" s="292" t="s">
        <v>56</v>
      </c>
      <c r="D650" s="291">
        <v>38134950.649999999</v>
      </c>
      <c r="E650" s="291">
        <v>0</v>
      </c>
      <c r="F650" s="291">
        <v>0</v>
      </c>
      <c r="G650" s="292" t="s">
        <v>56</v>
      </c>
      <c r="H650" s="291">
        <v>38134950.649999999</v>
      </c>
    </row>
    <row r="651" spans="1:8" ht="20.100000000000001" customHeight="1" x14ac:dyDescent="0.25">
      <c r="A651" s="293" t="s">
        <v>1745</v>
      </c>
      <c r="B651" s="293" t="s">
        <v>209</v>
      </c>
      <c r="C651" s="295" t="s">
        <v>56</v>
      </c>
      <c r="D651" s="294">
        <v>10446445.449999999</v>
      </c>
      <c r="E651" s="294">
        <v>0</v>
      </c>
      <c r="F651" s="294">
        <v>0</v>
      </c>
      <c r="G651" s="295" t="s">
        <v>56</v>
      </c>
      <c r="H651" s="294">
        <v>10446445.449999999</v>
      </c>
    </row>
    <row r="652" spans="1:8" ht="20.100000000000001" customHeight="1" x14ac:dyDescent="0.25">
      <c r="A652" s="293" t="s">
        <v>1746</v>
      </c>
      <c r="B652" s="293" t="s">
        <v>868</v>
      </c>
      <c r="C652" s="295" t="s">
        <v>56</v>
      </c>
      <c r="D652" s="297">
        <v>-555914.49</v>
      </c>
      <c r="E652" s="294">
        <v>0</v>
      </c>
      <c r="F652" s="294">
        <v>0</v>
      </c>
      <c r="G652" s="295" t="s">
        <v>56</v>
      </c>
      <c r="H652" s="297">
        <v>-555914.49</v>
      </c>
    </row>
    <row r="653" spans="1:8" ht="20.100000000000001" customHeight="1" x14ac:dyDescent="0.25">
      <c r="A653" s="293" t="s">
        <v>1747</v>
      </c>
      <c r="B653" s="293" t="s">
        <v>211</v>
      </c>
      <c r="C653" s="295" t="s">
        <v>56</v>
      </c>
      <c r="D653" s="294">
        <v>3757988.99</v>
      </c>
      <c r="E653" s="294">
        <v>0</v>
      </c>
      <c r="F653" s="294">
        <v>0</v>
      </c>
      <c r="G653" s="295" t="s">
        <v>56</v>
      </c>
      <c r="H653" s="294">
        <v>3757988.99</v>
      </c>
    </row>
    <row r="654" spans="1:8" ht="20.100000000000001" customHeight="1" x14ac:dyDescent="0.25">
      <c r="A654" s="293" t="s">
        <v>1748</v>
      </c>
      <c r="B654" s="293" t="s">
        <v>213</v>
      </c>
      <c r="C654" s="295" t="s">
        <v>56</v>
      </c>
      <c r="D654" s="294">
        <v>3337367.16</v>
      </c>
      <c r="E654" s="294">
        <v>0</v>
      </c>
      <c r="F654" s="294">
        <v>0</v>
      </c>
      <c r="G654" s="295" t="s">
        <v>56</v>
      </c>
      <c r="H654" s="294">
        <v>3337367.16</v>
      </c>
    </row>
    <row r="655" spans="1:8" ht="20.100000000000001" customHeight="1" x14ac:dyDescent="0.25">
      <c r="A655" s="293" t="s">
        <v>1749</v>
      </c>
      <c r="B655" s="293" t="s">
        <v>215</v>
      </c>
      <c r="C655" s="295" t="s">
        <v>56</v>
      </c>
      <c r="D655" s="294">
        <v>7862470.3600000003</v>
      </c>
      <c r="E655" s="294">
        <v>0</v>
      </c>
      <c r="F655" s="294">
        <v>0</v>
      </c>
      <c r="G655" s="295" t="s">
        <v>56</v>
      </c>
      <c r="H655" s="294">
        <v>7862470.3600000003</v>
      </c>
    </row>
    <row r="656" spans="1:8" ht="20.100000000000001" customHeight="1" x14ac:dyDescent="0.25">
      <c r="A656" s="293" t="s">
        <v>1750</v>
      </c>
      <c r="B656" s="293" t="s">
        <v>217</v>
      </c>
      <c r="C656" s="295" t="s">
        <v>56</v>
      </c>
      <c r="D656" s="294">
        <v>4561192.3</v>
      </c>
      <c r="E656" s="294">
        <v>0</v>
      </c>
      <c r="F656" s="294">
        <v>0</v>
      </c>
      <c r="G656" s="295" t="s">
        <v>56</v>
      </c>
      <c r="H656" s="294">
        <v>4561192.3</v>
      </c>
    </row>
    <row r="657" spans="1:8" ht="20.100000000000001" customHeight="1" x14ac:dyDescent="0.25">
      <c r="A657" s="293" t="s">
        <v>1751</v>
      </c>
      <c r="B657" s="293" t="s">
        <v>219</v>
      </c>
      <c r="C657" s="295" t="s">
        <v>56</v>
      </c>
      <c r="D657" s="294">
        <v>2765075.14</v>
      </c>
      <c r="E657" s="294">
        <v>0</v>
      </c>
      <c r="F657" s="294">
        <v>0</v>
      </c>
      <c r="G657" s="295" t="s">
        <v>56</v>
      </c>
      <c r="H657" s="294">
        <v>2765075.14</v>
      </c>
    </row>
    <row r="658" spans="1:8" ht="20.100000000000001" customHeight="1" x14ac:dyDescent="0.25">
      <c r="A658" s="293" t="s">
        <v>1752</v>
      </c>
      <c r="B658" s="293" t="s">
        <v>220</v>
      </c>
      <c r="C658" s="295" t="s">
        <v>56</v>
      </c>
      <c r="D658" s="294">
        <v>2354645.0299999998</v>
      </c>
      <c r="E658" s="294">
        <v>0</v>
      </c>
      <c r="F658" s="294">
        <v>0</v>
      </c>
      <c r="G658" s="295" t="s">
        <v>56</v>
      </c>
      <c r="H658" s="294">
        <v>2354645.0299999998</v>
      </c>
    </row>
    <row r="659" spans="1:8" ht="20.100000000000001" customHeight="1" x14ac:dyDescent="0.25">
      <c r="A659" s="293" t="s">
        <v>1753</v>
      </c>
      <c r="B659" s="293" t="s">
        <v>222</v>
      </c>
      <c r="C659" s="295" t="s">
        <v>56</v>
      </c>
      <c r="D659" s="294">
        <v>1636821.79</v>
      </c>
      <c r="E659" s="294">
        <v>0</v>
      </c>
      <c r="F659" s="294">
        <v>0</v>
      </c>
      <c r="G659" s="295" t="s">
        <v>56</v>
      </c>
      <c r="H659" s="294">
        <v>1636821.79</v>
      </c>
    </row>
    <row r="660" spans="1:8" ht="20.100000000000001" customHeight="1" x14ac:dyDescent="0.25">
      <c r="A660" s="293" t="s">
        <v>1754</v>
      </c>
      <c r="B660" s="293" t="s">
        <v>437</v>
      </c>
      <c r="C660" s="295" t="s">
        <v>56</v>
      </c>
      <c r="D660" s="294">
        <v>1968858.92</v>
      </c>
      <c r="E660" s="294">
        <v>0</v>
      </c>
      <c r="F660" s="294">
        <v>0</v>
      </c>
      <c r="G660" s="295" t="s">
        <v>56</v>
      </c>
      <c r="H660" s="294">
        <v>1968858.92</v>
      </c>
    </row>
    <row r="661" spans="1:8" ht="20.100000000000001" customHeight="1" x14ac:dyDescent="0.25">
      <c r="A661" s="290" t="s">
        <v>657</v>
      </c>
      <c r="B661" s="290" t="s">
        <v>361</v>
      </c>
      <c r="C661" s="292" t="s">
        <v>56</v>
      </c>
      <c r="D661" s="291">
        <v>1090022.82</v>
      </c>
      <c r="E661" s="291">
        <v>0</v>
      </c>
      <c r="F661" s="291">
        <v>4355818.63</v>
      </c>
      <c r="G661" s="292" t="s">
        <v>56</v>
      </c>
      <c r="H661" s="291">
        <v>5445841.4500000002</v>
      </c>
    </row>
    <row r="662" spans="1:8" ht="20.100000000000001" customHeight="1" x14ac:dyDescent="0.25">
      <c r="A662" s="293" t="s">
        <v>658</v>
      </c>
      <c r="B662" s="293" t="s">
        <v>232</v>
      </c>
      <c r="C662" s="295" t="s">
        <v>56</v>
      </c>
      <c r="D662" s="294">
        <v>825122.59</v>
      </c>
      <c r="E662" s="294">
        <v>0</v>
      </c>
      <c r="F662" s="294">
        <v>547866.53</v>
      </c>
      <c r="G662" s="295" t="s">
        <v>56</v>
      </c>
      <c r="H662" s="294">
        <v>1372989.12</v>
      </c>
    </row>
    <row r="663" spans="1:8" ht="20.100000000000001" customHeight="1" x14ac:dyDescent="0.25">
      <c r="A663" s="293" t="s">
        <v>659</v>
      </c>
      <c r="B663" s="293" t="s">
        <v>169</v>
      </c>
      <c r="C663" s="295" t="s">
        <v>56</v>
      </c>
      <c r="D663" s="294">
        <v>176363.07</v>
      </c>
      <c r="E663" s="294">
        <v>0</v>
      </c>
      <c r="F663" s="294">
        <v>139615.18</v>
      </c>
      <c r="G663" s="295" t="s">
        <v>56</v>
      </c>
      <c r="H663" s="294">
        <v>315978.25</v>
      </c>
    </row>
    <row r="664" spans="1:8" ht="20.100000000000001" customHeight="1" x14ac:dyDescent="0.25">
      <c r="A664" s="293" t="s">
        <v>897</v>
      </c>
      <c r="B664" s="293" t="s">
        <v>462</v>
      </c>
      <c r="C664" s="295" t="s">
        <v>56</v>
      </c>
      <c r="D664" s="294">
        <v>0</v>
      </c>
      <c r="E664" s="294">
        <v>0</v>
      </c>
      <c r="F664" s="294">
        <v>1722893.18</v>
      </c>
      <c r="G664" s="295" t="s">
        <v>56</v>
      </c>
      <c r="H664" s="294">
        <v>1722893.18</v>
      </c>
    </row>
    <row r="665" spans="1:8" ht="20.100000000000001" customHeight="1" x14ac:dyDescent="0.25">
      <c r="A665" s="290" t="s">
        <v>898</v>
      </c>
      <c r="B665" s="290" t="s">
        <v>357</v>
      </c>
      <c r="C665" s="292" t="s">
        <v>56</v>
      </c>
      <c r="D665" s="291">
        <v>0</v>
      </c>
      <c r="E665" s="291">
        <v>0</v>
      </c>
      <c r="F665" s="291">
        <v>1722893.18</v>
      </c>
      <c r="G665" s="292" t="s">
        <v>56</v>
      </c>
      <c r="H665" s="291">
        <v>1722893.18</v>
      </c>
    </row>
    <row r="666" spans="1:8" ht="20.100000000000001" customHeight="1" x14ac:dyDescent="0.25">
      <c r="A666" s="293" t="s">
        <v>660</v>
      </c>
      <c r="B666" s="293" t="s">
        <v>233</v>
      </c>
      <c r="C666" s="295" t="s">
        <v>56</v>
      </c>
      <c r="D666" s="294">
        <v>6151.63</v>
      </c>
      <c r="E666" s="294">
        <v>0</v>
      </c>
      <c r="F666" s="294">
        <v>266.94</v>
      </c>
      <c r="G666" s="295" t="s">
        <v>56</v>
      </c>
      <c r="H666" s="294">
        <v>6418.57</v>
      </c>
    </row>
    <row r="667" spans="1:8" ht="20.100000000000001" customHeight="1" x14ac:dyDescent="0.25">
      <c r="A667" s="293" t="s">
        <v>661</v>
      </c>
      <c r="B667" s="293" t="s">
        <v>234</v>
      </c>
      <c r="C667" s="295" t="s">
        <v>56</v>
      </c>
      <c r="D667" s="294">
        <v>0</v>
      </c>
      <c r="E667" s="294">
        <v>0</v>
      </c>
      <c r="F667" s="294">
        <v>1904732</v>
      </c>
      <c r="G667" s="295" t="s">
        <v>56</v>
      </c>
      <c r="H667" s="294">
        <v>1904732</v>
      </c>
    </row>
    <row r="668" spans="1:8" ht="20.100000000000001" customHeight="1" x14ac:dyDescent="0.25">
      <c r="A668" s="290" t="s">
        <v>662</v>
      </c>
      <c r="B668" s="290" t="s">
        <v>170</v>
      </c>
      <c r="C668" s="292" t="s">
        <v>56</v>
      </c>
      <c r="D668" s="291">
        <v>0</v>
      </c>
      <c r="E668" s="291">
        <v>0</v>
      </c>
      <c r="F668" s="291">
        <v>1904732</v>
      </c>
      <c r="G668" s="292" t="s">
        <v>56</v>
      </c>
      <c r="H668" s="291">
        <v>1904732</v>
      </c>
    </row>
    <row r="669" spans="1:8" ht="20.100000000000001" customHeight="1" x14ac:dyDescent="0.25">
      <c r="A669" s="293" t="s">
        <v>1755</v>
      </c>
      <c r="B669" s="293" t="s">
        <v>235</v>
      </c>
      <c r="C669" s="295" t="s">
        <v>56</v>
      </c>
      <c r="D669" s="294">
        <v>82385.53</v>
      </c>
      <c r="E669" s="294">
        <v>0</v>
      </c>
      <c r="F669" s="294">
        <v>40444.800000000003</v>
      </c>
      <c r="G669" s="295" t="s">
        <v>56</v>
      </c>
      <c r="H669" s="294">
        <v>122830.33</v>
      </c>
    </row>
    <row r="670" spans="1:8" ht="20.100000000000001" customHeight="1" x14ac:dyDescent="0.25">
      <c r="A670" s="290" t="s">
        <v>1756</v>
      </c>
      <c r="B670" s="290" t="s">
        <v>367</v>
      </c>
      <c r="C670" s="292" t="s">
        <v>56</v>
      </c>
      <c r="D670" s="291">
        <v>82385.53</v>
      </c>
      <c r="E670" s="291">
        <v>0</v>
      </c>
      <c r="F670" s="291">
        <v>40444.800000000003</v>
      </c>
      <c r="G670" s="292" t="s">
        <v>56</v>
      </c>
      <c r="H670" s="291">
        <v>122830.33</v>
      </c>
    </row>
    <row r="671" spans="1:8" ht="20.100000000000001" customHeight="1" x14ac:dyDescent="0.25">
      <c r="A671" s="290" t="s">
        <v>663</v>
      </c>
      <c r="B671" s="290" t="s">
        <v>368</v>
      </c>
      <c r="C671" s="291">
        <v>912633.74</v>
      </c>
      <c r="D671" s="292" t="s">
        <v>56</v>
      </c>
      <c r="E671" s="291">
        <v>651534.13</v>
      </c>
      <c r="F671" s="291">
        <v>0</v>
      </c>
      <c r="G671" s="291">
        <v>1564167.87</v>
      </c>
      <c r="H671" s="292" t="s">
        <v>56</v>
      </c>
    </row>
    <row r="672" spans="1:8" ht="20.100000000000001" customHeight="1" x14ac:dyDescent="0.25">
      <c r="A672" s="290" t="s">
        <v>664</v>
      </c>
      <c r="B672" s="290" t="s">
        <v>234</v>
      </c>
      <c r="C672" s="291">
        <v>605427.99</v>
      </c>
      <c r="D672" s="292" t="s">
        <v>56</v>
      </c>
      <c r="E672" s="291">
        <v>574152.68000000005</v>
      </c>
      <c r="F672" s="291">
        <v>0</v>
      </c>
      <c r="G672" s="291">
        <v>1179580.67</v>
      </c>
      <c r="H672" s="292" t="s">
        <v>56</v>
      </c>
    </row>
    <row r="673" spans="1:8" ht="20.100000000000001" customHeight="1" x14ac:dyDescent="0.25">
      <c r="A673" s="293" t="s">
        <v>665</v>
      </c>
      <c r="B673" s="293" t="s">
        <v>241</v>
      </c>
      <c r="C673" s="294">
        <v>0</v>
      </c>
      <c r="D673" s="295" t="s">
        <v>56</v>
      </c>
      <c r="E673" s="294">
        <v>8239</v>
      </c>
      <c r="F673" s="294">
        <v>0</v>
      </c>
      <c r="G673" s="294">
        <v>8239</v>
      </c>
      <c r="H673" s="295" t="s">
        <v>56</v>
      </c>
    </row>
    <row r="674" spans="1:8" ht="20.100000000000001" customHeight="1" x14ac:dyDescent="0.25">
      <c r="A674" s="290" t="s">
        <v>666</v>
      </c>
      <c r="B674" s="290" t="s">
        <v>369</v>
      </c>
      <c r="C674" s="291">
        <v>0</v>
      </c>
      <c r="D674" s="292" t="s">
        <v>56</v>
      </c>
      <c r="E674" s="291">
        <v>8239</v>
      </c>
      <c r="F674" s="291">
        <v>0</v>
      </c>
      <c r="G674" s="291">
        <v>8239</v>
      </c>
      <c r="H674" s="292" t="s">
        <v>56</v>
      </c>
    </row>
    <row r="675" spans="1:8" ht="20.100000000000001" customHeight="1" x14ac:dyDescent="0.25">
      <c r="A675" s="293" t="s">
        <v>667</v>
      </c>
      <c r="B675" s="293" t="s">
        <v>242</v>
      </c>
      <c r="C675" s="294">
        <v>18073</v>
      </c>
      <c r="D675" s="295" t="s">
        <v>56</v>
      </c>
      <c r="E675" s="294">
        <v>860</v>
      </c>
      <c r="F675" s="294">
        <v>0</v>
      </c>
      <c r="G675" s="294">
        <v>18933</v>
      </c>
      <c r="H675" s="295" t="s">
        <v>56</v>
      </c>
    </row>
    <row r="676" spans="1:8" ht="20.100000000000001" customHeight="1" x14ac:dyDescent="0.25">
      <c r="A676" s="290" t="s">
        <v>1759</v>
      </c>
      <c r="B676" s="290" t="s">
        <v>376</v>
      </c>
      <c r="C676" s="291">
        <v>17173</v>
      </c>
      <c r="D676" s="292" t="s">
        <v>56</v>
      </c>
      <c r="E676" s="291">
        <v>0</v>
      </c>
      <c r="F676" s="291">
        <v>0</v>
      </c>
      <c r="G676" s="291">
        <v>17173</v>
      </c>
      <c r="H676" s="292" t="s">
        <v>56</v>
      </c>
    </row>
    <row r="677" spans="1:8" ht="20.100000000000001" customHeight="1" x14ac:dyDescent="0.25">
      <c r="A677" s="290" t="s">
        <v>668</v>
      </c>
      <c r="B677" s="290" t="s">
        <v>377</v>
      </c>
      <c r="C677" s="291">
        <v>0</v>
      </c>
      <c r="D677" s="292" t="s">
        <v>56</v>
      </c>
      <c r="E677" s="291">
        <v>860</v>
      </c>
      <c r="F677" s="291">
        <v>0</v>
      </c>
      <c r="G677" s="291">
        <v>860</v>
      </c>
      <c r="H677" s="292" t="s">
        <v>56</v>
      </c>
    </row>
    <row r="678" spans="1:8" ht="20.100000000000001" customHeight="1" x14ac:dyDescent="0.25">
      <c r="A678" s="290" t="s">
        <v>669</v>
      </c>
      <c r="B678" s="290" t="s">
        <v>490</v>
      </c>
      <c r="C678" s="291">
        <v>900</v>
      </c>
      <c r="D678" s="292" t="s">
        <v>56</v>
      </c>
      <c r="E678" s="291">
        <v>0</v>
      </c>
      <c r="F678" s="291">
        <v>0</v>
      </c>
      <c r="G678" s="291">
        <v>900</v>
      </c>
      <c r="H678" s="292" t="s">
        <v>56</v>
      </c>
    </row>
    <row r="679" spans="1:8" ht="20.100000000000001" customHeight="1" x14ac:dyDescent="0.25">
      <c r="A679" s="293" t="s">
        <v>670</v>
      </c>
      <c r="B679" s="293" t="s">
        <v>243</v>
      </c>
      <c r="C679" s="294">
        <v>48399.6</v>
      </c>
      <c r="D679" s="295" t="s">
        <v>56</v>
      </c>
      <c r="E679" s="294">
        <v>54504.4</v>
      </c>
      <c r="F679" s="294">
        <v>0</v>
      </c>
      <c r="G679" s="294">
        <v>102904</v>
      </c>
      <c r="H679" s="295" t="s">
        <v>56</v>
      </c>
    </row>
    <row r="680" spans="1:8" ht="20.100000000000001" customHeight="1" x14ac:dyDescent="0.25">
      <c r="A680" s="290" t="s">
        <v>671</v>
      </c>
      <c r="B680" s="290" t="s">
        <v>384</v>
      </c>
      <c r="C680" s="291">
        <v>24754</v>
      </c>
      <c r="D680" s="292" t="s">
        <v>56</v>
      </c>
      <c r="E680" s="291">
        <v>2400</v>
      </c>
      <c r="F680" s="291">
        <v>0</v>
      </c>
      <c r="G680" s="291">
        <v>27154</v>
      </c>
      <c r="H680" s="292" t="s">
        <v>56</v>
      </c>
    </row>
    <row r="681" spans="1:8" ht="20.100000000000001" customHeight="1" x14ac:dyDescent="0.25">
      <c r="A681" s="290" t="s">
        <v>672</v>
      </c>
      <c r="B681" s="290" t="s">
        <v>159</v>
      </c>
      <c r="C681" s="291">
        <v>23645.599999999999</v>
      </c>
      <c r="D681" s="292" t="s">
        <v>56</v>
      </c>
      <c r="E681" s="291">
        <v>52104.4</v>
      </c>
      <c r="F681" s="291">
        <v>0</v>
      </c>
      <c r="G681" s="291">
        <v>75750</v>
      </c>
      <c r="H681" s="292" t="s">
        <v>56</v>
      </c>
    </row>
    <row r="682" spans="1:8" ht="20.100000000000001" customHeight="1" x14ac:dyDescent="0.25">
      <c r="A682" s="293" t="s">
        <v>1763</v>
      </c>
      <c r="B682" s="293" t="s">
        <v>916</v>
      </c>
      <c r="C682" s="294">
        <v>0</v>
      </c>
      <c r="D682" s="295" t="s">
        <v>56</v>
      </c>
      <c r="E682" s="294">
        <v>16029.11</v>
      </c>
      <c r="F682" s="294">
        <v>0</v>
      </c>
      <c r="G682" s="294">
        <v>16029.11</v>
      </c>
      <c r="H682" s="295" t="s">
        <v>56</v>
      </c>
    </row>
    <row r="683" spans="1:8" ht="20.100000000000001" customHeight="1" x14ac:dyDescent="0.25">
      <c r="A683" s="290" t="s">
        <v>1764</v>
      </c>
      <c r="B683" s="290" t="s">
        <v>385</v>
      </c>
      <c r="C683" s="291">
        <v>0</v>
      </c>
      <c r="D683" s="292" t="s">
        <v>56</v>
      </c>
      <c r="E683" s="291">
        <v>16029.11</v>
      </c>
      <c r="F683" s="291">
        <v>0</v>
      </c>
      <c r="G683" s="291">
        <v>16029.11</v>
      </c>
      <c r="H683" s="292" t="s">
        <v>56</v>
      </c>
    </row>
    <row r="684" spans="1:8" ht="20.100000000000001" customHeight="1" x14ac:dyDescent="0.25">
      <c r="A684" s="293" t="s">
        <v>673</v>
      </c>
      <c r="B684" s="293" t="s">
        <v>244</v>
      </c>
      <c r="C684" s="294">
        <v>13764.92</v>
      </c>
      <c r="D684" s="295" t="s">
        <v>56</v>
      </c>
      <c r="E684" s="294">
        <v>30</v>
      </c>
      <c r="F684" s="294">
        <v>0</v>
      </c>
      <c r="G684" s="294">
        <v>13794.92</v>
      </c>
      <c r="H684" s="295" t="s">
        <v>56</v>
      </c>
    </row>
    <row r="685" spans="1:8" ht="20.100000000000001" customHeight="1" x14ac:dyDescent="0.25">
      <c r="A685" s="290" t="s">
        <v>674</v>
      </c>
      <c r="B685" s="290" t="s">
        <v>153</v>
      </c>
      <c r="C685" s="291">
        <v>13764.92</v>
      </c>
      <c r="D685" s="292" t="s">
        <v>56</v>
      </c>
      <c r="E685" s="291">
        <v>30</v>
      </c>
      <c r="F685" s="291">
        <v>0</v>
      </c>
      <c r="G685" s="291">
        <v>13794.92</v>
      </c>
      <c r="H685" s="292" t="s">
        <v>56</v>
      </c>
    </row>
    <row r="686" spans="1:8" ht="20.100000000000001" customHeight="1" x14ac:dyDescent="0.25">
      <c r="A686" s="293" t="s">
        <v>675</v>
      </c>
      <c r="B686" s="293" t="s">
        <v>246</v>
      </c>
      <c r="C686" s="294">
        <v>379225.21</v>
      </c>
      <c r="D686" s="295" t="s">
        <v>56</v>
      </c>
      <c r="E686" s="294">
        <v>421658.37</v>
      </c>
      <c r="F686" s="294">
        <v>0</v>
      </c>
      <c r="G686" s="294">
        <v>800883.58</v>
      </c>
      <c r="H686" s="295" t="s">
        <v>56</v>
      </c>
    </row>
    <row r="687" spans="1:8" ht="20.100000000000001" customHeight="1" x14ac:dyDescent="0.25">
      <c r="A687" s="290" t="s">
        <v>676</v>
      </c>
      <c r="B687" s="290" t="s">
        <v>373</v>
      </c>
      <c r="C687" s="291">
        <v>133134.88</v>
      </c>
      <c r="D687" s="292" t="s">
        <v>56</v>
      </c>
      <c r="E687" s="291">
        <v>149378.54999999999</v>
      </c>
      <c r="F687" s="291">
        <v>0</v>
      </c>
      <c r="G687" s="291">
        <v>282513.43</v>
      </c>
      <c r="H687" s="292" t="s">
        <v>56</v>
      </c>
    </row>
    <row r="688" spans="1:8" ht="20.100000000000001" customHeight="1" x14ac:dyDescent="0.25">
      <c r="A688" s="290" t="s">
        <v>677</v>
      </c>
      <c r="B688" s="290" t="s">
        <v>418</v>
      </c>
      <c r="C688" s="291">
        <v>110356.23</v>
      </c>
      <c r="D688" s="292" t="s">
        <v>56</v>
      </c>
      <c r="E688" s="291">
        <v>98153.82</v>
      </c>
      <c r="F688" s="291">
        <v>0</v>
      </c>
      <c r="G688" s="291">
        <v>208510.05</v>
      </c>
      <c r="H688" s="292" t="s">
        <v>56</v>
      </c>
    </row>
    <row r="689" spans="1:8" ht="20.100000000000001" customHeight="1" x14ac:dyDescent="0.25">
      <c r="A689" s="290" t="s">
        <v>678</v>
      </c>
      <c r="B689" s="290" t="s">
        <v>388</v>
      </c>
      <c r="C689" s="291">
        <v>348</v>
      </c>
      <c r="D689" s="292" t="s">
        <v>56</v>
      </c>
      <c r="E689" s="291">
        <v>0</v>
      </c>
      <c r="F689" s="291">
        <v>0</v>
      </c>
      <c r="G689" s="291">
        <v>348</v>
      </c>
      <c r="H689" s="292" t="s">
        <v>56</v>
      </c>
    </row>
    <row r="690" spans="1:8" ht="20.100000000000001" customHeight="1" x14ac:dyDescent="0.25">
      <c r="A690" s="290" t="s">
        <v>679</v>
      </c>
      <c r="B690" s="290" t="s">
        <v>389</v>
      </c>
      <c r="C690" s="291">
        <v>12853.63</v>
      </c>
      <c r="D690" s="292" t="s">
        <v>56</v>
      </c>
      <c r="E690" s="291">
        <v>0</v>
      </c>
      <c r="F690" s="291">
        <v>0</v>
      </c>
      <c r="G690" s="291">
        <v>12853.63</v>
      </c>
      <c r="H690" s="292" t="s">
        <v>56</v>
      </c>
    </row>
    <row r="691" spans="1:8" ht="20.100000000000001" customHeight="1" x14ac:dyDescent="0.25">
      <c r="A691" s="290" t="s">
        <v>680</v>
      </c>
      <c r="B691" s="290" t="s">
        <v>390</v>
      </c>
      <c r="C691" s="291">
        <v>0</v>
      </c>
      <c r="D691" s="292" t="s">
        <v>56</v>
      </c>
      <c r="E691" s="291">
        <v>644</v>
      </c>
      <c r="F691" s="291">
        <v>0</v>
      </c>
      <c r="G691" s="291">
        <v>644</v>
      </c>
      <c r="H691" s="292" t="s">
        <v>56</v>
      </c>
    </row>
    <row r="692" spans="1:8" ht="20.100000000000001" customHeight="1" x14ac:dyDescent="0.25">
      <c r="A692" s="290" t="s">
        <v>681</v>
      </c>
      <c r="B692" s="290" t="s">
        <v>391</v>
      </c>
      <c r="C692" s="291">
        <v>9836.6</v>
      </c>
      <c r="D692" s="292" t="s">
        <v>56</v>
      </c>
      <c r="E692" s="291">
        <v>0</v>
      </c>
      <c r="F692" s="291">
        <v>0</v>
      </c>
      <c r="G692" s="291">
        <v>9836.6</v>
      </c>
      <c r="H692" s="292" t="s">
        <v>56</v>
      </c>
    </row>
    <row r="693" spans="1:8" ht="20.100000000000001" customHeight="1" x14ac:dyDescent="0.25">
      <c r="A693" s="290" t="s">
        <v>836</v>
      </c>
      <c r="B693" s="290" t="s">
        <v>825</v>
      </c>
      <c r="C693" s="291">
        <v>33120</v>
      </c>
      <c r="D693" s="292" t="s">
        <v>56</v>
      </c>
      <c r="E693" s="291">
        <v>22250</v>
      </c>
      <c r="F693" s="291">
        <v>0</v>
      </c>
      <c r="G693" s="291">
        <v>55370</v>
      </c>
      <c r="H693" s="292" t="s">
        <v>56</v>
      </c>
    </row>
    <row r="694" spans="1:8" ht="20.100000000000001" customHeight="1" x14ac:dyDescent="0.25">
      <c r="A694" s="290" t="s">
        <v>892</v>
      </c>
      <c r="B694" s="290" t="s">
        <v>826</v>
      </c>
      <c r="C694" s="291">
        <v>15378.25</v>
      </c>
      <c r="D694" s="292" t="s">
        <v>56</v>
      </c>
      <c r="E694" s="291">
        <v>0</v>
      </c>
      <c r="F694" s="291">
        <v>0</v>
      </c>
      <c r="G694" s="291">
        <v>15378.25</v>
      </c>
      <c r="H694" s="292" t="s">
        <v>56</v>
      </c>
    </row>
    <row r="695" spans="1:8" ht="20.100000000000001" customHeight="1" x14ac:dyDescent="0.25">
      <c r="A695" s="290" t="s">
        <v>682</v>
      </c>
      <c r="B695" s="290" t="s">
        <v>375</v>
      </c>
      <c r="C695" s="291">
        <v>13861</v>
      </c>
      <c r="D695" s="292" t="s">
        <v>56</v>
      </c>
      <c r="E695" s="291">
        <v>8647.7999999999993</v>
      </c>
      <c r="F695" s="291">
        <v>0</v>
      </c>
      <c r="G695" s="291">
        <v>22508.799999999999</v>
      </c>
      <c r="H695" s="292" t="s">
        <v>56</v>
      </c>
    </row>
    <row r="696" spans="1:8" ht="20.100000000000001" customHeight="1" x14ac:dyDescent="0.25">
      <c r="A696" s="290" t="s">
        <v>683</v>
      </c>
      <c r="B696" s="290" t="s">
        <v>490</v>
      </c>
      <c r="C696" s="291">
        <v>1601.27</v>
      </c>
      <c r="D696" s="292" t="s">
        <v>56</v>
      </c>
      <c r="E696" s="291">
        <v>35418.5</v>
      </c>
      <c r="F696" s="291">
        <v>0</v>
      </c>
      <c r="G696" s="291">
        <v>37019.769999999997</v>
      </c>
      <c r="H696" s="292" t="s">
        <v>56</v>
      </c>
    </row>
    <row r="697" spans="1:8" ht="20.100000000000001" customHeight="1" x14ac:dyDescent="0.25">
      <c r="A697" s="290" t="s">
        <v>684</v>
      </c>
      <c r="B697" s="290" t="s">
        <v>398</v>
      </c>
      <c r="C697" s="291">
        <v>14443.54</v>
      </c>
      <c r="D697" s="292" t="s">
        <v>56</v>
      </c>
      <c r="E697" s="291">
        <v>34993.06</v>
      </c>
      <c r="F697" s="291">
        <v>0</v>
      </c>
      <c r="G697" s="291">
        <v>49436.6</v>
      </c>
      <c r="H697" s="292" t="s">
        <v>56</v>
      </c>
    </row>
    <row r="698" spans="1:8" ht="20.100000000000001" customHeight="1" x14ac:dyDescent="0.25">
      <c r="A698" s="290" t="s">
        <v>685</v>
      </c>
      <c r="B698" s="290" t="s">
        <v>491</v>
      </c>
      <c r="C698" s="291">
        <v>34291.81</v>
      </c>
      <c r="D698" s="292" t="s">
        <v>56</v>
      </c>
      <c r="E698" s="296">
        <v>-441.78</v>
      </c>
      <c r="F698" s="291">
        <v>0</v>
      </c>
      <c r="G698" s="291">
        <v>33850.03</v>
      </c>
      <c r="H698" s="292" t="s">
        <v>56</v>
      </c>
    </row>
    <row r="699" spans="1:8" ht="20.100000000000001" customHeight="1" x14ac:dyDescent="0.25">
      <c r="A699" s="290" t="s">
        <v>1765</v>
      </c>
      <c r="B699" s="290" t="s">
        <v>903</v>
      </c>
      <c r="C699" s="291">
        <v>0</v>
      </c>
      <c r="D699" s="292" t="s">
        <v>56</v>
      </c>
      <c r="E699" s="291">
        <v>20728</v>
      </c>
      <c r="F699" s="291">
        <v>0</v>
      </c>
      <c r="G699" s="291">
        <v>20728</v>
      </c>
      <c r="H699" s="292" t="s">
        <v>56</v>
      </c>
    </row>
    <row r="700" spans="1:8" ht="20.100000000000001" customHeight="1" x14ac:dyDescent="0.25">
      <c r="A700" s="290" t="s">
        <v>1766</v>
      </c>
      <c r="B700" s="290" t="s">
        <v>904</v>
      </c>
      <c r="C700" s="291">
        <v>0</v>
      </c>
      <c r="D700" s="292" t="s">
        <v>56</v>
      </c>
      <c r="E700" s="291">
        <v>2789</v>
      </c>
      <c r="F700" s="291">
        <v>0</v>
      </c>
      <c r="G700" s="291">
        <v>2789</v>
      </c>
      <c r="H700" s="292" t="s">
        <v>56</v>
      </c>
    </row>
    <row r="701" spans="1:8" ht="20.100000000000001" customHeight="1" x14ac:dyDescent="0.25">
      <c r="A701" s="290" t="s">
        <v>1767</v>
      </c>
      <c r="B701" s="290" t="s">
        <v>905</v>
      </c>
      <c r="C701" s="291">
        <v>0</v>
      </c>
      <c r="D701" s="292" t="s">
        <v>56</v>
      </c>
      <c r="E701" s="291">
        <v>49097.42</v>
      </c>
      <c r="F701" s="291">
        <v>0</v>
      </c>
      <c r="G701" s="291">
        <v>49097.42</v>
      </c>
      <c r="H701" s="292" t="s">
        <v>56</v>
      </c>
    </row>
    <row r="702" spans="1:8" ht="20.100000000000001" customHeight="1" x14ac:dyDescent="0.25">
      <c r="A702" s="293" t="s">
        <v>686</v>
      </c>
      <c r="B702" s="293" t="s">
        <v>247</v>
      </c>
      <c r="C702" s="294">
        <v>59168</v>
      </c>
      <c r="D702" s="295" t="s">
        <v>56</v>
      </c>
      <c r="E702" s="294">
        <v>34960</v>
      </c>
      <c r="F702" s="294">
        <v>0</v>
      </c>
      <c r="G702" s="294">
        <v>94128</v>
      </c>
      <c r="H702" s="295" t="s">
        <v>56</v>
      </c>
    </row>
    <row r="703" spans="1:8" ht="20.100000000000001" customHeight="1" x14ac:dyDescent="0.25">
      <c r="A703" s="290" t="s">
        <v>687</v>
      </c>
      <c r="B703" s="290" t="s">
        <v>395</v>
      </c>
      <c r="C703" s="291">
        <v>18168</v>
      </c>
      <c r="D703" s="292" t="s">
        <v>56</v>
      </c>
      <c r="E703" s="291">
        <v>10460</v>
      </c>
      <c r="F703" s="291">
        <v>0</v>
      </c>
      <c r="G703" s="291">
        <v>28628</v>
      </c>
      <c r="H703" s="292" t="s">
        <v>56</v>
      </c>
    </row>
    <row r="704" spans="1:8" ht="20.100000000000001" customHeight="1" x14ac:dyDescent="0.25">
      <c r="A704" s="290" t="s">
        <v>688</v>
      </c>
      <c r="B704" s="290" t="s">
        <v>396</v>
      </c>
      <c r="C704" s="291">
        <v>1000</v>
      </c>
      <c r="D704" s="292" t="s">
        <v>56</v>
      </c>
      <c r="E704" s="291">
        <v>19000</v>
      </c>
      <c r="F704" s="291">
        <v>0</v>
      </c>
      <c r="G704" s="291">
        <v>20000</v>
      </c>
      <c r="H704" s="292" t="s">
        <v>56</v>
      </c>
    </row>
    <row r="705" spans="1:8" ht="20.100000000000001" customHeight="1" x14ac:dyDescent="0.25">
      <c r="A705" s="290" t="s">
        <v>689</v>
      </c>
      <c r="B705" s="290" t="s">
        <v>397</v>
      </c>
      <c r="C705" s="291">
        <v>40000</v>
      </c>
      <c r="D705" s="292" t="s">
        <v>56</v>
      </c>
      <c r="E705" s="291">
        <v>5500</v>
      </c>
      <c r="F705" s="291">
        <v>0</v>
      </c>
      <c r="G705" s="291">
        <v>45500</v>
      </c>
      <c r="H705" s="292" t="s">
        <v>56</v>
      </c>
    </row>
    <row r="706" spans="1:8" ht="20.100000000000001" customHeight="1" x14ac:dyDescent="0.25">
      <c r="A706" s="293" t="s">
        <v>690</v>
      </c>
      <c r="B706" s="293" t="s">
        <v>252</v>
      </c>
      <c r="C706" s="294">
        <v>8821.5</v>
      </c>
      <c r="D706" s="295" t="s">
        <v>56</v>
      </c>
      <c r="E706" s="294">
        <v>27710.42</v>
      </c>
      <c r="F706" s="294">
        <v>0</v>
      </c>
      <c r="G706" s="294">
        <v>36531.919999999998</v>
      </c>
      <c r="H706" s="295" t="s">
        <v>56</v>
      </c>
    </row>
    <row r="707" spans="1:8" ht="20.100000000000001" customHeight="1" x14ac:dyDescent="0.25">
      <c r="A707" s="290" t="s">
        <v>784</v>
      </c>
      <c r="B707" s="290" t="s">
        <v>371</v>
      </c>
      <c r="C707" s="291">
        <v>882</v>
      </c>
      <c r="D707" s="292" t="s">
        <v>56</v>
      </c>
      <c r="E707" s="291">
        <v>7150</v>
      </c>
      <c r="F707" s="291">
        <v>0</v>
      </c>
      <c r="G707" s="291">
        <v>8032</v>
      </c>
      <c r="H707" s="292" t="s">
        <v>56</v>
      </c>
    </row>
    <row r="708" spans="1:8" ht="20.100000000000001" customHeight="1" x14ac:dyDescent="0.25">
      <c r="A708" s="290" t="s">
        <v>806</v>
      </c>
      <c r="B708" s="290" t="s">
        <v>370</v>
      </c>
      <c r="C708" s="291">
        <v>0</v>
      </c>
      <c r="D708" s="292" t="s">
        <v>56</v>
      </c>
      <c r="E708" s="291">
        <v>9738.42</v>
      </c>
      <c r="F708" s="291">
        <v>0</v>
      </c>
      <c r="G708" s="291">
        <v>9738.42</v>
      </c>
      <c r="H708" s="292" t="s">
        <v>56</v>
      </c>
    </row>
    <row r="709" spans="1:8" ht="20.100000000000001" customHeight="1" x14ac:dyDescent="0.25">
      <c r="A709" s="290" t="s">
        <v>899</v>
      </c>
      <c r="B709" s="290" t="s">
        <v>366</v>
      </c>
      <c r="C709" s="291">
        <v>0</v>
      </c>
      <c r="D709" s="292" t="s">
        <v>56</v>
      </c>
      <c r="E709" s="291">
        <v>6022</v>
      </c>
      <c r="F709" s="291">
        <v>0</v>
      </c>
      <c r="G709" s="291">
        <v>6022</v>
      </c>
      <c r="H709" s="292" t="s">
        <v>56</v>
      </c>
    </row>
    <row r="710" spans="1:8" ht="20.100000000000001" customHeight="1" x14ac:dyDescent="0.25">
      <c r="A710" s="290" t="s">
        <v>785</v>
      </c>
      <c r="B710" s="290" t="s">
        <v>384</v>
      </c>
      <c r="C710" s="291">
        <v>7200</v>
      </c>
      <c r="D710" s="292" t="s">
        <v>56</v>
      </c>
      <c r="E710" s="291">
        <v>4800</v>
      </c>
      <c r="F710" s="291">
        <v>0</v>
      </c>
      <c r="G710" s="291">
        <v>12000</v>
      </c>
      <c r="H710" s="292" t="s">
        <v>56</v>
      </c>
    </row>
    <row r="711" spans="1:8" ht="20.100000000000001" customHeight="1" x14ac:dyDescent="0.25">
      <c r="A711" s="290" t="s">
        <v>807</v>
      </c>
      <c r="B711" s="290" t="s">
        <v>159</v>
      </c>
      <c r="C711" s="291">
        <v>739.5</v>
      </c>
      <c r="D711" s="292" t="s">
        <v>56</v>
      </c>
      <c r="E711" s="291">
        <v>0</v>
      </c>
      <c r="F711" s="291">
        <v>0</v>
      </c>
      <c r="G711" s="291">
        <v>739.5</v>
      </c>
      <c r="H711" s="292" t="s">
        <v>56</v>
      </c>
    </row>
    <row r="712" spans="1:8" ht="20.100000000000001" customHeight="1" x14ac:dyDescent="0.25">
      <c r="A712" s="293" t="s">
        <v>786</v>
      </c>
      <c r="B712" s="293" t="s">
        <v>253</v>
      </c>
      <c r="C712" s="294">
        <v>0</v>
      </c>
      <c r="D712" s="295" t="s">
        <v>56</v>
      </c>
      <c r="E712" s="294">
        <v>244</v>
      </c>
      <c r="F712" s="294">
        <v>0</v>
      </c>
      <c r="G712" s="294">
        <v>244</v>
      </c>
      <c r="H712" s="295" t="s">
        <v>56</v>
      </c>
    </row>
    <row r="713" spans="1:8" ht="20.100000000000001" customHeight="1" x14ac:dyDescent="0.25">
      <c r="A713" s="290" t="s">
        <v>900</v>
      </c>
      <c r="B713" s="290" t="s">
        <v>369</v>
      </c>
      <c r="C713" s="291">
        <v>0</v>
      </c>
      <c r="D713" s="292" t="s">
        <v>56</v>
      </c>
      <c r="E713" s="291">
        <v>244</v>
      </c>
      <c r="F713" s="291">
        <v>0</v>
      </c>
      <c r="G713" s="291">
        <v>244</v>
      </c>
      <c r="H713" s="292" t="s">
        <v>56</v>
      </c>
    </row>
    <row r="714" spans="1:8" ht="20.100000000000001" customHeight="1" x14ac:dyDescent="0.25">
      <c r="A714" s="293" t="s">
        <v>691</v>
      </c>
      <c r="B714" s="293" t="s">
        <v>248</v>
      </c>
      <c r="C714" s="294">
        <v>58141</v>
      </c>
      <c r="D714" s="295" t="s">
        <v>56</v>
      </c>
      <c r="E714" s="294">
        <v>0</v>
      </c>
      <c r="F714" s="294">
        <v>0</v>
      </c>
      <c r="G714" s="294">
        <v>58141</v>
      </c>
      <c r="H714" s="295" t="s">
        <v>56</v>
      </c>
    </row>
    <row r="715" spans="1:8" ht="20.100000000000001" customHeight="1" x14ac:dyDescent="0.25">
      <c r="A715" s="290" t="s">
        <v>692</v>
      </c>
      <c r="B715" s="290" t="s">
        <v>403</v>
      </c>
      <c r="C715" s="291">
        <v>2292</v>
      </c>
      <c r="D715" s="292" t="s">
        <v>56</v>
      </c>
      <c r="E715" s="291">
        <v>0</v>
      </c>
      <c r="F715" s="291">
        <v>0</v>
      </c>
      <c r="G715" s="291">
        <v>2292</v>
      </c>
      <c r="H715" s="292" t="s">
        <v>56</v>
      </c>
    </row>
    <row r="716" spans="1:8" ht="20.100000000000001" customHeight="1" x14ac:dyDescent="0.25">
      <c r="A716" s="290" t="s">
        <v>693</v>
      </c>
      <c r="B716" s="290" t="s">
        <v>438</v>
      </c>
      <c r="C716" s="291">
        <v>10004</v>
      </c>
      <c r="D716" s="292" t="s">
        <v>56</v>
      </c>
      <c r="E716" s="291">
        <v>0</v>
      </c>
      <c r="F716" s="291">
        <v>0</v>
      </c>
      <c r="G716" s="291">
        <v>10004</v>
      </c>
      <c r="H716" s="292" t="s">
        <v>56</v>
      </c>
    </row>
    <row r="717" spans="1:8" ht="20.100000000000001" customHeight="1" x14ac:dyDescent="0.25">
      <c r="A717" s="290" t="s">
        <v>694</v>
      </c>
      <c r="B717" s="290" t="s">
        <v>404</v>
      </c>
      <c r="C717" s="291">
        <v>28346</v>
      </c>
      <c r="D717" s="292" t="s">
        <v>56</v>
      </c>
      <c r="E717" s="291">
        <v>0</v>
      </c>
      <c r="F717" s="291">
        <v>0</v>
      </c>
      <c r="G717" s="291">
        <v>28346</v>
      </c>
      <c r="H717" s="292" t="s">
        <v>56</v>
      </c>
    </row>
    <row r="718" spans="1:8" ht="20.100000000000001" customHeight="1" x14ac:dyDescent="0.25">
      <c r="A718" s="290" t="s">
        <v>695</v>
      </c>
      <c r="B718" s="290" t="s">
        <v>405</v>
      </c>
      <c r="C718" s="291">
        <v>14581</v>
      </c>
      <c r="D718" s="292" t="s">
        <v>56</v>
      </c>
      <c r="E718" s="291">
        <v>0</v>
      </c>
      <c r="F718" s="291">
        <v>0</v>
      </c>
      <c r="G718" s="291">
        <v>14581</v>
      </c>
      <c r="H718" s="292" t="s">
        <v>56</v>
      </c>
    </row>
    <row r="719" spans="1:8" ht="20.100000000000001" customHeight="1" x14ac:dyDescent="0.25">
      <c r="A719" s="290" t="s">
        <v>808</v>
      </c>
      <c r="B719" s="290" t="s">
        <v>770</v>
      </c>
      <c r="C719" s="291">
        <v>2918</v>
      </c>
      <c r="D719" s="292" t="s">
        <v>56</v>
      </c>
      <c r="E719" s="291">
        <v>0</v>
      </c>
      <c r="F719" s="291">
        <v>0</v>
      </c>
      <c r="G719" s="291">
        <v>2918</v>
      </c>
      <c r="H719" s="292" t="s">
        <v>56</v>
      </c>
    </row>
    <row r="720" spans="1:8" ht="20.100000000000001" customHeight="1" x14ac:dyDescent="0.25">
      <c r="A720" s="293" t="s">
        <v>696</v>
      </c>
      <c r="B720" s="293" t="s">
        <v>249</v>
      </c>
      <c r="C720" s="294">
        <v>19834.759999999998</v>
      </c>
      <c r="D720" s="295" t="s">
        <v>56</v>
      </c>
      <c r="E720" s="294">
        <v>9917.3799999999992</v>
      </c>
      <c r="F720" s="294">
        <v>0</v>
      </c>
      <c r="G720" s="294">
        <v>29752.14</v>
      </c>
      <c r="H720" s="295" t="s">
        <v>56</v>
      </c>
    </row>
    <row r="721" spans="1:8" ht="20.100000000000001" customHeight="1" x14ac:dyDescent="0.25">
      <c r="A721" s="290" t="s">
        <v>697</v>
      </c>
      <c r="B721" s="290" t="s">
        <v>406</v>
      </c>
      <c r="C721" s="291">
        <v>19834.759999999998</v>
      </c>
      <c r="D721" s="292" t="s">
        <v>56</v>
      </c>
      <c r="E721" s="291">
        <v>9917.3799999999992</v>
      </c>
      <c r="F721" s="291">
        <v>0</v>
      </c>
      <c r="G721" s="291">
        <v>29752.14</v>
      </c>
      <c r="H721" s="292" t="s">
        <v>56</v>
      </c>
    </row>
    <row r="722" spans="1:8" ht="20.100000000000001" customHeight="1" x14ac:dyDescent="0.25">
      <c r="A722" s="290" t="s">
        <v>698</v>
      </c>
      <c r="B722" s="290" t="s">
        <v>232</v>
      </c>
      <c r="C722" s="291">
        <v>276797</v>
      </c>
      <c r="D722" s="292" t="s">
        <v>56</v>
      </c>
      <c r="E722" s="291">
        <v>63728.31</v>
      </c>
      <c r="F722" s="291">
        <v>0</v>
      </c>
      <c r="G722" s="291">
        <v>340525.31</v>
      </c>
      <c r="H722" s="292" t="s">
        <v>56</v>
      </c>
    </row>
    <row r="723" spans="1:8" ht="20.100000000000001" customHeight="1" x14ac:dyDescent="0.25">
      <c r="A723" s="293" t="s">
        <v>699</v>
      </c>
      <c r="B723" s="293" t="s">
        <v>461</v>
      </c>
      <c r="C723" s="294">
        <v>276797</v>
      </c>
      <c r="D723" s="295" t="s">
        <v>56</v>
      </c>
      <c r="E723" s="294">
        <v>63728.31</v>
      </c>
      <c r="F723" s="294">
        <v>0</v>
      </c>
      <c r="G723" s="294">
        <v>340525.31</v>
      </c>
      <c r="H723" s="295" t="s">
        <v>56</v>
      </c>
    </row>
    <row r="724" spans="1:8" ht="20.100000000000001" customHeight="1" x14ac:dyDescent="0.25">
      <c r="A724" s="290" t="s">
        <v>700</v>
      </c>
      <c r="B724" s="290" t="s">
        <v>412</v>
      </c>
      <c r="C724" s="291">
        <v>261</v>
      </c>
      <c r="D724" s="292" t="s">
        <v>56</v>
      </c>
      <c r="E724" s="291">
        <v>238</v>
      </c>
      <c r="F724" s="291">
        <v>0</v>
      </c>
      <c r="G724" s="291">
        <v>499</v>
      </c>
      <c r="H724" s="292" t="s">
        <v>56</v>
      </c>
    </row>
    <row r="725" spans="1:8" ht="20.100000000000001" customHeight="1" x14ac:dyDescent="0.25">
      <c r="A725" s="290" t="s">
        <v>701</v>
      </c>
      <c r="B725" s="290" t="s">
        <v>413</v>
      </c>
      <c r="C725" s="291">
        <v>1263.82</v>
      </c>
      <c r="D725" s="292" t="s">
        <v>56</v>
      </c>
      <c r="E725" s="291">
        <v>3447.35</v>
      </c>
      <c r="F725" s="291">
        <v>0</v>
      </c>
      <c r="G725" s="291">
        <v>4711.17</v>
      </c>
      <c r="H725" s="292" t="s">
        <v>56</v>
      </c>
    </row>
    <row r="726" spans="1:8" ht="20.100000000000001" customHeight="1" x14ac:dyDescent="0.25">
      <c r="A726" s="290" t="s">
        <v>702</v>
      </c>
      <c r="B726" s="290" t="s">
        <v>415</v>
      </c>
      <c r="C726" s="291">
        <v>4500</v>
      </c>
      <c r="D726" s="292" t="s">
        <v>56</v>
      </c>
      <c r="E726" s="296">
        <v>-4500</v>
      </c>
      <c r="F726" s="291">
        <v>0</v>
      </c>
      <c r="G726" s="291">
        <v>0</v>
      </c>
      <c r="H726" s="292" t="s">
        <v>56</v>
      </c>
    </row>
    <row r="727" spans="1:8" ht="20.100000000000001" customHeight="1" x14ac:dyDescent="0.25">
      <c r="A727" s="290" t="s">
        <v>703</v>
      </c>
      <c r="B727" s="290" t="s">
        <v>372</v>
      </c>
      <c r="C727" s="291">
        <v>6233.55</v>
      </c>
      <c r="D727" s="292" t="s">
        <v>56</v>
      </c>
      <c r="E727" s="291">
        <v>2151.66</v>
      </c>
      <c r="F727" s="291">
        <v>0</v>
      </c>
      <c r="G727" s="291">
        <v>8385.2099999999991</v>
      </c>
      <c r="H727" s="292" t="s">
        <v>56</v>
      </c>
    </row>
    <row r="728" spans="1:8" ht="20.100000000000001" customHeight="1" x14ac:dyDescent="0.25">
      <c r="A728" s="290" t="s">
        <v>704</v>
      </c>
      <c r="B728" s="290" t="s">
        <v>417</v>
      </c>
      <c r="C728" s="291">
        <v>4000</v>
      </c>
      <c r="D728" s="292" t="s">
        <v>56</v>
      </c>
      <c r="E728" s="291">
        <v>1000</v>
      </c>
      <c r="F728" s="291">
        <v>0</v>
      </c>
      <c r="G728" s="291">
        <v>5000</v>
      </c>
      <c r="H728" s="292" t="s">
        <v>56</v>
      </c>
    </row>
    <row r="729" spans="1:8" ht="20.100000000000001" customHeight="1" x14ac:dyDescent="0.25">
      <c r="A729" s="290" t="s">
        <v>705</v>
      </c>
      <c r="B729" s="290" t="s">
        <v>399</v>
      </c>
      <c r="C729" s="291">
        <v>20728</v>
      </c>
      <c r="D729" s="292" t="s">
        <v>56</v>
      </c>
      <c r="E729" s="296">
        <v>-20728</v>
      </c>
      <c r="F729" s="291">
        <v>0</v>
      </c>
      <c r="G729" s="291">
        <v>0</v>
      </c>
      <c r="H729" s="292" t="s">
        <v>56</v>
      </c>
    </row>
    <row r="730" spans="1:8" ht="20.100000000000001" customHeight="1" x14ac:dyDescent="0.25">
      <c r="A730" s="290" t="s">
        <v>706</v>
      </c>
      <c r="B730" s="290" t="s">
        <v>406</v>
      </c>
      <c r="C730" s="291">
        <v>72654.44</v>
      </c>
      <c r="D730" s="292" t="s">
        <v>56</v>
      </c>
      <c r="E730" s="291">
        <v>41327.22</v>
      </c>
      <c r="F730" s="291">
        <v>0</v>
      </c>
      <c r="G730" s="291">
        <v>113981.66</v>
      </c>
      <c r="H730" s="292" t="s">
        <v>56</v>
      </c>
    </row>
    <row r="731" spans="1:8" ht="20.100000000000001" customHeight="1" x14ac:dyDescent="0.25">
      <c r="A731" s="290" t="s">
        <v>707</v>
      </c>
      <c r="B731" s="290" t="s">
        <v>408</v>
      </c>
      <c r="C731" s="291">
        <v>45597.03</v>
      </c>
      <c r="D731" s="292" t="s">
        <v>56</v>
      </c>
      <c r="E731" s="291">
        <v>0</v>
      </c>
      <c r="F731" s="291">
        <v>0</v>
      </c>
      <c r="G731" s="291">
        <v>45597.03</v>
      </c>
      <c r="H731" s="292" t="s">
        <v>56</v>
      </c>
    </row>
    <row r="732" spans="1:8" ht="20.100000000000001" customHeight="1" x14ac:dyDescent="0.25">
      <c r="A732" s="290" t="s">
        <v>708</v>
      </c>
      <c r="B732" s="290" t="s">
        <v>463</v>
      </c>
      <c r="C732" s="291">
        <v>2719.36</v>
      </c>
      <c r="D732" s="292" t="s">
        <v>56</v>
      </c>
      <c r="E732" s="291">
        <v>5607.28</v>
      </c>
      <c r="F732" s="291">
        <v>0</v>
      </c>
      <c r="G732" s="291">
        <v>8326.64</v>
      </c>
      <c r="H732" s="292" t="s">
        <v>56</v>
      </c>
    </row>
    <row r="733" spans="1:8" ht="20.100000000000001" customHeight="1" x14ac:dyDescent="0.25">
      <c r="A733" s="290" t="s">
        <v>709</v>
      </c>
      <c r="B733" s="290" t="s">
        <v>419</v>
      </c>
      <c r="C733" s="291">
        <v>0</v>
      </c>
      <c r="D733" s="292" t="s">
        <v>56</v>
      </c>
      <c r="E733" s="291">
        <v>3549.6</v>
      </c>
      <c r="F733" s="291">
        <v>0</v>
      </c>
      <c r="G733" s="291">
        <v>3549.6</v>
      </c>
      <c r="H733" s="292" t="s">
        <v>56</v>
      </c>
    </row>
    <row r="734" spans="1:8" ht="20.100000000000001" customHeight="1" x14ac:dyDescent="0.25">
      <c r="A734" s="290" t="s">
        <v>901</v>
      </c>
      <c r="B734" s="290" t="s">
        <v>902</v>
      </c>
      <c r="C734" s="291">
        <v>0</v>
      </c>
      <c r="D734" s="292" t="s">
        <v>56</v>
      </c>
      <c r="E734" s="291">
        <v>10208</v>
      </c>
      <c r="F734" s="291">
        <v>0</v>
      </c>
      <c r="G734" s="291">
        <v>10208</v>
      </c>
      <c r="H734" s="292" t="s">
        <v>56</v>
      </c>
    </row>
    <row r="735" spans="1:8" ht="20.100000000000001" customHeight="1" x14ac:dyDescent="0.25">
      <c r="A735" s="290" t="s">
        <v>710</v>
      </c>
      <c r="B735" s="290" t="s">
        <v>420</v>
      </c>
      <c r="C735" s="291">
        <v>1250</v>
      </c>
      <c r="D735" s="292" t="s">
        <v>56</v>
      </c>
      <c r="E735" s="291">
        <v>0</v>
      </c>
      <c r="F735" s="291">
        <v>0</v>
      </c>
      <c r="G735" s="291">
        <v>1250</v>
      </c>
      <c r="H735" s="292" t="s">
        <v>56</v>
      </c>
    </row>
    <row r="736" spans="1:8" ht="20.100000000000001" customHeight="1" x14ac:dyDescent="0.25">
      <c r="A736" s="290" t="s">
        <v>711</v>
      </c>
      <c r="B736" s="290" t="s">
        <v>421</v>
      </c>
      <c r="C736" s="291">
        <v>3150</v>
      </c>
      <c r="D736" s="292" t="s">
        <v>56</v>
      </c>
      <c r="E736" s="291">
        <v>3050</v>
      </c>
      <c r="F736" s="291">
        <v>0</v>
      </c>
      <c r="G736" s="291">
        <v>6200</v>
      </c>
      <c r="H736" s="292" t="s">
        <v>56</v>
      </c>
    </row>
    <row r="737" spans="1:8" ht="20.100000000000001" customHeight="1" x14ac:dyDescent="0.25">
      <c r="A737" s="290" t="s">
        <v>804</v>
      </c>
      <c r="B737" s="290" t="s">
        <v>765</v>
      </c>
      <c r="C737" s="291">
        <v>1250</v>
      </c>
      <c r="D737" s="292" t="s">
        <v>56</v>
      </c>
      <c r="E737" s="291">
        <v>0</v>
      </c>
      <c r="F737" s="291">
        <v>0</v>
      </c>
      <c r="G737" s="291">
        <v>1250</v>
      </c>
      <c r="H737" s="292" t="s">
        <v>56</v>
      </c>
    </row>
    <row r="738" spans="1:8" ht="20.100000000000001" customHeight="1" x14ac:dyDescent="0.25">
      <c r="A738" s="290" t="s">
        <v>712</v>
      </c>
      <c r="B738" s="290" t="s">
        <v>379</v>
      </c>
      <c r="C738" s="291">
        <v>3151.32</v>
      </c>
      <c r="D738" s="292" t="s">
        <v>56</v>
      </c>
      <c r="E738" s="291">
        <v>1125.6600000000001</v>
      </c>
      <c r="F738" s="291">
        <v>0</v>
      </c>
      <c r="G738" s="291">
        <v>4276.9799999999996</v>
      </c>
      <c r="H738" s="292" t="s">
        <v>56</v>
      </c>
    </row>
    <row r="739" spans="1:8" ht="20.100000000000001" customHeight="1" x14ac:dyDescent="0.25">
      <c r="A739" s="290" t="s">
        <v>713</v>
      </c>
      <c r="B739" s="290" t="s">
        <v>428</v>
      </c>
      <c r="C739" s="291">
        <v>1795</v>
      </c>
      <c r="D739" s="292" t="s">
        <v>56</v>
      </c>
      <c r="E739" s="291">
        <v>325</v>
      </c>
      <c r="F739" s="291">
        <v>0</v>
      </c>
      <c r="G739" s="291">
        <v>2120</v>
      </c>
      <c r="H739" s="292" t="s">
        <v>56</v>
      </c>
    </row>
    <row r="740" spans="1:8" ht="20.100000000000001" customHeight="1" x14ac:dyDescent="0.25">
      <c r="A740" s="290" t="s">
        <v>714</v>
      </c>
      <c r="B740" s="290" t="s">
        <v>429</v>
      </c>
      <c r="C740" s="291">
        <v>23490.38</v>
      </c>
      <c r="D740" s="292" t="s">
        <v>56</v>
      </c>
      <c r="E740" s="296">
        <v>-1861.72</v>
      </c>
      <c r="F740" s="291">
        <v>0</v>
      </c>
      <c r="G740" s="291">
        <v>21628.66</v>
      </c>
      <c r="H740" s="292" t="s">
        <v>56</v>
      </c>
    </row>
    <row r="741" spans="1:8" ht="20.100000000000001" customHeight="1" x14ac:dyDescent="0.25">
      <c r="A741" s="290" t="s">
        <v>715</v>
      </c>
      <c r="B741" s="290" t="s">
        <v>430</v>
      </c>
      <c r="C741" s="291">
        <v>23301.8</v>
      </c>
      <c r="D741" s="292" t="s">
        <v>56</v>
      </c>
      <c r="E741" s="291">
        <v>11650.9</v>
      </c>
      <c r="F741" s="291">
        <v>0</v>
      </c>
      <c r="G741" s="291">
        <v>34952.699999999997</v>
      </c>
      <c r="H741" s="292" t="s">
        <v>56</v>
      </c>
    </row>
    <row r="742" spans="1:8" ht="20.100000000000001" customHeight="1" x14ac:dyDescent="0.25">
      <c r="A742" s="290" t="s">
        <v>809</v>
      </c>
      <c r="B742" s="290" t="s">
        <v>766</v>
      </c>
      <c r="C742" s="291">
        <v>18797.080000000002</v>
      </c>
      <c r="D742" s="292" t="s">
        <v>56</v>
      </c>
      <c r="E742" s="296">
        <v>-7046.06</v>
      </c>
      <c r="F742" s="291">
        <v>0</v>
      </c>
      <c r="G742" s="291">
        <v>11751.02</v>
      </c>
      <c r="H742" s="292" t="s">
        <v>56</v>
      </c>
    </row>
    <row r="743" spans="1:8" ht="20.100000000000001" customHeight="1" x14ac:dyDescent="0.25">
      <c r="A743" s="290" t="s">
        <v>787</v>
      </c>
      <c r="B743" s="290" t="s">
        <v>767</v>
      </c>
      <c r="C743" s="291">
        <v>3778.84</v>
      </c>
      <c r="D743" s="292" t="s">
        <v>56</v>
      </c>
      <c r="E743" s="291">
        <v>1889.42</v>
      </c>
      <c r="F743" s="291">
        <v>0</v>
      </c>
      <c r="G743" s="291">
        <v>5668.26</v>
      </c>
      <c r="H743" s="292" t="s">
        <v>56</v>
      </c>
    </row>
    <row r="744" spans="1:8" ht="20.100000000000001" customHeight="1" x14ac:dyDescent="0.25">
      <c r="A744" s="290" t="s">
        <v>788</v>
      </c>
      <c r="B744" s="290" t="s">
        <v>769</v>
      </c>
      <c r="C744" s="291">
        <v>7306.38</v>
      </c>
      <c r="D744" s="292" t="s">
        <v>56</v>
      </c>
      <c r="E744" s="291">
        <v>6150</v>
      </c>
      <c r="F744" s="291">
        <v>0</v>
      </c>
      <c r="G744" s="291">
        <v>13456.38</v>
      </c>
      <c r="H744" s="292" t="s">
        <v>56</v>
      </c>
    </row>
    <row r="745" spans="1:8" ht="20.100000000000001" customHeight="1" x14ac:dyDescent="0.25">
      <c r="A745" s="290" t="s">
        <v>716</v>
      </c>
      <c r="B745" s="290" t="s">
        <v>366</v>
      </c>
      <c r="C745" s="291">
        <v>23380</v>
      </c>
      <c r="D745" s="292" t="s">
        <v>56</v>
      </c>
      <c r="E745" s="291">
        <v>3833</v>
      </c>
      <c r="F745" s="291">
        <v>0</v>
      </c>
      <c r="G745" s="291">
        <v>27213</v>
      </c>
      <c r="H745" s="292" t="s">
        <v>56</v>
      </c>
    </row>
    <row r="746" spans="1:8" ht="20.100000000000001" customHeight="1" x14ac:dyDescent="0.25">
      <c r="A746" s="290" t="s">
        <v>717</v>
      </c>
      <c r="B746" s="290" t="s">
        <v>362</v>
      </c>
      <c r="C746" s="291">
        <v>7000</v>
      </c>
      <c r="D746" s="292" t="s">
        <v>56</v>
      </c>
      <c r="E746" s="291">
        <v>3500</v>
      </c>
      <c r="F746" s="291">
        <v>0</v>
      </c>
      <c r="G746" s="291">
        <v>10500</v>
      </c>
      <c r="H746" s="292" t="s">
        <v>56</v>
      </c>
    </row>
    <row r="747" spans="1:8" ht="20.100000000000001" customHeight="1" x14ac:dyDescent="0.25">
      <c r="A747" s="290" t="s">
        <v>718</v>
      </c>
      <c r="B747" s="290" t="s">
        <v>432</v>
      </c>
      <c r="C747" s="291">
        <v>1189</v>
      </c>
      <c r="D747" s="292" t="s">
        <v>56</v>
      </c>
      <c r="E747" s="296">
        <v>-1189</v>
      </c>
      <c r="F747" s="291">
        <v>0</v>
      </c>
      <c r="G747" s="291">
        <v>0</v>
      </c>
      <c r="H747" s="292" t="s">
        <v>56</v>
      </c>
    </row>
    <row r="748" spans="1:8" ht="20.100000000000001" customHeight="1" x14ac:dyDescent="0.25">
      <c r="A748" s="293" t="s">
        <v>719</v>
      </c>
      <c r="B748" s="293" t="s">
        <v>255</v>
      </c>
      <c r="C748" s="294">
        <v>3408.75</v>
      </c>
      <c r="D748" s="295" t="s">
        <v>56</v>
      </c>
      <c r="E748" s="294">
        <v>1653.14</v>
      </c>
      <c r="F748" s="294">
        <v>0</v>
      </c>
      <c r="G748" s="294">
        <v>5061.8900000000003</v>
      </c>
      <c r="H748" s="295" t="s">
        <v>56</v>
      </c>
    </row>
    <row r="749" spans="1:8" ht="20.100000000000001" customHeight="1" x14ac:dyDescent="0.25">
      <c r="A749" s="290" t="s">
        <v>720</v>
      </c>
      <c r="B749" s="290" t="s">
        <v>97</v>
      </c>
      <c r="C749" s="291">
        <v>3071.68</v>
      </c>
      <c r="D749" s="292" t="s">
        <v>56</v>
      </c>
      <c r="E749" s="291">
        <v>1386.2</v>
      </c>
      <c r="F749" s="291">
        <v>0</v>
      </c>
      <c r="G749" s="291">
        <v>4457.88</v>
      </c>
      <c r="H749" s="292" t="s">
        <v>56</v>
      </c>
    </row>
    <row r="750" spans="1:8" ht="20.100000000000001" customHeight="1" x14ac:dyDescent="0.25">
      <c r="A750" s="290" t="s">
        <v>837</v>
      </c>
      <c r="B750" s="290" t="s">
        <v>829</v>
      </c>
      <c r="C750" s="291">
        <v>337.07</v>
      </c>
      <c r="D750" s="292" t="s">
        <v>56</v>
      </c>
      <c r="E750" s="291">
        <v>266.94</v>
      </c>
      <c r="F750" s="291">
        <v>0</v>
      </c>
      <c r="G750" s="291">
        <v>604.01</v>
      </c>
      <c r="H750" s="292" t="s">
        <v>56</v>
      </c>
    </row>
    <row r="751" spans="1:8" ht="20.100000000000001" customHeight="1" x14ac:dyDescent="0.25">
      <c r="A751" s="290" t="s">
        <v>721</v>
      </c>
      <c r="B751" s="290" t="s">
        <v>169</v>
      </c>
      <c r="C751" s="291">
        <v>27000</v>
      </c>
      <c r="D751" s="292" t="s">
        <v>56</v>
      </c>
      <c r="E751" s="291">
        <v>12000</v>
      </c>
      <c r="F751" s="291">
        <v>0</v>
      </c>
      <c r="G751" s="291">
        <v>39000</v>
      </c>
      <c r="H751" s="292" t="s">
        <v>56</v>
      </c>
    </row>
    <row r="752" spans="1:8" ht="20.100000000000001" customHeight="1" x14ac:dyDescent="0.25">
      <c r="A752" s="293" t="s">
        <v>722</v>
      </c>
      <c r="B752" s="293" t="s">
        <v>169</v>
      </c>
      <c r="C752" s="294">
        <v>27000</v>
      </c>
      <c r="D752" s="295" t="s">
        <v>56</v>
      </c>
      <c r="E752" s="294">
        <v>12000</v>
      </c>
      <c r="F752" s="294">
        <v>0</v>
      </c>
      <c r="G752" s="294">
        <v>39000</v>
      </c>
      <c r="H752" s="295" t="s">
        <v>56</v>
      </c>
    </row>
    <row r="753" spans="1:8" ht="20.100000000000001" customHeight="1" x14ac:dyDescent="0.25">
      <c r="A753" s="290" t="s">
        <v>723</v>
      </c>
      <c r="B753" s="290" t="s">
        <v>496</v>
      </c>
      <c r="C753" s="291">
        <v>9000</v>
      </c>
      <c r="D753" s="292" t="s">
        <v>56</v>
      </c>
      <c r="E753" s="291">
        <v>3000</v>
      </c>
      <c r="F753" s="291">
        <v>0</v>
      </c>
      <c r="G753" s="291">
        <v>12000</v>
      </c>
      <c r="H753" s="292" t="s">
        <v>56</v>
      </c>
    </row>
    <row r="754" spans="1:8" ht="20.100000000000001" customHeight="1" x14ac:dyDescent="0.25">
      <c r="A754" s="290" t="s">
        <v>724</v>
      </c>
      <c r="B754" s="290" t="s">
        <v>497</v>
      </c>
      <c r="C754" s="291">
        <v>9000</v>
      </c>
      <c r="D754" s="292" t="s">
        <v>56</v>
      </c>
      <c r="E754" s="291">
        <v>6000</v>
      </c>
      <c r="F754" s="291">
        <v>0</v>
      </c>
      <c r="G754" s="291">
        <v>15000</v>
      </c>
      <c r="H754" s="292" t="s">
        <v>56</v>
      </c>
    </row>
    <row r="755" spans="1:8" ht="20.100000000000001" customHeight="1" x14ac:dyDescent="0.25">
      <c r="A755" s="290" t="s">
        <v>725</v>
      </c>
      <c r="B755" s="290" t="s">
        <v>498</v>
      </c>
      <c r="C755" s="291">
        <v>9000</v>
      </c>
      <c r="D755" s="292" t="s">
        <v>56</v>
      </c>
      <c r="E755" s="291">
        <v>3000</v>
      </c>
      <c r="F755" s="291">
        <v>0</v>
      </c>
      <c r="G755" s="291">
        <v>12000</v>
      </c>
      <c r="H755" s="292" t="s">
        <v>56</v>
      </c>
    </row>
    <row r="756" spans="1:8" ht="20.100000000000001" customHeight="1" thickBot="1" x14ac:dyDescent="0.3">
      <c r="A756" s="225"/>
      <c r="B756" s="315" t="s">
        <v>1780</v>
      </c>
      <c r="C756" s="285">
        <v>42762587.100000001</v>
      </c>
      <c r="D756" s="285">
        <v>42762587.100000001</v>
      </c>
      <c r="E756" s="285">
        <v>5631443.9100000001</v>
      </c>
      <c r="F756" s="285">
        <v>5631443.9100000001</v>
      </c>
      <c r="G756" s="285">
        <v>47250760.289999999</v>
      </c>
      <c r="H756" s="285">
        <v>47250760.289999999</v>
      </c>
    </row>
    <row r="757" spans="1:8" ht="20.100000000000001" customHeight="1" thickTop="1" x14ac:dyDescent="0.25">
      <c r="A757" s="225"/>
      <c r="B757" s="225"/>
      <c r="C757" s="223"/>
      <c r="D757" s="204"/>
      <c r="E757" s="223"/>
      <c r="F757" s="223"/>
      <c r="G757" s="223"/>
      <c r="H757" s="204"/>
    </row>
    <row r="758" spans="1:8" ht="12" customHeight="1" x14ac:dyDescent="0.25">
      <c r="A758" s="205"/>
      <c r="B758" s="205"/>
      <c r="C758" s="209"/>
      <c r="D758" s="209"/>
      <c r="E758" s="209"/>
      <c r="F758" s="209"/>
      <c r="G758" s="209"/>
      <c r="H758" s="209"/>
    </row>
  </sheetData>
  <mergeCells count="6">
    <mergeCell ref="A2:H2"/>
    <mergeCell ref="A3:H3"/>
    <mergeCell ref="A6:A7"/>
    <mergeCell ref="B6:B7"/>
    <mergeCell ref="C6:D6"/>
    <mergeCell ref="G6:H6"/>
  </mergeCells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9394AC-3EEF-47FC-98DA-B83A90EF4A5D}">
  <dimension ref="A1:G47"/>
  <sheetViews>
    <sheetView workbookViewId="0">
      <selection sqref="A1:G47"/>
    </sheetView>
  </sheetViews>
  <sheetFormatPr baseColWidth="10" defaultRowHeight="15" x14ac:dyDescent="0.25"/>
  <sheetData>
    <row r="1" spans="1:7" x14ac:dyDescent="0.25">
      <c r="A1" s="330"/>
      <c r="B1" s="330"/>
      <c r="C1" s="330"/>
      <c r="D1" s="330"/>
      <c r="E1" s="330"/>
      <c r="F1" s="330"/>
      <c r="G1" s="330"/>
    </row>
    <row r="2" spans="1:7" x14ac:dyDescent="0.25">
      <c r="A2" s="330"/>
      <c r="B2" s="330"/>
      <c r="C2" s="330"/>
      <c r="D2" s="330"/>
      <c r="E2" s="330"/>
      <c r="F2" s="330"/>
      <c r="G2" s="330"/>
    </row>
    <row r="3" spans="1:7" x14ac:dyDescent="0.25">
      <c r="A3" s="330"/>
      <c r="B3" s="330"/>
      <c r="C3" s="330"/>
      <c r="D3" s="330"/>
      <c r="E3" s="330"/>
      <c r="F3" s="330"/>
      <c r="G3" s="330"/>
    </row>
    <row r="4" spans="1:7" x14ac:dyDescent="0.25">
      <c r="A4" s="330"/>
      <c r="B4" s="330"/>
      <c r="C4" s="330"/>
      <c r="D4" s="330"/>
      <c r="E4" s="330"/>
      <c r="F4" s="330"/>
      <c r="G4" s="330"/>
    </row>
    <row r="5" spans="1:7" x14ac:dyDescent="0.25">
      <c r="A5" s="330"/>
      <c r="B5" s="330"/>
      <c r="C5" s="330"/>
      <c r="D5" s="330"/>
      <c r="E5" s="330"/>
      <c r="F5" s="330"/>
      <c r="G5" s="330"/>
    </row>
    <row r="6" spans="1:7" x14ac:dyDescent="0.25">
      <c r="A6" s="330"/>
      <c r="B6" s="330"/>
      <c r="C6" s="330"/>
      <c r="D6" s="330"/>
      <c r="E6" s="330"/>
      <c r="F6" s="330"/>
      <c r="G6" s="330"/>
    </row>
    <row r="7" spans="1:7" x14ac:dyDescent="0.25">
      <c r="A7" s="330"/>
      <c r="B7" s="330"/>
      <c r="C7" s="330"/>
      <c r="D7" s="330"/>
      <c r="E7" s="330"/>
      <c r="F7" s="330"/>
      <c r="G7" s="330"/>
    </row>
    <row r="8" spans="1:7" x14ac:dyDescent="0.25">
      <c r="A8" s="330"/>
      <c r="B8" s="330"/>
      <c r="C8" s="330"/>
      <c r="D8" s="330"/>
      <c r="E8" s="330"/>
      <c r="F8" s="330"/>
      <c r="G8" s="330"/>
    </row>
    <row r="9" spans="1:7" x14ac:dyDescent="0.25">
      <c r="A9" s="330"/>
      <c r="B9" s="330"/>
      <c r="C9" s="330"/>
      <c r="D9" s="330"/>
      <c r="E9" s="330"/>
      <c r="F9" s="330"/>
      <c r="G9" s="330"/>
    </row>
    <row r="10" spans="1:7" x14ac:dyDescent="0.25">
      <c r="A10" s="330"/>
      <c r="B10" s="330"/>
      <c r="C10" s="330"/>
      <c r="D10" s="330"/>
      <c r="E10" s="330"/>
      <c r="F10" s="330"/>
      <c r="G10" s="330"/>
    </row>
    <row r="11" spans="1:7" x14ac:dyDescent="0.25">
      <c r="A11" s="330"/>
      <c r="B11" s="330"/>
      <c r="C11" s="330"/>
      <c r="D11" s="330"/>
      <c r="E11" s="330"/>
      <c r="F11" s="330"/>
      <c r="G11" s="330"/>
    </row>
    <row r="12" spans="1:7" x14ac:dyDescent="0.25">
      <c r="A12" s="330"/>
      <c r="B12" s="330"/>
      <c r="C12" s="330"/>
      <c r="D12" s="330"/>
      <c r="E12" s="330"/>
      <c r="F12" s="330"/>
      <c r="G12" s="330"/>
    </row>
    <row r="13" spans="1:7" x14ac:dyDescent="0.25">
      <c r="A13" s="330"/>
      <c r="B13" s="330"/>
      <c r="C13" s="330"/>
      <c r="D13" s="330"/>
      <c r="E13" s="330"/>
      <c r="F13" s="330"/>
      <c r="G13" s="330"/>
    </row>
    <row r="14" spans="1:7" x14ac:dyDescent="0.25">
      <c r="A14" s="330"/>
      <c r="B14" s="330"/>
      <c r="C14" s="330"/>
      <c r="D14" s="330"/>
      <c r="E14" s="330"/>
      <c r="F14" s="330"/>
      <c r="G14" s="330"/>
    </row>
    <row r="15" spans="1:7" x14ac:dyDescent="0.25">
      <c r="A15" s="330"/>
      <c r="B15" s="330"/>
      <c r="C15" s="330"/>
      <c r="D15" s="330"/>
      <c r="E15" s="330"/>
      <c r="F15" s="330"/>
      <c r="G15" s="330"/>
    </row>
    <row r="16" spans="1:7" x14ac:dyDescent="0.25">
      <c r="A16" s="330"/>
      <c r="B16" s="330"/>
      <c r="C16" s="330"/>
      <c r="D16" s="330"/>
      <c r="E16" s="330"/>
      <c r="F16" s="330"/>
      <c r="G16" s="330"/>
    </row>
    <row r="17" spans="1:7" x14ac:dyDescent="0.25">
      <c r="A17" s="330"/>
      <c r="B17" s="330"/>
      <c r="C17" s="330"/>
      <c r="D17" s="330"/>
      <c r="E17" s="330"/>
      <c r="F17" s="330"/>
      <c r="G17" s="330"/>
    </row>
    <row r="18" spans="1:7" x14ac:dyDescent="0.25">
      <c r="A18" s="330"/>
      <c r="B18" s="330"/>
      <c r="C18" s="330"/>
      <c r="D18" s="330"/>
      <c r="E18" s="330"/>
      <c r="F18" s="330"/>
      <c r="G18" s="330"/>
    </row>
    <row r="19" spans="1:7" x14ac:dyDescent="0.25">
      <c r="A19" s="330"/>
      <c r="B19" s="330"/>
      <c r="C19" s="330"/>
      <c r="D19" s="330"/>
      <c r="E19" s="330"/>
      <c r="F19" s="330"/>
      <c r="G19" s="330"/>
    </row>
    <row r="20" spans="1:7" x14ac:dyDescent="0.25">
      <c r="A20" s="330"/>
      <c r="B20" s="330"/>
      <c r="C20" s="330"/>
      <c r="D20" s="330"/>
      <c r="E20" s="330"/>
      <c r="F20" s="330"/>
      <c r="G20" s="330"/>
    </row>
    <row r="21" spans="1:7" x14ac:dyDescent="0.25">
      <c r="A21" s="330"/>
      <c r="B21" s="330"/>
      <c r="C21" s="330"/>
      <c r="D21" s="330"/>
      <c r="E21" s="330"/>
      <c r="F21" s="330"/>
      <c r="G21" s="330"/>
    </row>
    <row r="22" spans="1:7" x14ac:dyDescent="0.25">
      <c r="A22" s="330"/>
      <c r="B22" s="330"/>
      <c r="C22" s="330"/>
      <c r="D22" s="330"/>
      <c r="E22" s="330"/>
      <c r="F22" s="330"/>
      <c r="G22" s="330"/>
    </row>
    <row r="23" spans="1:7" x14ac:dyDescent="0.25">
      <c r="A23" s="330"/>
      <c r="B23" s="330"/>
      <c r="C23" s="330"/>
      <c r="D23" s="330"/>
      <c r="E23" s="330"/>
      <c r="F23" s="330"/>
      <c r="G23" s="330"/>
    </row>
    <row r="24" spans="1:7" x14ac:dyDescent="0.25">
      <c r="A24" s="330"/>
      <c r="B24" s="330"/>
      <c r="C24" s="330"/>
      <c r="D24" s="330"/>
      <c r="E24" s="330"/>
      <c r="F24" s="330"/>
      <c r="G24" s="330"/>
    </row>
    <row r="25" spans="1:7" x14ac:dyDescent="0.25">
      <c r="A25" s="330"/>
      <c r="B25" s="330"/>
      <c r="C25" s="330"/>
      <c r="D25" s="330"/>
      <c r="E25" s="330"/>
      <c r="F25" s="330"/>
      <c r="G25" s="330"/>
    </row>
    <row r="26" spans="1:7" x14ac:dyDescent="0.25">
      <c r="A26" s="330"/>
      <c r="B26" s="330"/>
      <c r="C26" s="330"/>
      <c r="D26" s="330"/>
      <c r="E26" s="330"/>
      <c r="F26" s="330"/>
      <c r="G26" s="330"/>
    </row>
    <row r="27" spans="1:7" x14ac:dyDescent="0.25">
      <c r="A27" s="330"/>
      <c r="B27" s="330"/>
      <c r="C27" s="330"/>
      <c r="D27" s="330"/>
      <c r="E27" s="330"/>
      <c r="F27" s="330"/>
      <c r="G27" s="330"/>
    </row>
    <row r="28" spans="1:7" x14ac:dyDescent="0.25">
      <c r="A28" s="330"/>
      <c r="B28" s="330"/>
      <c r="C28" s="330"/>
      <c r="D28" s="330"/>
      <c r="E28" s="330"/>
      <c r="F28" s="330"/>
      <c r="G28" s="330"/>
    </row>
    <row r="29" spans="1:7" x14ac:dyDescent="0.25">
      <c r="A29" s="330"/>
      <c r="B29" s="330"/>
      <c r="C29" s="330"/>
      <c r="D29" s="330"/>
      <c r="E29" s="330"/>
      <c r="F29" s="330"/>
      <c r="G29" s="330"/>
    </row>
    <row r="30" spans="1:7" x14ac:dyDescent="0.25">
      <c r="A30" s="330"/>
      <c r="B30" s="330"/>
      <c r="C30" s="330"/>
      <c r="D30" s="330"/>
      <c r="E30" s="330"/>
      <c r="F30" s="330"/>
      <c r="G30" s="330"/>
    </row>
    <row r="31" spans="1:7" x14ac:dyDescent="0.25">
      <c r="A31" s="330"/>
      <c r="B31" s="330"/>
      <c r="C31" s="330"/>
      <c r="D31" s="330"/>
      <c r="E31" s="330"/>
      <c r="F31" s="330"/>
      <c r="G31" s="330"/>
    </row>
    <row r="32" spans="1:7" x14ac:dyDescent="0.25">
      <c r="A32" s="330"/>
      <c r="B32" s="330"/>
      <c r="C32" s="330"/>
      <c r="D32" s="330"/>
      <c r="E32" s="330"/>
      <c r="F32" s="330"/>
      <c r="G32" s="330"/>
    </row>
    <row r="33" spans="1:7" x14ac:dyDescent="0.25">
      <c r="A33" s="330"/>
      <c r="B33" s="330"/>
      <c r="C33" s="330"/>
      <c r="D33" s="330"/>
      <c r="E33" s="330"/>
      <c r="F33" s="330"/>
      <c r="G33" s="330"/>
    </row>
    <row r="34" spans="1:7" x14ac:dyDescent="0.25">
      <c r="A34" s="330"/>
      <c r="B34" s="330"/>
      <c r="C34" s="330"/>
      <c r="D34" s="330"/>
      <c r="E34" s="330"/>
      <c r="F34" s="330"/>
      <c r="G34" s="330"/>
    </row>
    <row r="35" spans="1:7" x14ac:dyDescent="0.25">
      <c r="A35" s="330"/>
      <c r="B35" s="330"/>
      <c r="C35" s="330"/>
      <c r="D35" s="330"/>
      <c r="E35" s="330"/>
      <c r="F35" s="330"/>
      <c r="G35" s="330"/>
    </row>
    <row r="36" spans="1:7" x14ac:dyDescent="0.25">
      <c r="A36" s="330"/>
      <c r="B36" s="330"/>
      <c r="C36" s="330"/>
      <c r="D36" s="330"/>
      <c r="E36" s="330"/>
      <c r="F36" s="330"/>
      <c r="G36" s="330"/>
    </row>
    <row r="37" spans="1:7" x14ac:dyDescent="0.25">
      <c r="A37" s="330"/>
      <c r="B37" s="330"/>
      <c r="C37" s="330"/>
      <c r="D37" s="330"/>
      <c r="E37" s="330"/>
      <c r="F37" s="330"/>
      <c r="G37" s="330"/>
    </row>
    <row r="38" spans="1:7" x14ac:dyDescent="0.25">
      <c r="A38" s="330"/>
      <c r="B38" s="330"/>
      <c r="C38" s="330"/>
      <c r="D38" s="330"/>
      <c r="E38" s="330"/>
      <c r="F38" s="330"/>
      <c r="G38" s="330"/>
    </row>
    <row r="39" spans="1:7" x14ac:dyDescent="0.25">
      <c r="A39" s="330"/>
      <c r="B39" s="330"/>
      <c r="C39" s="330"/>
      <c r="D39" s="330"/>
      <c r="E39" s="330"/>
      <c r="F39" s="330"/>
      <c r="G39" s="330"/>
    </row>
    <row r="40" spans="1:7" x14ac:dyDescent="0.25">
      <c r="A40" s="330"/>
      <c r="B40" s="330"/>
      <c r="C40" s="330"/>
      <c r="D40" s="330"/>
      <c r="E40" s="330"/>
      <c r="F40" s="330"/>
      <c r="G40" s="330"/>
    </row>
    <row r="41" spans="1:7" x14ac:dyDescent="0.25">
      <c r="A41" s="330"/>
      <c r="B41" s="330"/>
      <c r="C41" s="330"/>
      <c r="D41" s="330"/>
      <c r="E41" s="330"/>
      <c r="F41" s="330"/>
      <c r="G41" s="330"/>
    </row>
    <row r="42" spans="1:7" x14ac:dyDescent="0.25">
      <c r="A42" s="330"/>
      <c r="B42" s="330"/>
      <c r="C42" s="330"/>
      <c r="D42" s="330"/>
      <c r="E42" s="330"/>
      <c r="F42" s="330"/>
      <c r="G42" s="330"/>
    </row>
    <row r="43" spans="1:7" x14ac:dyDescent="0.25">
      <c r="A43" s="330"/>
      <c r="B43" s="330"/>
      <c r="C43" s="330"/>
      <c r="D43" s="330"/>
      <c r="E43" s="330"/>
      <c r="F43" s="330"/>
      <c r="G43" s="330"/>
    </row>
    <row r="44" spans="1:7" x14ac:dyDescent="0.25">
      <c r="A44" s="330"/>
      <c r="B44" s="330"/>
      <c r="C44" s="330"/>
      <c r="D44" s="330"/>
      <c r="E44" s="330"/>
      <c r="F44" s="330"/>
      <c r="G44" s="330"/>
    </row>
    <row r="45" spans="1:7" x14ac:dyDescent="0.25">
      <c r="A45" s="330"/>
      <c r="B45" s="330"/>
      <c r="C45" s="330"/>
      <c r="D45" s="330"/>
      <c r="E45" s="330"/>
      <c r="F45" s="330"/>
      <c r="G45" s="330"/>
    </row>
    <row r="46" spans="1:7" x14ac:dyDescent="0.25">
      <c r="A46" s="330"/>
      <c r="B46" s="330"/>
      <c r="C46" s="330"/>
      <c r="D46" s="330"/>
      <c r="E46" s="330"/>
      <c r="F46" s="330"/>
      <c r="G46" s="330"/>
    </row>
    <row r="47" spans="1:7" x14ac:dyDescent="0.25">
      <c r="A47" s="330"/>
      <c r="B47" s="330"/>
      <c r="C47" s="330"/>
      <c r="D47" s="330"/>
      <c r="E47" s="330"/>
      <c r="F47" s="330"/>
      <c r="G47" s="330"/>
    </row>
  </sheetData>
  <mergeCells count="1">
    <mergeCell ref="A1:G47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25"/>
  <sheetViews>
    <sheetView workbookViewId="0">
      <selection activeCell="J12" sqref="J12"/>
    </sheetView>
  </sheetViews>
  <sheetFormatPr baseColWidth="10" defaultRowHeight="15" x14ac:dyDescent="0.25"/>
  <cols>
    <col min="1" max="1" width="19.28515625" customWidth="1"/>
    <col min="2" max="2" width="19.7109375" bestFit="1" customWidth="1"/>
    <col min="4" max="4" width="14.42578125" bestFit="1" customWidth="1"/>
    <col min="5" max="5" width="21.42578125" bestFit="1" customWidth="1"/>
  </cols>
  <sheetData>
    <row r="1" spans="1:5" x14ac:dyDescent="0.25">
      <c r="A1" s="151"/>
      <c r="B1" s="151"/>
      <c r="C1" s="151"/>
      <c r="D1" s="151"/>
      <c r="E1" s="151"/>
    </row>
    <row r="2" spans="1:5" ht="15.75" thickBot="1" x14ac:dyDescent="0.3">
      <c r="A2" s="151"/>
      <c r="B2" s="151"/>
      <c r="C2" s="151"/>
      <c r="D2" s="151"/>
      <c r="E2" s="151"/>
    </row>
    <row r="3" spans="1:5" ht="16.5" thickBot="1" x14ac:dyDescent="0.3">
      <c r="A3" s="325" t="s">
        <v>820</v>
      </c>
      <c r="B3" s="326"/>
      <c r="C3" s="326"/>
      <c r="D3" s="326"/>
      <c r="E3" s="327"/>
    </row>
    <row r="4" spans="1:5" ht="15.75" x14ac:dyDescent="0.25">
      <c r="A4" s="152" t="s">
        <v>160</v>
      </c>
      <c r="B4" s="153" t="s">
        <v>161</v>
      </c>
      <c r="C4" s="154" t="s">
        <v>162</v>
      </c>
      <c r="D4" s="155" t="s">
        <v>163</v>
      </c>
      <c r="E4" s="156" t="s">
        <v>164</v>
      </c>
    </row>
    <row r="5" spans="1:5" ht="16.5" thickBot="1" x14ac:dyDescent="0.3">
      <c r="A5" s="157" t="s">
        <v>165</v>
      </c>
      <c r="B5" s="158" t="s">
        <v>165</v>
      </c>
      <c r="C5" s="159"/>
      <c r="D5" s="160"/>
      <c r="E5" s="161"/>
    </row>
    <row r="6" spans="1:5" x14ac:dyDescent="0.25">
      <c r="A6" s="162"/>
      <c r="B6" s="163"/>
      <c r="C6" s="164"/>
      <c r="D6" s="165"/>
      <c r="E6" s="166"/>
    </row>
    <row r="7" spans="1:5" x14ac:dyDescent="0.25">
      <c r="A7" s="167">
        <v>653893769</v>
      </c>
      <c r="B7" s="168" t="s">
        <v>166</v>
      </c>
      <c r="C7" s="169" t="s">
        <v>167</v>
      </c>
      <c r="D7" s="271">
        <v>843096.73</v>
      </c>
      <c r="E7" s="170" t="s">
        <v>168</v>
      </c>
    </row>
    <row r="8" spans="1:5" ht="15.75" thickBot="1" x14ac:dyDescent="0.3">
      <c r="A8" s="171"/>
      <c r="B8" s="172"/>
      <c r="C8" s="173"/>
      <c r="D8" s="272"/>
      <c r="E8" s="174"/>
    </row>
    <row r="9" spans="1:5" x14ac:dyDescent="0.25">
      <c r="A9" s="162"/>
      <c r="B9" s="163"/>
      <c r="C9" s="164"/>
      <c r="D9" s="273"/>
      <c r="E9" s="166"/>
    </row>
    <row r="10" spans="1:5" x14ac:dyDescent="0.25">
      <c r="A10" s="167">
        <v>653893741</v>
      </c>
      <c r="B10" s="168" t="s">
        <v>169</v>
      </c>
      <c r="C10" s="169" t="s">
        <v>167</v>
      </c>
      <c r="D10" s="271">
        <v>3401288</v>
      </c>
      <c r="E10" s="170" t="s">
        <v>168</v>
      </c>
    </row>
    <row r="11" spans="1:5" ht="15.75" thickBot="1" x14ac:dyDescent="0.3">
      <c r="A11" s="171"/>
      <c r="B11" s="172"/>
      <c r="C11" s="173"/>
      <c r="D11" s="274"/>
      <c r="E11" s="174"/>
    </row>
    <row r="12" spans="1:5" x14ac:dyDescent="0.25">
      <c r="A12" s="162"/>
      <c r="B12" s="163"/>
      <c r="C12" s="164"/>
      <c r="D12" s="273"/>
      <c r="E12" s="166"/>
    </row>
    <row r="13" spans="1:5" ht="39" x14ac:dyDescent="0.25">
      <c r="A13" s="167">
        <v>653893732</v>
      </c>
      <c r="B13" s="175" t="s">
        <v>459</v>
      </c>
      <c r="C13" s="169" t="s">
        <v>167</v>
      </c>
      <c r="D13" s="271">
        <v>363828.51</v>
      </c>
      <c r="E13" s="170" t="s">
        <v>168</v>
      </c>
    </row>
    <row r="14" spans="1:5" ht="15.75" thickBot="1" x14ac:dyDescent="0.3">
      <c r="A14" s="171"/>
      <c r="B14" s="172"/>
      <c r="C14" s="173"/>
      <c r="D14" s="274"/>
      <c r="E14" s="174"/>
    </row>
    <row r="15" spans="1:5" x14ac:dyDescent="0.25">
      <c r="A15" s="162"/>
      <c r="B15" s="163"/>
      <c r="C15" s="164"/>
      <c r="D15" s="273"/>
      <c r="E15" s="166"/>
    </row>
    <row r="16" spans="1:5" ht="26.25" x14ac:dyDescent="0.25">
      <c r="A16" s="167">
        <v>653893750</v>
      </c>
      <c r="B16" s="175" t="s">
        <v>460</v>
      </c>
      <c r="C16" s="169" t="s">
        <v>167</v>
      </c>
      <c r="D16" s="271">
        <v>1149938.42</v>
      </c>
      <c r="E16" s="170" t="s">
        <v>168</v>
      </c>
    </row>
    <row r="17" spans="1:5" ht="15.75" thickBot="1" x14ac:dyDescent="0.3">
      <c r="A17" s="171"/>
      <c r="B17" s="172"/>
      <c r="C17" s="173"/>
      <c r="D17" s="274"/>
      <c r="E17" s="174"/>
    </row>
    <row r="18" spans="1:5" x14ac:dyDescent="0.25">
      <c r="A18" s="162"/>
      <c r="B18" s="163"/>
      <c r="C18" s="164"/>
      <c r="D18" s="273"/>
      <c r="E18" s="166"/>
    </row>
    <row r="19" spans="1:5" ht="26.25" x14ac:dyDescent="0.25">
      <c r="A19" s="167">
        <v>893169653</v>
      </c>
      <c r="B19" s="175" t="s">
        <v>156</v>
      </c>
      <c r="C19" s="169" t="s">
        <v>167</v>
      </c>
      <c r="D19" s="271">
        <v>579055.74</v>
      </c>
      <c r="E19" s="170" t="s">
        <v>168</v>
      </c>
    </row>
    <row r="20" spans="1:5" ht="15.75" thickBot="1" x14ac:dyDescent="0.3">
      <c r="A20" s="171"/>
      <c r="B20" s="172"/>
      <c r="C20" s="173"/>
      <c r="D20" s="274"/>
      <c r="E20" s="174"/>
    </row>
    <row r="21" spans="1:5" x14ac:dyDescent="0.25">
      <c r="A21" s="162"/>
      <c r="B21" s="163"/>
      <c r="C21" s="164"/>
      <c r="D21" s="273"/>
      <c r="E21" s="166"/>
    </row>
    <row r="22" spans="1:5" x14ac:dyDescent="0.25">
      <c r="A22" s="167">
        <v>288687007</v>
      </c>
      <c r="B22" s="168" t="s">
        <v>170</v>
      </c>
      <c r="C22" s="169" t="s">
        <v>167</v>
      </c>
      <c r="D22" s="271">
        <v>2482848.73</v>
      </c>
      <c r="E22" s="170" t="s">
        <v>168</v>
      </c>
    </row>
    <row r="23" spans="1:5" ht="15.75" thickBot="1" x14ac:dyDescent="0.3">
      <c r="A23" s="176"/>
      <c r="B23" s="177"/>
      <c r="C23" s="178"/>
      <c r="D23" s="177"/>
      <c r="E23" s="179"/>
    </row>
    <row r="24" spans="1:5" x14ac:dyDescent="0.25">
      <c r="A24" s="180"/>
      <c r="B24" s="180"/>
      <c r="C24" s="180"/>
      <c r="D24" s="180"/>
      <c r="E24" s="180"/>
    </row>
    <row r="25" spans="1:5" x14ac:dyDescent="0.25">
      <c r="A25" s="151"/>
      <c r="B25" s="151"/>
      <c r="C25" s="151"/>
      <c r="D25" s="151"/>
      <c r="E25" s="151"/>
    </row>
  </sheetData>
  <mergeCells count="1">
    <mergeCell ref="A3:E3"/>
  </mergeCells>
  <pageMargins left="0.7" right="0.7" top="0.75" bottom="0.75" header="0.3" footer="0.3"/>
  <pageSetup orientation="landscape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41825E-C687-4247-A11D-6187922DA36B}">
  <dimension ref="A1:J69"/>
  <sheetViews>
    <sheetView workbookViewId="0">
      <selection sqref="A1:G47"/>
    </sheetView>
  </sheetViews>
  <sheetFormatPr baseColWidth="10" defaultRowHeight="15" x14ac:dyDescent="0.25"/>
  <cols>
    <col min="1" max="1" width="11.5703125" bestFit="1" customWidth="1"/>
    <col min="2" max="2" width="29.85546875" bestFit="1" customWidth="1"/>
    <col min="3" max="3" width="6" bestFit="1" customWidth="1"/>
    <col min="4" max="4" width="11.140625" bestFit="1" customWidth="1"/>
    <col min="5" max="5" width="16.5703125" bestFit="1" customWidth="1"/>
  </cols>
  <sheetData>
    <row r="1" spans="1:10" ht="15" customHeight="1" x14ac:dyDescent="0.25">
      <c r="A1" s="333" t="s">
        <v>0</v>
      </c>
      <c r="B1" s="333"/>
      <c r="C1" s="333"/>
      <c r="D1" s="333"/>
      <c r="E1" s="333"/>
      <c r="F1" s="256"/>
      <c r="G1" s="256"/>
      <c r="H1" s="256"/>
      <c r="I1" s="256"/>
      <c r="J1" s="256"/>
    </row>
    <row r="2" spans="1:10" ht="15" customHeight="1" x14ac:dyDescent="0.25">
      <c r="A2" s="333" t="s">
        <v>1</v>
      </c>
      <c r="B2" s="333"/>
      <c r="C2" s="333"/>
      <c r="D2" s="333"/>
      <c r="E2" s="333"/>
      <c r="F2" s="256"/>
      <c r="G2" s="256"/>
      <c r="H2" s="256"/>
      <c r="I2" s="256"/>
      <c r="J2" s="256"/>
    </row>
    <row r="3" spans="1:10" ht="15" customHeight="1" x14ac:dyDescent="0.25">
      <c r="A3" s="333" t="s">
        <v>2</v>
      </c>
      <c r="B3" s="333"/>
      <c r="C3" s="333"/>
      <c r="D3" s="333"/>
      <c r="E3" s="333"/>
      <c r="F3" s="256"/>
      <c r="G3" s="256"/>
      <c r="H3" s="256"/>
      <c r="I3" s="256"/>
      <c r="J3" s="256"/>
    </row>
    <row r="4" spans="1:10" ht="15" customHeight="1" x14ac:dyDescent="0.25">
      <c r="A4" s="333" t="s">
        <v>859</v>
      </c>
      <c r="B4" s="333"/>
      <c r="C4" s="333"/>
      <c r="D4" s="333"/>
      <c r="E4" s="333"/>
      <c r="F4" s="256"/>
      <c r="G4" s="256"/>
      <c r="H4" s="256"/>
      <c r="I4" s="256"/>
      <c r="J4" s="256"/>
    </row>
    <row r="5" spans="1:10" ht="15" customHeight="1" x14ac:dyDescent="0.25">
      <c r="A5" s="334" t="s">
        <v>860</v>
      </c>
      <c r="B5" s="334"/>
      <c r="C5" s="334"/>
      <c r="D5" s="334"/>
      <c r="E5" s="246">
        <v>997908.65</v>
      </c>
      <c r="F5" s="256"/>
      <c r="G5" s="256"/>
      <c r="H5" s="256"/>
      <c r="I5" s="256"/>
      <c r="J5" s="256"/>
    </row>
    <row r="6" spans="1:10" ht="15" customHeight="1" x14ac:dyDescent="0.25">
      <c r="A6" s="334" t="s">
        <v>726</v>
      </c>
      <c r="B6" s="334"/>
      <c r="C6" s="334"/>
      <c r="D6" s="334"/>
      <c r="E6" s="247"/>
      <c r="F6" s="256"/>
      <c r="G6" s="256"/>
      <c r="H6" s="256"/>
      <c r="I6" s="256"/>
      <c r="J6" s="256"/>
    </row>
    <row r="7" spans="1:10" ht="15" customHeight="1" x14ac:dyDescent="0.25">
      <c r="A7" s="333" t="s">
        <v>5</v>
      </c>
      <c r="B7" s="333"/>
      <c r="C7" s="248"/>
      <c r="D7" s="247"/>
      <c r="E7" s="247"/>
      <c r="F7" s="256"/>
      <c r="G7" s="256"/>
      <c r="H7" s="256"/>
      <c r="I7" s="256"/>
      <c r="J7" s="256"/>
    </row>
    <row r="8" spans="1:10" x14ac:dyDescent="0.25">
      <c r="A8" s="249">
        <v>41969</v>
      </c>
      <c r="B8" s="99" t="s">
        <v>6</v>
      </c>
      <c r="C8" s="250">
        <v>10053</v>
      </c>
      <c r="D8" s="251">
        <v>1250</v>
      </c>
      <c r="E8" s="247"/>
      <c r="F8" s="256"/>
      <c r="G8" s="256"/>
      <c r="H8" s="256"/>
      <c r="I8" s="256"/>
      <c r="J8" s="256"/>
    </row>
    <row r="9" spans="1:10" x14ac:dyDescent="0.25">
      <c r="A9" s="249">
        <v>41985</v>
      </c>
      <c r="B9" s="99" t="s">
        <v>7</v>
      </c>
      <c r="C9" s="250">
        <v>10186</v>
      </c>
      <c r="D9" s="251">
        <v>14010.48</v>
      </c>
      <c r="E9" s="247"/>
      <c r="F9" s="256"/>
      <c r="G9" s="256"/>
      <c r="H9" s="256"/>
      <c r="I9" s="256"/>
      <c r="J9" s="256"/>
    </row>
    <row r="10" spans="1:10" x14ac:dyDescent="0.25">
      <c r="A10" s="249">
        <v>42100</v>
      </c>
      <c r="B10" s="99" t="s">
        <v>8</v>
      </c>
      <c r="C10" s="250">
        <v>10759</v>
      </c>
      <c r="D10" s="251">
        <v>3123.88</v>
      </c>
      <c r="E10" s="247"/>
      <c r="F10" s="256"/>
      <c r="G10" s="256"/>
      <c r="H10" s="256"/>
      <c r="I10" s="256"/>
      <c r="J10" s="256"/>
    </row>
    <row r="11" spans="1:10" x14ac:dyDescent="0.25">
      <c r="A11" s="249">
        <v>42144</v>
      </c>
      <c r="B11" s="99" t="s">
        <v>9</v>
      </c>
      <c r="C11" s="250">
        <v>11058</v>
      </c>
      <c r="D11" s="251">
        <v>650</v>
      </c>
      <c r="E11" s="247"/>
      <c r="F11" s="256"/>
      <c r="G11" s="256"/>
      <c r="H11" s="256"/>
      <c r="I11" s="256"/>
      <c r="J11" s="256"/>
    </row>
    <row r="12" spans="1:10" x14ac:dyDescent="0.25">
      <c r="A12" s="249">
        <v>42159</v>
      </c>
      <c r="B12" s="99" t="s">
        <v>10</v>
      </c>
      <c r="C12" s="250">
        <v>11157</v>
      </c>
      <c r="D12" s="251">
        <v>7093.5</v>
      </c>
      <c r="E12" s="247"/>
      <c r="F12" s="256"/>
      <c r="G12" s="256"/>
      <c r="H12" s="256"/>
      <c r="I12" s="256"/>
      <c r="J12" s="256"/>
    </row>
    <row r="13" spans="1:10" x14ac:dyDescent="0.25">
      <c r="A13" s="249">
        <v>42179</v>
      </c>
      <c r="B13" s="99" t="s">
        <v>11</v>
      </c>
      <c r="C13" s="250">
        <v>11325</v>
      </c>
      <c r="D13" s="251">
        <v>7385.5</v>
      </c>
      <c r="E13" s="247"/>
      <c r="F13" s="256"/>
      <c r="G13" s="256"/>
      <c r="H13" s="256"/>
      <c r="I13" s="256"/>
      <c r="J13" s="256"/>
    </row>
    <row r="14" spans="1:10" x14ac:dyDescent="0.25">
      <c r="A14" s="249">
        <v>42256</v>
      </c>
      <c r="B14" s="99" t="s">
        <v>12</v>
      </c>
      <c r="C14" s="250">
        <v>11605</v>
      </c>
      <c r="D14" s="251">
        <v>900</v>
      </c>
      <c r="E14" s="247"/>
      <c r="F14" s="256"/>
      <c r="G14" s="256"/>
      <c r="H14" s="256"/>
      <c r="I14" s="256"/>
      <c r="J14" s="256"/>
    </row>
    <row r="15" spans="1:10" x14ac:dyDescent="0.25">
      <c r="A15" s="249">
        <v>42377</v>
      </c>
      <c r="B15" s="99" t="s">
        <v>21</v>
      </c>
      <c r="C15" s="250">
        <v>11839</v>
      </c>
      <c r="D15" s="251">
        <v>1925.49</v>
      </c>
      <c r="E15" s="247"/>
      <c r="F15" s="256"/>
      <c r="G15" s="256"/>
      <c r="H15" s="256"/>
      <c r="I15" s="256"/>
      <c r="J15" s="256"/>
    </row>
    <row r="16" spans="1:10" x14ac:dyDescent="0.25">
      <c r="A16" s="249">
        <v>42326</v>
      </c>
      <c r="B16" s="99" t="s">
        <v>13</v>
      </c>
      <c r="C16" s="250">
        <v>11880</v>
      </c>
      <c r="D16" s="251">
        <v>4614.25</v>
      </c>
      <c r="E16" s="247"/>
      <c r="F16" s="256"/>
      <c r="G16" s="256"/>
      <c r="H16" s="256"/>
      <c r="I16" s="256"/>
      <c r="J16" s="256"/>
    </row>
    <row r="17" spans="1:10" x14ac:dyDescent="0.25">
      <c r="A17" s="249">
        <v>42332</v>
      </c>
      <c r="B17" s="99" t="s">
        <v>14</v>
      </c>
      <c r="C17" s="250">
        <v>11913</v>
      </c>
      <c r="D17" s="251">
        <v>15000</v>
      </c>
      <c r="E17" s="247"/>
      <c r="F17" s="256"/>
      <c r="G17" s="256"/>
      <c r="H17" s="256"/>
      <c r="I17" s="256"/>
      <c r="J17" s="256"/>
    </row>
    <row r="18" spans="1:10" x14ac:dyDescent="0.25">
      <c r="A18" s="249">
        <v>42334</v>
      </c>
      <c r="B18" s="99" t="s">
        <v>15</v>
      </c>
      <c r="C18" s="250">
        <v>11932</v>
      </c>
      <c r="D18" s="251">
        <v>500</v>
      </c>
      <c r="E18" s="247"/>
      <c r="F18" s="256"/>
      <c r="G18" s="256"/>
      <c r="H18" s="256"/>
      <c r="I18" s="256"/>
      <c r="J18" s="256"/>
    </row>
    <row r="19" spans="1:10" x14ac:dyDescent="0.25">
      <c r="A19" s="249">
        <v>42338</v>
      </c>
      <c r="B19" s="99" t="s">
        <v>16</v>
      </c>
      <c r="C19" s="250">
        <v>11996</v>
      </c>
      <c r="D19" s="251">
        <v>15000</v>
      </c>
      <c r="E19" s="247"/>
      <c r="F19" s="256"/>
      <c r="G19" s="256"/>
      <c r="H19" s="256"/>
      <c r="I19" s="256"/>
      <c r="J19" s="256"/>
    </row>
    <row r="20" spans="1:10" x14ac:dyDescent="0.25">
      <c r="A20" s="249">
        <v>42348</v>
      </c>
      <c r="B20" s="99" t="s">
        <v>13</v>
      </c>
      <c r="C20" s="250">
        <v>12049</v>
      </c>
      <c r="D20" s="251">
        <v>189.03</v>
      </c>
      <c r="E20" s="247"/>
      <c r="F20" s="256"/>
      <c r="G20" s="256"/>
      <c r="H20" s="256"/>
      <c r="I20" s="256"/>
      <c r="J20" s="256"/>
    </row>
    <row r="21" spans="1:10" x14ac:dyDescent="0.25">
      <c r="A21" s="249">
        <v>42356</v>
      </c>
      <c r="B21" s="99" t="s">
        <v>19</v>
      </c>
      <c r="C21" s="250">
        <v>12113</v>
      </c>
      <c r="D21" s="251">
        <v>3176.17</v>
      </c>
      <c r="E21" s="247"/>
      <c r="F21" s="256"/>
      <c r="G21" s="256"/>
      <c r="H21" s="256"/>
      <c r="I21" s="256"/>
      <c r="J21" s="256"/>
    </row>
    <row r="22" spans="1:10" x14ac:dyDescent="0.25">
      <c r="A22" s="249">
        <v>42356</v>
      </c>
      <c r="B22" s="99" t="s">
        <v>20</v>
      </c>
      <c r="C22" s="250">
        <v>12119</v>
      </c>
      <c r="D22" s="251">
        <v>3000</v>
      </c>
      <c r="E22" s="247"/>
      <c r="F22" s="256"/>
      <c r="G22" s="256"/>
      <c r="H22" s="256"/>
      <c r="I22" s="256"/>
      <c r="J22" s="256"/>
    </row>
    <row r="23" spans="1:10" x14ac:dyDescent="0.25">
      <c r="A23" s="249">
        <v>42356</v>
      </c>
      <c r="B23" s="99" t="s">
        <v>18</v>
      </c>
      <c r="C23" s="250">
        <v>12149</v>
      </c>
      <c r="D23" s="251">
        <v>657.72</v>
      </c>
      <c r="E23" s="247"/>
      <c r="F23" s="256"/>
      <c r="G23" s="256"/>
      <c r="H23" s="256"/>
      <c r="I23" s="256"/>
      <c r="J23" s="256"/>
    </row>
    <row r="24" spans="1:10" x14ac:dyDescent="0.25">
      <c r="A24" s="249">
        <v>42355</v>
      </c>
      <c r="B24" s="99" t="s">
        <v>17</v>
      </c>
      <c r="C24" s="250">
        <v>12156</v>
      </c>
      <c r="D24" s="251">
        <v>4000</v>
      </c>
      <c r="E24" s="247"/>
      <c r="F24" s="256"/>
      <c r="G24" s="256"/>
      <c r="H24" s="256"/>
      <c r="I24" s="256"/>
      <c r="J24" s="256"/>
    </row>
    <row r="25" spans="1:10" x14ac:dyDescent="0.25">
      <c r="A25" s="249">
        <v>42391</v>
      </c>
      <c r="B25" s="99" t="s">
        <v>22</v>
      </c>
      <c r="C25" s="250">
        <v>12442</v>
      </c>
      <c r="D25" s="251">
        <v>4964.8</v>
      </c>
      <c r="E25" s="247"/>
      <c r="F25" s="256"/>
      <c r="G25" s="256"/>
      <c r="H25" s="256"/>
      <c r="I25" s="256"/>
      <c r="J25" s="256"/>
    </row>
    <row r="26" spans="1:10" x14ac:dyDescent="0.25">
      <c r="A26" s="249">
        <v>42405</v>
      </c>
      <c r="B26" s="99" t="s">
        <v>23</v>
      </c>
      <c r="C26" s="250">
        <v>12532</v>
      </c>
      <c r="D26" s="251">
        <v>1250</v>
      </c>
      <c r="E26" s="247"/>
      <c r="F26" s="256"/>
      <c r="G26" s="256"/>
      <c r="H26" s="256"/>
      <c r="I26" s="256"/>
      <c r="J26" s="256"/>
    </row>
    <row r="27" spans="1:10" x14ac:dyDescent="0.25">
      <c r="A27" s="249">
        <v>42489</v>
      </c>
      <c r="B27" s="99" t="s">
        <v>24</v>
      </c>
      <c r="C27" s="250">
        <v>13058</v>
      </c>
      <c r="D27" s="251">
        <v>888.49</v>
      </c>
      <c r="E27" s="247"/>
      <c r="F27" s="256"/>
      <c r="G27" s="256"/>
      <c r="H27" s="256"/>
      <c r="I27" s="256"/>
      <c r="J27" s="256"/>
    </row>
    <row r="28" spans="1:10" x14ac:dyDescent="0.25">
      <c r="A28" s="249">
        <v>42510</v>
      </c>
      <c r="B28" s="99" t="s">
        <v>25</v>
      </c>
      <c r="C28" s="250">
        <v>13214</v>
      </c>
      <c r="D28" s="251">
        <v>1250</v>
      </c>
      <c r="E28" s="247"/>
      <c r="F28" s="256"/>
      <c r="G28" s="256"/>
      <c r="H28" s="256"/>
      <c r="I28" s="256"/>
      <c r="J28" s="256"/>
    </row>
    <row r="29" spans="1:10" x14ac:dyDescent="0.25">
      <c r="A29" s="249">
        <v>42537</v>
      </c>
      <c r="B29" s="99" t="s">
        <v>26</v>
      </c>
      <c r="C29" s="250">
        <v>13421</v>
      </c>
      <c r="D29" s="251">
        <v>734.88</v>
      </c>
      <c r="E29" s="247"/>
      <c r="F29" s="256"/>
      <c r="G29" s="256"/>
      <c r="H29" s="256"/>
      <c r="I29" s="256"/>
      <c r="J29" s="256"/>
    </row>
    <row r="30" spans="1:10" x14ac:dyDescent="0.25">
      <c r="A30" s="249">
        <v>42601</v>
      </c>
      <c r="B30" s="99" t="s">
        <v>27</v>
      </c>
      <c r="C30" s="250">
        <v>13700</v>
      </c>
      <c r="D30" s="251">
        <v>1250</v>
      </c>
      <c r="E30" s="247"/>
      <c r="F30" s="256"/>
      <c r="G30" s="256"/>
      <c r="H30" s="256"/>
      <c r="I30" s="256"/>
      <c r="J30" s="256"/>
    </row>
    <row r="31" spans="1:10" x14ac:dyDescent="0.25">
      <c r="A31" s="249">
        <v>42632</v>
      </c>
      <c r="B31" s="99" t="s">
        <v>28</v>
      </c>
      <c r="C31" s="250">
        <v>13869</v>
      </c>
      <c r="D31" s="251">
        <v>968</v>
      </c>
      <c r="E31" s="247"/>
      <c r="F31" s="256"/>
      <c r="G31" s="256"/>
      <c r="H31" s="256"/>
      <c r="I31" s="256"/>
      <c r="J31" s="256"/>
    </row>
    <row r="32" spans="1:10" x14ac:dyDescent="0.25">
      <c r="A32" s="249">
        <v>42643</v>
      </c>
      <c r="B32" s="99" t="s">
        <v>29</v>
      </c>
      <c r="C32" s="250">
        <v>13935</v>
      </c>
      <c r="D32" s="251">
        <v>1160</v>
      </c>
      <c r="E32" s="247"/>
      <c r="F32" s="256"/>
      <c r="G32" s="256"/>
      <c r="H32" s="256"/>
      <c r="I32" s="256"/>
      <c r="J32" s="256"/>
    </row>
    <row r="33" spans="1:10" x14ac:dyDescent="0.25">
      <c r="A33" s="249">
        <v>42706</v>
      </c>
      <c r="B33" s="99" t="s">
        <v>30</v>
      </c>
      <c r="C33" s="250">
        <v>14353</v>
      </c>
      <c r="D33" s="251">
        <v>809.53</v>
      </c>
      <c r="E33" s="247"/>
      <c r="F33" s="256"/>
      <c r="G33" s="256"/>
      <c r="H33" s="256"/>
      <c r="I33" s="256"/>
      <c r="J33" s="256"/>
    </row>
    <row r="34" spans="1:10" x14ac:dyDescent="0.25">
      <c r="A34" s="249">
        <v>42716</v>
      </c>
      <c r="B34" s="99" t="s">
        <v>31</v>
      </c>
      <c r="C34" s="250">
        <v>14399</v>
      </c>
      <c r="D34" s="251">
        <v>1250</v>
      </c>
      <c r="E34" s="247"/>
      <c r="F34" s="256"/>
      <c r="G34" s="256"/>
      <c r="H34" s="256"/>
      <c r="I34" s="256"/>
      <c r="J34" s="256"/>
    </row>
    <row r="35" spans="1:10" x14ac:dyDescent="0.25">
      <c r="A35" s="249">
        <v>42719</v>
      </c>
      <c r="B35" s="99" t="s">
        <v>32</v>
      </c>
      <c r="C35" s="250">
        <v>14423</v>
      </c>
      <c r="D35" s="251">
        <v>20000</v>
      </c>
      <c r="E35" s="247"/>
      <c r="F35" s="256"/>
      <c r="G35" s="256"/>
      <c r="H35" s="256"/>
      <c r="I35" s="256"/>
      <c r="J35" s="256"/>
    </row>
    <row r="36" spans="1:10" x14ac:dyDescent="0.25">
      <c r="A36" s="249">
        <v>42832</v>
      </c>
      <c r="B36" s="99" t="s">
        <v>33</v>
      </c>
      <c r="C36" s="250">
        <v>14995</v>
      </c>
      <c r="D36" s="251">
        <v>300</v>
      </c>
      <c r="E36" s="247"/>
      <c r="F36" s="256"/>
      <c r="G36" s="256"/>
      <c r="H36" s="256"/>
      <c r="I36" s="256"/>
      <c r="J36" s="256"/>
    </row>
    <row r="37" spans="1:10" x14ac:dyDescent="0.25">
      <c r="A37" s="249">
        <v>42871</v>
      </c>
      <c r="B37" s="99" t="s">
        <v>34</v>
      </c>
      <c r="C37" s="250">
        <v>15137</v>
      </c>
      <c r="D37" s="251">
        <v>1900</v>
      </c>
      <c r="E37" s="247"/>
      <c r="F37" s="256"/>
      <c r="G37" s="256"/>
      <c r="H37" s="256"/>
      <c r="I37" s="256"/>
      <c r="J37" s="256"/>
    </row>
    <row r="38" spans="1:10" x14ac:dyDescent="0.25">
      <c r="A38" s="249">
        <v>42891</v>
      </c>
      <c r="B38" s="99" t="s">
        <v>35</v>
      </c>
      <c r="C38" s="250">
        <v>15281</v>
      </c>
      <c r="D38" s="251">
        <v>1250</v>
      </c>
      <c r="E38" s="247"/>
      <c r="F38" s="256"/>
      <c r="G38" s="256"/>
      <c r="H38" s="256"/>
      <c r="I38" s="256"/>
      <c r="J38" s="256"/>
    </row>
    <row r="39" spans="1:10" x14ac:dyDescent="0.25">
      <c r="A39" s="249">
        <v>42921</v>
      </c>
      <c r="B39" s="99" t="s">
        <v>13</v>
      </c>
      <c r="C39" s="250">
        <v>15480</v>
      </c>
      <c r="D39" s="251">
        <v>806.2</v>
      </c>
      <c r="E39" s="247"/>
      <c r="F39" s="256"/>
      <c r="G39" s="256"/>
      <c r="H39" s="256"/>
      <c r="I39" s="256"/>
      <c r="J39" s="256"/>
    </row>
    <row r="40" spans="1:10" x14ac:dyDescent="0.25">
      <c r="A40" s="249">
        <v>42969</v>
      </c>
      <c r="B40" s="99" t="s">
        <v>36</v>
      </c>
      <c r="C40" s="250">
        <v>15551</v>
      </c>
      <c r="D40" s="251">
        <v>1250</v>
      </c>
      <c r="E40" s="247"/>
      <c r="F40" s="256"/>
      <c r="G40" s="256"/>
      <c r="H40" s="256"/>
      <c r="I40" s="256"/>
      <c r="J40" s="256"/>
    </row>
    <row r="41" spans="1:10" x14ac:dyDescent="0.25">
      <c r="A41" s="249">
        <v>42984</v>
      </c>
      <c r="B41" s="99" t="s">
        <v>37</v>
      </c>
      <c r="C41" s="250">
        <v>15611</v>
      </c>
      <c r="D41" s="251">
        <v>3000</v>
      </c>
      <c r="E41" s="247"/>
      <c r="F41" s="256"/>
      <c r="G41" s="256"/>
      <c r="H41" s="256"/>
      <c r="I41" s="256"/>
      <c r="J41" s="256"/>
    </row>
    <row r="42" spans="1:10" x14ac:dyDescent="0.25">
      <c r="A42" s="249">
        <v>42986</v>
      </c>
      <c r="B42" s="99" t="s">
        <v>38</v>
      </c>
      <c r="C42" s="250">
        <v>15622</v>
      </c>
      <c r="D42" s="251">
        <v>850</v>
      </c>
      <c r="E42" s="247"/>
      <c r="F42" s="256"/>
      <c r="G42" s="256"/>
      <c r="H42" s="256"/>
      <c r="I42" s="256"/>
      <c r="J42" s="256"/>
    </row>
    <row r="43" spans="1:10" x14ac:dyDescent="0.25">
      <c r="A43" s="249">
        <v>43201</v>
      </c>
      <c r="B43" s="99" t="s">
        <v>727</v>
      </c>
      <c r="C43" s="250">
        <v>16323</v>
      </c>
      <c r="D43" s="251">
        <v>2400</v>
      </c>
      <c r="E43" s="247"/>
      <c r="F43" s="256"/>
      <c r="G43" s="256"/>
      <c r="H43" s="256"/>
      <c r="I43" s="256"/>
      <c r="J43" s="256"/>
    </row>
    <row r="44" spans="1:10" x14ac:dyDescent="0.25">
      <c r="A44" s="249">
        <v>43252</v>
      </c>
      <c r="B44" s="99" t="s">
        <v>728</v>
      </c>
      <c r="C44" s="250">
        <v>16581</v>
      </c>
      <c r="D44" s="251">
        <v>4729.32</v>
      </c>
      <c r="E44" s="252"/>
      <c r="F44" s="256"/>
      <c r="G44" s="256"/>
      <c r="H44" s="256"/>
      <c r="I44" s="256"/>
      <c r="J44" s="256"/>
    </row>
    <row r="45" spans="1:10" x14ac:dyDescent="0.25">
      <c r="A45" s="249">
        <v>43255</v>
      </c>
      <c r="B45" s="99" t="s">
        <v>121</v>
      </c>
      <c r="C45" s="250">
        <v>16585</v>
      </c>
      <c r="D45" s="251">
        <v>1000</v>
      </c>
      <c r="E45" s="252"/>
      <c r="F45" s="256"/>
      <c r="G45" s="256"/>
      <c r="H45" s="256"/>
      <c r="I45" s="256"/>
      <c r="J45" s="256"/>
    </row>
    <row r="46" spans="1:10" x14ac:dyDescent="0.25">
      <c r="A46" s="249">
        <v>43256</v>
      </c>
      <c r="B46" s="99" t="s">
        <v>119</v>
      </c>
      <c r="C46" s="250">
        <v>16592</v>
      </c>
      <c r="D46" s="251">
        <v>1250</v>
      </c>
      <c r="E46" s="252"/>
      <c r="F46" s="256"/>
      <c r="G46" s="256"/>
      <c r="H46" s="256"/>
      <c r="I46" s="256"/>
      <c r="J46" s="256"/>
    </row>
    <row r="47" spans="1:10" x14ac:dyDescent="0.25">
      <c r="A47" s="249">
        <v>43279</v>
      </c>
      <c r="B47" s="99" t="s">
        <v>729</v>
      </c>
      <c r="C47" s="250">
        <v>16688</v>
      </c>
      <c r="D47" s="251">
        <v>751.68</v>
      </c>
      <c r="E47" s="252"/>
      <c r="F47" s="256"/>
      <c r="G47" s="256"/>
      <c r="H47" s="256"/>
      <c r="I47" s="256"/>
      <c r="J47" s="256"/>
    </row>
    <row r="48" spans="1:10" x14ac:dyDescent="0.25">
      <c r="A48" s="249">
        <v>43280</v>
      </c>
      <c r="B48" s="99" t="s">
        <v>730</v>
      </c>
      <c r="C48" s="250">
        <v>16702</v>
      </c>
      <c r="D48" s="251">
        <v>476.83</v>
      </c>
      <c r="E48" s="253"/>
      <c r="F48" s="256"/>
      <c r="G48" s="256"/>
      <c r="H48" s="256"/>
      <c r="I48" s="256"/>
      <c r="J48" s="256"/>
    </row>
    <row r="49" spans="1:10" x14ac:dyDescent="0.25">
      <c r="A49" s="249">
        <v>43383</v>
      </c>
      <c r="B49" s="99" t="s">
        <v>789</v>
      </c>
      <c r="C49" s="250">
        <v>16955</v>
      </c>
      <c r="D49" s="251">
        <v>1250</v>
      </c>
      <c r="E49" s="254"/>
      <c r="F49" s="256"/>
      <c r="G49" s="256"/>
      <c r="H49" s="256"/>
      <c r="I49" s="256"/>
      <c r="J49" s="256"/>
    </row>
    <row r="50" spans="1:10" x14ac:dyDescent="0.25">
      <c r="A50" s="249">
        <v>43383</v>
      </c>
      <c r="B50" s="99" t="s">
        <v>790</v>
      </c>
      <c r="C50" s="250">
        <v>16962</v>
      </c>
      <c r="D50" s="251">
        <v>1250</v>
      </c>
      <c r="E50" s="254"/>
      <c r="F50" s="256"/>
      <c r="G50" s="256"/>
      <c r="H50" s="256"/>
      <c r="I50" s="256"/>
      <c r="J50" s="256"/>
    </row>
    <row r="51" spans="1:10" x14ac:dyDescent="0.25">
      <c r="A51" s="249">
        <v>43383</v>
      </c>
      <c r="B51" s="99" t="s">
        <v>791</v>
      </c>
      <c r="C51" s="250">
        <v>16963</v>
      </c>
      <c r="D51" s="251">
        <v>1250</v>
      </c>
      <c r="E51" s="254"/>
      <c r="F51" s="256"/>
      <c r="G51" s="256"/>
      <c r="H51" s="256"/>
      <c r="I51" s="256"/>
      <c r="J51" s="256"/>
    </row>
    <row r="52" spans="1:10" x14ac:dyDescent="0.25">
      <c r="A52" s="249">
        <v>43401</v>
      </c>
      <c r="B52" s="99" t="s">
        <v>51</v>
      </c>
      <c r="C52" s="250">
        <v>17010</v>
      </c>
      <c r="D52" s="251">
        <v>4130.17</v>
      </c>
      <c r="E52" s="254"/>
      <c r="F52" s="256"/>
      <c r="G52" s="256"/>
      <c r="H52" s="256"/>
      <c r="I52" s="256"/>
      <c r="J52" s="256"/>
    </row>
    <row r="53" spans="1:10" x14ac:dyDescent="0.25">
      <c r="A53" s="249">
        <v>43401</v>
      </c>
      <c r="B53" s="99" t="s">
        <v>747</v>
      </c>
      <c r="C53" s="250">
        <v>17017</v>
      </c>
      <c r="D53" s="251">
        <v>1618.48</v>
      </c>
      <c r="E53" s="253"/>
      <c r="F53" s="256"/>
      <c r="G53" s="256"/>
      <c r="H53" s="256"/>
      <c r="I53" s="256"/>
      <c r="J53" s="256"/>
    </row>
    <row r="54" spans="1:10" x14ac:dyDescent="0.25">
      <c r="A54" s="249">
        <v>43521</v>
      </c>
      <c r="B54" s="99" t="s">
        <v>8</v>
      </c>
      <c r="C54" s="250">
        <v>17142</v>
      </c>
      <c r="D54" s="251">
        <v>1250</v>
      </c>
      <c r="F54" s="256"/>
      <c r="G54" s="256"/>
      <c r="H54" s="256"/>
      <c r="I54" s="256"/>
      <c r="J54" s="256"/>
    </row>
    <row r="55" spans="1:10" x14ac:dyDescent="0.25">
      <c r="A55" s="249">
        <v>43539</v>
      </c>
      <c r="B55" s="99" t="s">
        <v>861</v>
      </c>
      <c r="C55" s="250">
        <v>17167</v>
      </c>
      <c r="D55" s="251">
        <v>800</v>
      </c>
      <c r="E55" s="254"/>
      <c r="F55" s="256"/>
      <c r="G55" s="256"/>
      <c r="H55" s="256"/>
      <c r="I55" s="256"/>
      <c r="J55" s="256"/>
    </row>
    <row r="56" spans="1:10" x14ac:dyDescent="0.25">
      <c r="A56" s="249">
        <v>43552</v>
      </c>
      <c r="B56" s="99" t="s">
        <v>28</v>
      </c>
      <c r="C56" s="250">
        <v>17170</v>
      </c>
      <c r="D56" s="251">
        <v>693</v>
      </c>
      <c r="E56" s="254"/>
      <c r="F56" s="256"/>
      <c r="G56" s="256"/>
      <c r="H56" s="256"/>
      <c r="I56" s="256"/>
      <c r="J56" s="256"/>
    </row>
    <row r="57" spans="1:10" x14ac:dyDescent="0.25">
      <c r="A57" s="249">
        <v>43552</v>
      </c>
      <c r="B57" s="99" t="s">
        <v>28</v>
      </c>
      <c r="C57" s="250">
        <v>17171</v>
      </c>
      <c r="D57" s="251">
        <v>895</v>
      </c>
      <c r="E57" s="254"/>
      <c r="F57" s="256"/>
      <c r="G57" s="256"/>
      <c r="H57" s="256"/>
      <c r="I57" s="256"/>
      <c r="J57" s="256"/>
    </row>
    <row r="58" spans="1:10" x14ac:dyDescent="0.25">
      <c r="A58" s="249">
        <v>43552</v>
      </c>
      <c r="B58" s="99" t="s">
        <v>862</v>
      </c>
      <c r="C58" s="250">
        <v>17176</v>
      </c>
      <c r="D58" s="251">
        <v>3846.69</v>
      </c>
      <c r="E58" s="254"/>
      <c r="F58" s="256"/>
      <c r="G58" s="256"/>
      <c r="H58" s="256"/>
      <c r="I58" s="256"/>
      <c r="J58" s="256"/>
    </row>
    <row r="59" spans="1:10" x14ac:dyDescent="0.25">
      <c r="A59" s="249">
        <v>43552</v>
      </c>
      <c r="B59" s="99" t="s">
        <v>863</v>
      </c>
      <c r="C59" s="250">
        <v>17178</v>
      </c>
      <c r="D59" s="251">
        <v>862.83</v>
      </c>
      <c r="E59" s="246">
        <f>SUM(D8:D59)</f>
        <v>154811.92000000001</v>
      </c>
      <c r="F59" s="256"/>
      <c r="G59" s="256"/>
      <c r="H59" s="256"/>
      <c r="I59" s="256"/>
      <c r="J59" s="256"/>
    </row>
    <row r="60" spans="1:10" x14ac:dyDescent="0.25">
      <c r="A60" s="249"/>
      <c r="B60" s="99"/>
      <c r="C60" s="250"/>
      <c r="D60" s="251"/>
      <c r="F60" s="256"/>
      <c r="G60" s="256"/>
      <c r="H60" s="256"/>
      <c r="I60" s="256"/>
      <c r="J60" s="256"/>
    </row>
    <row r="61" spans="1:10" x14ac:dyDescent="0.25">
      <c r="A61" s="249"/>
      <c r="B61" s="99"/>
      <c r="C61" s="250"/>
      <c r="D61" s="251"/>
      <c r="E61" s="252"/>
      <c r="F61" s="256"/>
      <c r="G61" s="256"/>
      <c r="H61" s="256"/>
      <c r="I61" s="256"/>
      <c r="J61" s="256"/>
    </row>
    <row r="62" spans="1:10" ht="15.75" thickBot="1" x14ac:dyDescent="0.3">
      <c r="A62" s="334" t="s">
        <v>864</v>
      </c>
      <c r="B62" s="334"/>
      <c r="C62" s="334"/>
      <c r="D62" s="334"/>
      <c r="E62" s="298">
        <f>E5-E59</f>
        <v>843096.73</v>
      </c>
      <c r="F62" s="256"/>
      <c r="G62" s="256"/>
      <c r="H62" s="256"/>
      <c r="I62" s="256"/>
      <c r="J62" s="256"/>
    </row>
    <row r="63" spans="1:10" ht="15.75" thickTop="1" x14ac:dyDescent="0.25">
      <c r="F63" s="256"/>
      <c r="G63" s="256"/>
      <c r="H63" s="256"/>
      <c r="I63" s="256"/>
      <c r="J63" s="256"/>
    </row>
    <row r="64" spans="1:10" x14ac:dyDescent="0.25">
      <c r="A64" s="258"/>
      <c r="B64" s="259"/>
      <c r="C64" s="260"/>
      <c r="D64" s="261"/>
      <c r="E64" s="263"/>
      <c r="F64" s="256"/>
      <c r="G64" s="256"/>
      <c r="H64" s="256"/>
      <c r="I64" s="256"/>
      <c r="J64" s="256"/>
    </row>
    <row r="65" spans="1:10" x14ac:dyDescent="0.25">
      <c r="A65" s="258"/>
      <c r="B65" s="259"/>
      <c r="C65" s="260"/>
      <c r="D65" s="261"/>
      <c r="E65" s="262"/>
      <c r="F65" s="256"/>
      <c r="G65" s="256"/>
      <c r="H65" s="256"/>
      <c r="I65" s="256"/>
      <c r="J65" s="256"/>
    </row>
    <row r="66" spans="1:10" ht="15.75" customHeight="1" x14ac:dyDescent="0.25">
      <c r="A66" s="340"/>
      <c r="B66" s="340"/>
      <c r="C66" s="340"/>
      <c r="D66" s="340"/>
      <c r="E66" s="257"/>
      <c r="F66" s="256"/>
      <c r="G66" s="256"/>
      <c r="H66" s="256"/>
      <c r="I66" s="256"/>
      <c r="J66" s="256"/>
    </row>
    <row r="67" spans="1:10" x14ac:dyDescent="0.25">
      <c r="A67" s="256"/>
      <c r="B67" s="256"/>
      <c r="C67" s="256"/>
      <c r="D67" s="256"/>
      <c r="E67" s="204"/>
      <c r="F67" s="256"/>
      <c r="G67" s="256"/>
      <c r="H67" s="256"/>
      <c r="I67" s="256"/>
      <c r="J67" s="256"/>
    </row>
    <row r="68" spans="1:10" x14ac:dyDescent="0.25">
      <c r="A68" s="256"/>
      <c r="B68" s="256"/>
      <c r="C68" s="256"/>
      <c r="D68" s="256"/>
      <c r="E68" s="256"/>
      <c r="F68" s="256"/>
      <c r="G68" s="256"/>
      <c r="H68" s="256"/>
      <c r="I68" s="256"/>
      <c r="J68" s="256"/>
    </row>
    <row r="69" spans="1:10" x14ac:dyDescent="0.25">
      <c r="A69" s="256"/>
      <c r="B69" s="256"/>
      <c r="C69" s="256"/>
      <c r="D69" s="256"/>
      <c r="E69" s="256"/>
      <c r="F69" s="256"/>
      <c r="G69" s="256"/>
      <c r="H69" s="256"/>
      <c r="I69" s="256"/>
      <c r="J69" s="256"/>
    </row>
  </sheetData>
  <mergeCells count="9">
    <mergeCell ref="A7:B7"/>
    <mergeCell ref="A62:D62"/>
    <mergeCell ref="A66:D66"/>
    <mergeCell ref="A1:E1"/>
    <mergeCell ref="A2:E2"/>
    <mergeCell ref="A3:E3"/>
    <mergeCell ref="A4:E4"/>
    <mergeCell ref="A5:D5"/>
    <mergeCell ref="A6:D6"/>
  </mergeCells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D45779-9E30-456D-98AB-B010D91C3EB2}">
  <dimension ref="B1:L42"/>
  <sheetViews>
    <sheetView workbookViewId="0">
      <selection sqref="A1:G47"/>
    </sheetView>
  </sheetViews>
  <sheetFormatPr baseColWidth="10" defaultRowHeight="15" x14ac:dyDescent="0.25"/>
  <cols>
    <col min="1" max="1" width="3.7109375" customWidth="1"/>
    <col min="2" max="2" width="6.85546875" bestFit="1" customWidth="1"/>
    <col min="4" max="4" width="24" customWidth="1"/>
    <col min="5" max="5" width="5.28515625" bestFit="1" customWidth="1"/>
    <col min="6" max="6" width="10.28515625" bestFit="1" customWidth="1"/>
    <col min="7" max="7" width="9.85546875" bestFit="1" customWidth="1"/>
    <col min="8" max="8" width="12" bestFit="1" customWidth="1"/>
  </cols>
  <sheetData>
    <row r="1" spans="2:8" x14ac:dyDescent="0.25">
      <c r="B1" s="336" t="s">
        <v>0</v>
      </c>
      <c r="C1" s="336"/>
      <c r="D1" s="336"/>
      <c r="E1" s="336"/>
      <c r="F1" s="336"/>
      <c r="G1" s="336"/>
      <c r="H1" s="336"/>
    </row>
    <row r="2" spans="2:8" x14ac:dyDescent="0.25">
      <c r="B2" s="336" t="s">
        <v>41</v>
      </c>
      <c r="C2" s="336"/>
      <c r="D2" s="336"/>
      <c r="E2" s="336"/>
      <c r="F2" s="336"/>
      <c r="G2" s="336"/>
      <c r="H2" s="336"/>
    </row>
    <row r="3" spans="2:8" x14ac:dyDescent="0.25">
      <c r="B3" s="336" t="s">
        <v>116</v>
      </c>
      <c r="C3" s="336"/>
      <c r="D3" s="336"/>
      <c r="E3" s="336"/>
      <c r="F3" s="336"/>
      <c r="G3" s="336"/>
      <c r="H3" s="336"/>
    </row>
    <row r="4" spans="2:8" x14ac:dyDescent="0.25">
      <c r="B4" s="336" t="s">
        <v>865</v>
      </c>
      <c r="C4" s="336"/>
      <c r="D4" s="336"/>
      <c r="E4" s="336"/>
      <c r="F4" s="336"/>
      <c r="G4" s="336"/>
      <c r="H4" s="336"/>
    </row>
    <row r="5" spans="2:8" x14ac:dyDescent="0.25">
      <c r="B5" s="3"/>
      <c r="C5" s="2"/>
      <c r="D5" s="2"/>
      <c r="E5" s="41"/>
      <c r="F5" s="3"/>
      <c r="G5" s="3"/>
      <c r="H5" s="3"/>
    </row>
    <row r="6" spans="2:8" x14ac:dyDescent="0.25">
      <c r="B6" s="3"/>
      <c r="C6" s="2" t="s">
        <v>860</v>
      </c>
      <c r="D6" s="3"/>
      <c r="E6" s="4"/>
      <c r="F6" s="3"/>
      <c r="G6" s="5"/>
      <c r="H6" s="6">
        <v>3482288.6</v>
      </c>
    </row>
    <row r="7" spans="2:8" x14ac:dyDescent="0.25">
      <c r="B7" s="3"/>
      <c r="C7" s="3" t="s">
        <v>56</v>
      </c>
      <c r="D7" s="3"/>
      <c r="E7" s="4"/>
      <c r="F7" s="3"/>
      <c r="G7" s="42"/>
      <c r="H7" s="3"/>
    </row>
    <row r="8" spans="2:8" x14ac:dyDescent="0.25">
      <c r="B8" s="3" t="s">
        <v>3</v>
      </c>
      <c r="C8" s="13">
        <v>43227</v>
      </c>
      <c r="D8" s="3" t="s">
        <v>731</v>
      </c>
      <c r="E8" s="4">
        <v>1258</v>
      </c>
      <c r="F8" s="198">
        <v>0.6</v>
      </c>
      <c r="G8" s="42">
        <f>F8</f>
        <v>0.6</v>
      </c>
      <c r="H8" s="42">
        <f>G8</f>
        <v>0.6</v>
      </c>
    </row>
    <row r="9" spans="2:8" x14ac:dyDescent="0.25">
      <c r="B9" s="3"/>
      <c r="C9" s="3" t="s">
        <v>732</v>
      </c>
      <c r="D9" s="3"/>
      <c r="E9" s="4"/>
      <c r="F9" s="3"/>
      <c r="G9" s="42"/>
      <c r="H9" s="3"/>
    </row>
    <row r="10" spans="2:8" x14ac:dyDescent="0.25">
      <c r="B10" s="3"/>
      <c r="C10" s="3"/>
      <c r="D10" s="3"/>
      <c r="E10" s="4"/>
      <c r="F10" s="3"/>
      <c r="G10" s="42"/>
      <c r="H10" s="3"/>
    </row>
    <row r="11" spans="2:8" x14ac:dyDescent="0.25">
      <c r="B11" s="279" t="s">
        <v>3</v>
      </c>
      <c r="C11" s="2" t="s">
        <v>4</v>
      </c>
      <c r="D11" s="3"/>
      <c r="E11" s="4"/>
      <c r="F11" s="3"/>
      <c r="G11" s="42"/>
      <c r="H11" s="3"/>
    </row>
    <row r="12" spans="2:8" x14ac:dyDescent="0.25">
      <c r="B12" s="3"/>
      <c r="C12" s="12" t="s">
        <v>5</v>
      </c>
      <c r="D12" s="3"/>
      <c r="E12" s="4"/>
      <c r="F12" s="3"/>
      <c r="G12" s="42"/>
      <c r="H12" s="3"/>
    </row>
    <row r="13" spans="2:8" x14ac:dyDescent="0.25">
      <c r="B13" s="3"/>
      <c r="C13" s="12"/>
      <c r="D13" s="3"/>
      <c r="E13" s="4"/>
      <c r="F13" s="3"/>
      <c r="G13" s="42"/>
      <c r="H13" s="3"/>
    </row>
    <row r="14" spans="2:8" x14ac:dyDescent="0.25">
      <c r="B14" s="3"/>
      <c r="C14" s="13">
        <v>43284</v>
      </c>
      <c r="D14" s="3" t="s">
        <v>733</v>
      </c>
      <c r="E14" s="4">
        <v>1286</v>
      </c>
      <c r="F14" s="44">
        <v>3000</v>
      </c>
      <c r="G14" s="42"/>
      <c r="H14" s="42"/>
    </row>
    <row r="15" spans="2:8" x14ac:dyDescent="0.25">
      <c r="B15" s="3"/>
      <c r="C15" s="13">
        <v>43284</v>
      </c>
      <c r="D15" s="3" t="s">
        <v>733</v>
      </c>
      <c r="E15" s="4">
        <v>1291</v>
      </c>
      <c r="F15" s="44">
        <v>3000</v>
      </c>
      <c r="G15" s="42"/>
      <c r="H15" s="42"/>
    </row>
    <row r="16" spans="2:8" x14ac:dyDescent="0.25">
      <c r="B16" s="3"/>
      <c r="C16" s="13">
        <v>43334</v>
      </c>
      <c r="D16" s="3" t="s">
        <v>118</v>
      </c>
      <c r="E16" s="4">
        <v>1296</v>
      </c>
      <c r="F16" s="44">
        <v>3000</v>
      </c>
      <c r="G16" s="42"/>
      <c r="H16" s="42"/>
    </row>
    <row r="17" spans="2:8" x14ac:dyDescent="0.25">
      <c r="B17" s="3"/>
      <c r="C17" s="13">
        <v>43334</v>
      </c>
      <c r="D17" s="3" t="s">
        <v>117</v>
      </c>
      <c r="E17" s="4">
        <v>1297</v>
      </c>
      <c r="F17" s="44">
        <v>3000</v>
      </c>
      <c r="G17" s="42"/>
      <c r="H17" s="42"/>
    </row>
    <row r="18" spans="2:8" x14ac:dyDescent="0.25">
      <c r="B18" s="3"/>
      <c r="C18" s="13">
        <v>43334</v>
      </c>
      <c r="D18" s="3" t="s">
        <v>401</v>
      </c>
      <c r="E18" s="4">
        <v>1298</v>
      </c>
      <c r="F18" s="44">
        <v>3000</v>
      </c>
      <c r="G18" s="42"/>
      <c r="H18" s="42"/>
    </row>
    <row r="19" spans="2:8" x14ac:dyDescent="0.25">
      <c r="B19" s="3"/>
      <c r="C19" s="13">
        <v>43368</v>
      </c>
      <c r="D19" s="3" t="s">
        <v>401</v>
      </c>
      <c r="E19" s="4">
        <v>1309</v>
      </c>
      <c r="F19" s="44">
        <v>3000</v>
      </c>
      <c r="G19" s="42"/>
      <c r="H19" s="42"/>
    </row>
    <row r="20" spans="2:8" x14ac:dyDescent="0.25">
      <c r="B20" s="3"/>
      <c r="C20" s="13">
        <v>43368</v>
      </c>
      <c r="D20" s="3" t="s">
        <v>498</v>
      </c>
      <c r="E20" s="4">
        <v>1312</v>
      </c>
      <c r="F20" s="44">
        <v>3000</v>
      </c>
      <c r="G20" s="42"/>
      <c r="H20" s="42"/>
    </row>
    <row r="21" spans="2:8" x14ac:dyDescent="0.25">
      <c r="B21" s="3"/>
      <c r="C21" s="13">
        <v>43383</v>
      </c>
      <c r="D21" s="3" t="s">
        <v>748</v>
      </c>
      <c r="E21" s="4">
        <v>1317</v>
      </c>
      <c r="F21" s="44">
        <v>3000</v>
      </c>
      <c r="G21" s="42"/>
      <c r="H21" s="42"/>
    </row>
    <row r="22" spans="2:8" x14ac:dyDescent="0.25">
      <c r="B22" s="3"/>
      <c r="C22" s="13">
        <v>43383</v>
      </c>
      <c r="D22" s="3" t="s">
        <v>498</v>
      </c>
      <c r="E22" s="4">
        <v>1319</v>
      </c>
      <c r="F22" s="44">
        <v>3000</v>
      </c>
      <c r="G22" s="42"/>
      <c r="H22" s="42"/>
    </row>
    <row r="23" spans="2:8" x14ac:dyDescent="0.25">
      <c r="B23" s="3"/>
      <c r="C23" s="13">
        <v>43401</v>
      </c>
      <c r="D23" s="3" t="s">
        <v>748</v>
      </c>
      <c r="E23" s="4">
        <v>1327</v>
      </c>
      <c r="F23" s="44">
        <v>3000</v>
      </c>
      <c r="G23" s="42"/>
      <c r="H23" s="42"/>
    </row>
    <row r="24" spans="2:8" x14ac:dyDescent="0.25">
      <c r="B24" s="3"/>
      <c r="C24" s="13">
        <v>43401</v>
      </c>
      <c r="D24" s="3" t="s">
        <v>498</v>
      </c>
      <c r="E24" s="4">
        <v>1329</v>
      </c>
      <c r="F24" s="44">
        <v>3000</v>
      </c>
      <c r="G24" s="42"/>
    </row>
    <row r="25" spans="2:8" x14ac:dyDescent="0.25">
      <c r="B25" s="3"/>
      <c r="C25" s="13">
        <v>43418</v>
      </c>
      <c r="D25" s="3" t="s">
        <v>748</v>
      </c>
      <c r="E25" s="4">
        <v>1333</v>
      </c>
      <c r="F25" s="44">
        <v>3000</v>
      </c>
      <c r="G25" s="42"/>
    </row>
    <row r="26" spans="2:8" x14ac:dyDescent="0.25">
      <c r="B26" s="3"/>
      <c r="C26" s="13">
        <v>43418</v>
      </c>
      <c r="D26" s="3" t="s">
        <v>498</v>
      </c>
      <c r="E26" s="4">
        <v>1337</v>
      </c>
      <c r="F26" s="44">
        <v>3000</v>
      </c>
      <c r="G26" s="42"/>
    </row>
    <row r="27" spans="2:8" x14ac:dyDescent="0.25">
      <c r="B27" s="3"/>
      <c r="C27" s="13">
        <v>43433</v>
      </c>
      <c r="D27" s="3" t="s">
        <v>748</v>
      </c>
      <c r="E27" s="4">
        <v>1338</v>
      </c>
      <c r="F27" s="44">
        <v>3000</v>
      </c>
      <c r="G27" s="42"/>
    </row>
    <row r="28" spans="2:8" x14ac:dyDescent="0.25">
      <c r="B28" s="3"/>
      <c r="C28" s="13">
        <v>43433</v>
      </c>
      <c r="D28" s="3" t="s">
        <v>498</v>
      </c>
      <c r="E28" s="4">
        <v>1340</v>
      </c>
      <c r="F28" s="44">
        <v>3000</v>
      </c>
    </row>
    <row r="29" spans="2:8" x14ac:dyDescent="0.25">
      <c r="B29" s="3"/>
      <c r="C29" s="13">
        <v>43446</v>
      </c>
      <c r="D29" s="3" t="s">
        <v>748</v>
      </c>
      <c r="E29" s="4">
        <v>1341</v>
      </c>
      <c r="F29" s="44">
        <v>3000</v>
      </c>
      <c r="G29" s="42"/>
    </row>
    <row r="30" spans="2:8" x14ac:dyDescent="0.25">
      <c r="B30" s="3"/>
      <c r="C30" s="13">
        <v>43446</v>
      </c>
      <c r="D30" s="3" t="s">
        <v>498</v>
      </c>
      <c r="E30" s="4">
        <v>1343</v>
      </c>
      <c r="F30" s="44">
        <v>3000</v>
      </c>
      <c r="G30" s="42"/>
    </row>
    <row r="31" spans="2:8" x14ac:dyDescent="0.25">
      <c r="B31" s="3"/>
      <c r="C31" s="13">
        <v>43453</v>
      </c>
      <c r="D31" s="3" t="s">
        <v>748</v>
      </c>
      <c r="E31" s="4">
        <v>1344</v>
      </c>
      <c r="F31" s="44">
        <v>3000</v>
      </c>
      <c r="G31" s="42"/>
    </row>
    <row r="32" spans="2:8" x14ac:dyDescent="0.25">
      <c r="B32" s="3"/>
      <c r="C32" s="13">
        <v>43453</v>
      </c>
      <c r="D32" s="3" t="s">
        <v>498</v>
      </c>
      <c r="E32" s="4">
        <v>1346</v>
      </c>
      <c r="F32" s="44">
        <v>3000</v>
      </c>
    </row>
    <row r="33" spans="2:12" x14ac:dyDescent="0.25">
      <c r="B33" s="3"/>
      <c r="C33" s="13">
        <v>43489</v>
      </c>
      <c r="D33" s="3" t="s">
        <v>748</v>
      </c>
      <c r="E33" s="4">
        <v>1347</v>
      </c>
      <c r="F33" s="44">
        <v>3000</v>
      </c>
      <c r="G33" s="42"/>
    </row>
    <row r="34" spans="2:12" x14ac:dyDescent="0.25">
      <c r="B34" s="3"/>
      <c r="C34" s="13">
        <v>43489</v>
      </c>
      <c r="D34" s="3" t="s">
        <v>498</v>
      </c>
      <c r="E34" s="4">
        <v>1349</v>
      </c>
      <c r="F34" s="44">
        <v>3000</v>
      </c>
    </row>
    <row r="35" spans="2:12" x14ac:dyDescent="0.25">
      <c r="B35" s="3"/>
      <c r="C35" s="13">
        <v>43508</v>
      </c>
      <c r="D35" s="3" t="s">
        <v>748</v>
      </c>
      <c r="E35" s="4">
        <v>1350</v>
      </c>
      <c r="F35" s="44">
        <v>3000</v>
      </c>
      <c r="G35" s="42"/>
    </row>
    <row r="36" spans="2:12" x14ac:dyDescent="0.25">
      <c r="B36" s="3"/>
      <c r="C36" s="13">
        <v>43508</v>
      </c>
      <c r="D36" s="3" t="s">
        <v>498</v>
      </c>
      <c r="E36" s="4">
        <v>1351</v>
      </c>
      <c r="F36" s="44">
        <v>3000</v>
      </c>
      <c r="G36" s="42"/>
    </row>
    <row r="37" spans="2:12" x14ac:dyDescent="0.25">
      <c r="B37" s="3"/>
      <c r="C37" s="13">
        <v>43523</v>
      </c>
      <c r="D37" s="3" t="s">
        <v>748</v>
      </c>
      <c r="E37" s="4">
        <v>1352</v>
      </c>
      <c r="F37" s="44">
        <v>3000</v>
      </c>
      <c r="G37" s="42"/>
    </row>
    <row r="38" spans="2:12" x14ac:dyDescent="0.25">
      <c r="B38" s="3"/>
      <c r="C38" s="13">
        <v>43523</v>
      </c>
      <c r="D38" s="3" t="s">
        <v>498</v>
      </c>
      <c r="E38" s="4">
        <v>1353</v>
      </c>
      <c r="F38" s="44">
        <v>3000</v>
      </c>
    </row>
    <row r="39" spans="2:12" x14ac:dyDescent="0.25">
      <c r="B39" s="3"/>
      <c r="C39" s="13">
        <v>43537</v>
      </c>
      <c r="D39" s="3" t="s">
        <v>748</v>
      </c>
      <c r="E39" s="4">
        <v>1354</v>
      </c>
      <c r="F39" s="44">
        <v>3000</v>
      </c>
      <c r="G39" s="42"/>
    </row>
    <row r="40" spans="2:12" x14ac:dyDescent="0.25">
      <c r="B40" s="3"/>
      <c r="C40" s="13">
        <v>43537</v>
      </c>
      <c r="D40" s="3" t="s">
        <v>498</v>
      </c>
      <c r="E40" s="4">
        <v>1355</v>
      </c>
      <c r="F40" s="44">
        <v>3000</v>
      </c>
      <c r="G40" s="42">
        <f>SUM(F14:F40)</f>
        <v>81000</v>
      </c>
      <c r="J40" s="238"/>
      <c r="L40" s="239"/>
    </row>
    <row r="41" spans="2:12" x14ac:dyDescent="0.25">
      <c r="B41" s="279"/>
      <c r="C41" s="13"/>
      <c r="D41" s="3"/>
      <c r="E41" s="4"/>
      <c r="F41" s="25"/>
      <c r="G41" s="42"/>
      <c r="H41" s="199"/>
    </row>
    <row r="42" spans="2:12" x14ac:dyDescent="0.25">
      <c r="B42" s="279" t="s">
        <v>39</v>
      </c>
      <c r="C42" s="2" t="s">
        <v>866</v>
      </c>
      <c r="D42" s="3"/>
      <c r="E42" s="4"/>
      <c r="F42" s="3"/>
      <c r="G42" s="5"/>
      <c r="H42" s="6">
        <f>H6-H8-G40</f>
        <v>3401288</v>
      </c>
    </row>
  </sheetData>
  <mergeCells count="4">
    <mergeCell ref="B1:H1"/>
    <mergeCell ref="B2:H2"/>
    <mergeCell ref="B3:H3"/>
    <mergeCell ref="B4:H4"/>
  </mergeCells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015708-3A19-4543-95BF-493119C5BC66}">
  <dimension ref="A1:J34"/>
  <sheetViews>
    <sheetView topLeftCell="A7" workbookViewId="0">
      <selection sqref="A1:G47"/>
    </sheetView>
  </sheetViews>
  <sheetFormatPr baseColWidth="10" defaultRowHeight="15" x14ac:dyDescent="0.25"/>
  <cols>
    <col min="3" max="3" width="34.7109375" customWidth="1"/>
    <col min="5" max="5" width="19.42578125" customWidth="1"/>
  </cols>
  <sheetData>
    <row r="1" spans="1:6" x14ac:dyDescent="0.25">
      <c r="A1" s="337" t="s">
        <v>0</v>
      </c>
      <c r="B1" s="337"/>
      <c r="C1" s="337"/>
      <c r="D1" s="337"/>
      <c r="E1" s="337"/>
      <c r="F1" s="337"/>
    </row>
    <row r="2" spans="1:6" x14ac:dyDescent="0.25">
      <c r="A2" s="337" t="s">
        <v>40</v>
      </c>
      <c r="B2" s="337"/>
      <c r="C2" s="337"/>
      <c r="D2" s="337"/>
      <c r="E2" s="337"/>
      <c r="F2" s="337"/>
    </row>
    <row r="3" spans="1:6" x14ac:dyDescent="0.25">
      <c r="A3" s="337" t="s">
        <v>41</v>
      </c>
      <c r="B3" s="337"/>
      <c r="C3" s="337"/>
      <c r="D3" s="337"/>
      <c r="E3" s="337"/>
      <c r="F3" s="337"/>
    </row>
    <row r="4" spans="1:6" x14ac:dyDescent="0.25">
      <c r="A4" s="337" t="s">
        <v>42</v>
      </c>
      <c r="B4" s="337"/>
      <c r="C4" s="337"/>
      <c r="D4" s="337"/>
      <c r="E4" s="337"/>
      <c r="F4" s="337"/>
    </row>
    <row r="5" spans="1:6" x14ac:dyDescent="0.25">
      <c r="A5" s="337" t="s">
        <v>859</v>
      </c>
      <c r="B5" s="337"/>
      <c r="C5" s="337"/>
      <c r="D5" s="337"/>
      <c r="E5" s="337"/>
      <c r="F5" s="337"/>
    </row>
    <row r="6" spans="1:6" x14ac:dyDescent="0.25">
      <c r="A6" s="9"/>
      <c r="B6" s="9"/>
      <c r="C6" s="9"/>
      <c r="D6" s="9"/>
      <c r="E6" s="9"/>
      <c r="F6" s="9"/>
    </row>
    <row r="7" spans="1:6" x14ac:dyDescent="0.25">
      <c r="A7" s="7"/>
      <c r="B7" s="9"/>
      <c r="C7" s="9"/>
      <c r="D7" s="9"/>
      <c r="E7" s="9"/>
      <c r="F7" s="9"/>
    </row>
    <row r="8" spans="1:6" x14ac:dyDescent="0.25">
      <c r="A8" s="7"/>
      <c r="B8" s="2" t="s">
        <v>860</v>
      </c>
      <c r="C8" s="18"/>
      <c r="D8" s="18"/>
      <c r="E8" s="18"/>
      <c r="F8" s="5">
        <v>587893.06000000006</v>
      </c>
    </row>
    <row r="9" spans="1:6" x14ac:dyDescent="0.25">
      <c r="A9" s="7"/>
      <c r="B9" s="9"/>
      <c r="C9" s="9"/>
      <c r="D9" s="9"/>
      <c r="E9" s="9"/>
      <c r="F9" s="10"/>
    </row>
    <row r="10" spans="1:6" x14ac:dyDescent="0.25">
      <c r="A10" s="19" t="s">
        <v>43</v>
      </c>
      <c r="B10" s="20" t="s">
        <v>44</v>
      </c>
      <c r="C10" s="20"/>
      <c r="D10" s="20"/>
      <c r="E10" s="20"/>
      <c r="F10" s="21"/>
    </row>
    <row r="11" spans="1:6" x14ac:dyDescent="0.25">
      <c r="A11" s="19"/>
      <c r="B11" s="20"/>
      <c r="C11" s="20"/>
      <c r="D11" s="20"/>
      <c r="E11" s="20"/>
      <c r="F11" s="21"/>
    </row>
    <row r="12" spans="1:6" x14ac:dyDescent="0.25">
      <c r="A12" s="7"/>
      <c r="B12" s="8">
        <v>42836</v>
      </c>
      <c r="C12" s="9" t="s">
        <v>45</v>
      </c>
      <c r="D12" s="9" t="s">
        <v>46</v>
      </c>
      <c r="E12" s="24">
        <v>15000</v>
      </c>
      <c r="F12" s="10"/>
    </row>
    <row r="13" spans="1:6" x14ac:dyDescent="0.25">
      <c r="A13" s="7"/>
      <c r="B13" s="8">
        <v>42958</v>
      </c>
      <c r="C13" s="9" t="s">
        <v>47</v>
      </c>
      <c r="D13" s="9" t="s">
        <v>48</v>
      </c>
      <c r="E13" s="24">
        <v>45164.55</v>
      </c>
      <c r="F13" s="10">
        <f>E12+E13</f>
        <v>60164.55</v>
      </c>
    </row>
    <row r="14" spans="1:6" x14ac:dyDescent="0.25">
      <c r="A14" s="7"/>
      <c r="B14" s="8"/>
      <c r="C14" s="9"/>
      <c r="D14" s="9"/>
      <c r="E14" s="24"/>
      <c r="F14" s="10"/>
    </row>
    <row r="15" spans="1:6" x14ac:dyDescent="0.25">
      <c r="A15" s="280" t="s">
        <v>3</v>
      </c>
      <c r="B15" s="2" t="s">
        <v>4</v>
      </c>
      <c r="C15" s="18"/>
      <c r="D15" s="18"/>
      <c r="E15" s="9"/>
      <c r="F15" s="10"/>
    </row>
    <row r="16" spans="1:6" x14ac:dyDescent="0.25">
      <c r="A16" s="1"/>
      <c r="B16" s="12" t="s">
        <v>5</v>
      </c>
      <c r="C16" s="18"/>
      <c r="D16" s="18"/>
      <c r="E16" s="9"/>
      <c r="F16" s="10"/>
    </row>
    <row r="17" spans="1:10" x14ac:dyDescent="0.25">
      <c r="A17" s="280"/>
      <c r="B17" s="18"/>
      <c r="C17" s="18"/>
      <c r="D17" s="18"/>
      <c r="E17" s="9"/>
      <c r="F17" s="10"/>
    </row>
    <row r="18" spans="1:10" x14ac:dyDescent="0.25">
      <c r="A18" s="280"/>
      <c r="B18" s="22"/>
      <c r="C18" s="18"/>
      <c r="D18" s="18"/>
      <c r="E18" s="219"/>
      <c r="F18" s="10"/>
    </row>
    <row r="19" spans="1:10" x14ac:dyDescent="0.25">
      <c r="A19" s="280"/>
      <c r="B19" s="22"/>
      <c r="C19" s="18"/>
      <c r="D19" s="18"/>
      <c r="E19" s="219"/>
      <c r="F19" s="10"/>
    </row>
    <row r="20" spans="1:10" x14ac:dyDescent="0.25">
      <c r="A20" s="280"/>
      <c r="B20" s="22"/>
      <c r="C20" s="18"/>
      <c r="D20" s="18"/>
      <c r="E20" s="219"/>
      <c r="F20" s="10"/>
    </row>
    <row r="21" spans="1:10" x14ac:dyDescent="0.25">
      <c r="A21" s="280"/>
      <c r="B21" s="22"/>
      <c r="C21" s="18"/>
      <c r="D21" s="18"/>
      <c r="E21" s="219"/>
      <c r="F21" s="10"/>
    </row>
    <row r="22" spans="1:10" x14ac:dyDescent="0.25">
      <c r="A22" s="280"/>
      <c r="B22" s="22">
        <v>43252</v>
      </c>
      <c r="C22" s="18" t="s">
        <v>86</v>
      </c>
      <c r="D22" s="18">
        <v>1552</v>
      </c>
      <c r="E22" s="219">
        <v>2000</v>
      </c>
      <c r="F22" s="10"/>
    </row>
    <row r="23" spans="1:10" x14ac:dyDescent="0.25">
      <c r="A23" s="280"/>
      <c r="B23" s="22">
        <v>43279</v>
      </c>
      <c r="C23" s="18" t="s">
        <v>734</v>
      </c>
      <c r="D23" s="18">
        <v>1566</v>
      </c>
      <c r="E23" s="219">
        <v>40000</v>
      </c>
    </row>
    <row r="24" spans="1:10" x14ac:dyDescent="0.25">
      <c r="A24" s="280"/>
      <c r="B24" s="22">
        <v>43370</v>
      </c>
      <c r="C24" s="18" t="s">
        <v>805</v>
      </c>
      <c r="D24" s="18">
        <v>1599</v>
      </c>
      <c r="E24" s="219">
        <v>500</v>
      </c>
    </row>
    <row r="25" spans="1:10" x14ac:dyDescent="0.25">
      <c r="A25" s="280"/>
      <c r="B25" s="22">
        <v>43482</v>
      </c>
      <c r="C25" s="18" t="s">
        <v>846</v>
      </c>
      <c r="D25" s="18">
        <v>1951</v>
      </c>
      <c r="E25" s="219">
        <v>15000</v>
      </c>
      <c r="F25" s="10"/>
    </row>
    <row r="26" spans="1:10" x14ac:dyDescent="0.25">
      <c r="A26" s="280"/>
      <c r="B26" s="22">
        <v>43482</v>
      </c>
      <c r="C26" s="18" t="s">
        <v>756</v>
      </c>
      <c r="D26" s="18">
        <v>1961</v>
      </c>
      <c r="E26" s="219">
        <v>40000</v>
      </c>
      <c r="F26" s="10"/>
    </row>
    <row r="27" spans="1:10" x14ac:dyDescent="0.25">
      <c r="A27" s="280"/>
      <c r="B27" s="22">
        <v>43482</v>
      </c>
      <c r="C27" s="18" t="s">
        <v>756</v>
      </c>
      <c r="D27" s="18">
        <v>1962</v>
      </c>
      <c r="E27" s="219">
        <v>40000</v>
      </c>
    </row>
    <row r="28" spans="1:10" x14ac:dyDescent="0.25">
      <c r="A28" s="280"/>
      <c r="B28" s="22">
        <v>43482</v>
      </c>
      <c r="C28" s="18" t="s">
        <v>848</v>
      </c>
      <c r="D28" s="18">
        <v>1963</v>
      </c>
      <c r="E28" s="219">
        <v>7000</v>
      </c>
    </row>
    <row r="29" spans="1:10" x14ac:dyDescent="0.25">
      <c r="A29" s="280"/>
      <c r="B29" s="22">
        <v>43501</v>
      </c>
      <c r="C29" s="18" t="s">
        <v>856</v>
      </c>
      <c r="D29" s="18">
        <v>1956</v>
      </c>
      <c r="E29" s="219">
        <v>18500</v>
      </c>
    </row>
    <row r="30" spans="1:10" x14ac:dyDescent="0.25">
      <c r="A30" s="280"/>
      <c r="B30" s="22">
        <v>43516</v>
      </c>
      <c r="C30" s="18" t="s">
        <v>857</v>
      </c>
      <c r="D30" s="18">
        <v>1938</v>
      </c>
      <c r="E30" s="219">
        <v>900</v>
      </c>
      <c r="F30" s="10"/>
    </row>
    <row r="31" spans="1:10" x14ac:dyDescent="0.25">
      <c r="A31" s="280"/>
      <c r="B31" s="22"/>
      <c r="C31" s="18"/>
      <c r="D31" s="23"/>
      <c r="E31" s="25">
        <f>SUM(E18:E21)</f>
        <v>0</v>
      </c>
      <c r="H31" s="238"/>
      <c r="J31" s="239"/>
    </row>
    <row r="32" spans="1:10" x14ac:dyDescent="0.25">
      <c r="A32" s="280"/>
      <c r="B32" s="22"/>
      <c r="C32" s="18"/>
      <c r="D32" s="23"/>
      <c r="E32" s="25">
        <f>SUM(E31:E31)</f>
        <v>0</v>
      </c>
      <c r="F32" s="10">
        <f>SUM(E22:E30)</f>
        <v>163900</v>
      </c>
    </row>
    <row r="33" spans="1:6" ht="15.75" thickBot="1" x14ac:dyDescent="0.3">
      <c r="A33" s="279" t="s">
        <v>49</v>
      </c>
      <c r="B33" s="2" t="s">
        <v>866</v>
      </c>
      <c r="C33" s="18"/>
      <c r="D33" s="18"/>
      <c r="E33" s="18"/>
      <c r="F33" s="26">
        <f>F8-F13-F32</f>
        <v>363828.51</v>
      </c>
    </row>
    <row r="34" spans="1:6" ht="15.75" thickTop="1" x14ac:dyDescent="0.25"/>
  </sheetData>
  <mergeCells count="5">
    <mergeCell ref="A1:F1"/>
    <mergeCell ref="A2:F2"/>
    <mergeCell ref="A3:F3"/>
    <mergeCell ref="A4:F4"/>
    <mergeCell ref="A5:F5"/>
  </mergeCells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1B4DC3-D258-4941-AE4B-34C48C6A5CA8}">
  <dimension ref="A1:K33"/>
  <sheetViews>
    <sheetView workbookViewId="0">
      <selection sqref="A1:G47"/>
    </sheetView>
  </sheetViews>
  <sheetFormatPr baseColWidth="10" defaultRowHeight="15" x14ac:dyDescent="0.25"/>
  <cols>
    <col min="3" max="3" width="40.7109375" customWidth="1"/>
    <col min="7" max="7" width="12.42578125" bestFit="1" customWidth="1"/>
  </cols>
  <sheetData>
    <row r="1" spans="1:7" x14ac:dyDescent="0.25">
      <c r="A1" s="338" t="s">
        <v>0</v>
      </c>
      <c r="B1" s="338"/>
      <c r="C1" s="338"/>
      <c r="D1" s="338"/>
      <c r="E1" s="338"/>
      <c r="F1" s="338"/>
      <c r="G1" s="338"/>
    </row>
    <row r="2" spans="1:7" x14ac:dyDescent="0.25">
      <c r="A2" s="338" t="s">
        <v>1</v>
      </c>
      <c r="B2" s="338"/>
      <c r="C2" s="338"/>
      <c r="D2" s="338"/>
      <c r="E2" s="338"/>
      <c r="F2" s="338"/>
      <c r="G2" s="338"/>
    </row>
    <row r="3" spans="1:7" x14ac:dyDescent="0.25">
      <c r="A3" s="338" t="s">
        <v>50</v>
      </c>
      <c r="B3" s="338"/>
      <c r="C3" s="338"/>
      <c r="D3" s="338"/>
      <c r="E3" s="338"/>
      <c r="F3" s="338"/>
      <c r="G3" s="338"/>
    </row>
    <row r="4" spans="1:7" x14ac:dyDescent="0.25">
      <c r="A4" s="338" t="s">
        <v>859</v>
      </c>
      <c r="B4" s="338"/>
      <c r="C4" s="338"/>
      <c r="D4" s="338"/>
      <c r="E4" s="338"/>
      <c r="F4" s="338"/>
      <c r="G4" s="338"/>
    </row>
    <row r="5" spans="1:7" x14ac:dyDescent="0.25">
      <c r="A5" s="27"/>
      <c r="B5" s="28"/>
      <c r="C5" s="28"/>
      <c r="D5" s="29"/>
      <c r="E5" s="27"/>
      <c r="F5" s="27"/>
      <c r="G5" s="27"/>
    </row>
    <row r="6" spans="1:7" x14ac:dyDescent="0.25">
      <c r="A6" s="27"/>
      <c r="B6" s="30" t="s">
        <v>860</v>
      </c>
      <c r="C6" s="31"/>
      <c r="D6" s="32"/>
      <c r="E6" s="33"/>
      <c r="F6" s="33"/>
      <c r="G6" s="34">
        <v>1202251</v>
      </c>
    </row>
    <row r="7" spans="1:7" x14ac:dyDescent="0.25">
      <c r="A7" s="27"/>
      <c r="B7" s="30"/>
      <c r="C7" s="31"/>
      <c r="D7" s="32"/>
      <c r="E7" s="33"/>
      <c r="F7" s="33"/>
      <c r="G7" s="34"/>
    </row>
    <row r="8" spans="1:7" x14ac:dyDescent="0.25">
      <c r="A8" s="281" t="s">
        <v>3</v>
      </c>
      <c r="B8" s="30" t="s">
        <v>4</v>
      </c>
      <c r="C8" s="31"/>
      <c r="D8" s="32"/>
      <c r="E8" s="31"/>
      <c r="F8" s="35"/>
      <c r="G8" s="27"/>
    </row>
    <row r="9" spans="1:7" x14ac:dyDescent="0.25">
      <c r="A9" s="27"/>
      <c r="B9" s="36">
        <v>43068</v>
      </c>
      <c r="C9" s="27" t="s">
        <v>51</v>
      </c>
      <c r="D9" s="37">
        <v>618</v>
      </c>
      <c r="E9" s="27">
        <v>0.08</v>
      </c>
      <c r="F9" s="35">
        <f>E9</f>
        <v>0.08</v>
      </c>
      <c r="G9" s="35">
        <f>F9</f>
        <v>0.08</v>
      </c>
    </row>
    <row r="10" spans="1:7" x14ac:dyDescent="0.25">
      <c r="A10" s="281"/>
      <c r="B10" s="31"/>
      <c r="C10" s="31"/>
      <c r="D10" s="32"/>
      <c r="E10" s="31"/>
      <c r="F10" s="35"/>
      <c r="G10" s="27"/>
    </row>
    <row r="11" spans="1:7" x14ac:dyDescent="0.25">
      <c r="A11" s="281" t="s">
        <v>3</v>
      </c>
      <c r="B11" s="30" t="s">
        <v>4</v>
      </c>
      <c r="C11" s="31"/>
      <c r="D11" s="32"/>
      <c r="E11" s="31"/>
      <c r="F11" s="35"/>
      <c r="G11" s="27"/>
    </row>
    <row r="12" spans="1:7" x14ac:dyDescent="0.25">
      <c r="A12" s="27"/>
      <c r="B12" s="38" t="s">
        <v>5</v>
      </c>
      <c r="C12" s="27"/>
      <c r="D12" s="37"/>
      <c r="E12" s="27"/>
      <c r="F12" s="35"/>
      <c r="G12" s="27"/>
    </row>
    <row r="13" spans="1:7" x14ac:dyDescent="0.25">
      <c r="A13" s="27"/>
      <c r="B13" s="27"/>
      <c r="C13" s="27"/>
      <c r="D13" s="37"/>
      <c r="E13" s="27"/>
      <c r="F13" s="35"/>
      <c r="G13" s="27"/>
    </row>
    <row r="14" spans="1:7" x14ac:dyDescent="0.25">
      <c r="A14" s="27"/>
      <c r="B14" s="13">
        <v>43062</v>
      </c>
      <c r="C14" s="99" t="s">
        <v>52</v>
      </c>
      <c r="D14" s="15">
        <v>556</v>
      </c>
      <c r="E14" s="16">
        <v>1035.8800000000001</v>
      </c>
      <c r="F14" s="35"/>
      <c r="G14" s="27"/>
    </row>
    <row r="15" spans="1:7" x14ac:dyDescent="0.25">
      <c r="A15" s="27"/>
      <c r="B15" s="13">
        <v>43069</v>
      </c>
      <c r="C15" s="14" t="s">
        <v>53</v>
      </c>
      <c r="D15" s="15">
        <v>628</v>
      </c>
      <c r="E15" s="16">
        <v>313.8</v>
      </c>
      <c r="F15" s="35"/>
      <c r="G15" s="27"/>
    </row>
    <row r="16" spans="1:7" x14ac:dyDescent="0.25">
      <c r="A16" s="27"/>
      <c r="B16" s="13">
        <v>43119</v>
      </c>
      <c r="C16" s="14" t="s">
        <v>54</v>
      </c>
      <c r="D16" s="15">
        <v>684</v>
      </c>
      <c r="E16" s="16">
        <v>580</v>
      </c>
      <c r="F16" s="35"/>
      <c r="G16" s="27"/>
    </row>
    <row r="17" spans="1:11" x14ac:dyDescent="0.25">
      <c r="A17" s="27"/>
      <c r="B17" s="13">
        <v>43262</v>
      </c>
      <c r="C17" s="14" t="s">
        <v>122</v>
      </c>
      <c r="D17" s="15">
        <v>908</v>
      </c>
      <c r="E17" s="16">
        <v>580</v>
      </c>
      <c r="F17" s="35"/>
      <c r="G17" s="27"/>
    </row>
    <row r="18" spans="1:11" x14ac:dyDescent="0.25">
      <c r="A18" s="27"/>
      <c r="B18" s="13">
        <v>43333</v>
      </c>
      <c r="C18" s="14" t="s">
        <v>122</v>
      </c>
      <c r="D18" s="15">
        <v>1065</v>
      </c>
      <c r="E18" s="16">
        <v>580</v>
      </c>
      <c r="F18" s="35"/>
      <c r="G18" s="200"/>
    </row>
    <row r="19" spans="1:11" x14ac:dyDescent="0.25">
      <c r="A19" s="27"/>
      <c r="B19" s="13">
        <v>43342</v>
      </c>
      <c r="C19" s="14" t="s">
        <v>757</v>
      </c>
      <c r="D19" s="15">
        <v>1107</v>
      </c>
      <c r="E19" s="16">
        <v>4000</v>
      </c>
      <c r="F19" s="35"/>
      <c r="G19" s="200"/>
    </row>
    <row r="20" spans="1:11" x14ac:dyDescent="0.25">
      <c r="A20" s="27"/>
      <c r="B20" s="13">
        <v>43342</v>
      </c>
      <c r="C20" s="14" t="s">
        <v>758</v>
      </c>
      <c r="D20" s="15">
        <v>1115</v>
      </c>
      <c r="E20" s="16">
        <v>1000</v>
      </c>
      <c r="F20" s="35"/>
      <c r="G20" s="200"/>
    </row>
    <row r="21" spans="1:11" x14ac:dyDescent="0.25">
      <c r="A21" s="27"/>
      <c r="B21" s="13">
        <v>43342</v>
      </c>
      <c r="C21" s="14" t="s">
        <v>759</v>
      </c>
      <c r="D21" s="15">
        <v>1116</v>
      </c>
      <c r="E21" s="16">
        <v>2000</v>
      </c>
      <c r="F21" s="35"/>
      <c r="G21" s="200"/>
    </row>
    <row r="22" spans="1:11" x14ac:dyDescent="0.25">
      <c r="A22" s="27"/>
      <c r="B22" s="13">
        <v>43342</v>
      </c>
      <c r="C22" s="14" t="s">
        <v>760</v>
      </c>
      <c r="D22" s="15">
        <v>1119</v>
      </c>
      <c r="E22" s="16">
        <v>2000</v>
      </c>
      <c r="F22" s="35"/>
    </row>
    <row r="23" spans="1:11" x14ac:dyDescent="0.25">
      <c r="A23" s="27"/>
      <c r="B23" s="13">
        <v>43348</v>
      </c>
      <c r="C23" s="14" t="s">
        <v>761</v>
      </c>
      <c r="D23" s="15">
        <v>1131</v>
      </c>
      <c r="E23" s="16">
        <v>25000</v>
      </c>
      <c r="F23" s="35"/>
    </row>
    <row r="24" spans="1:11" x14ac:dyDescent="0.25">
      <c r="A24" s="27"/>
      <c r="B24" s="13" t="s">
        <v>792</v>
      </c>
      <c r="C24" s="14" t="s">
        <v>793</v>
      </c>
      <c r="D24" s="15">
        <v>1202</v>
      </c>
      <c r="E24" s="16">
        <v>2668</v>
      </c>
      <c r="F24" s="35"/>
    </row>
    <row r="25" spans="1:11" x14ac:dyDescent="0.25">
      <c r="A25" s="27"/>
      <c r="B25" s="13" t="s">
        <v>792</v>
      </c>
      <c r="C25" s="14" t="s">
        <v>794</v>
      </c>
      <c r="D25" s="15">
        <v>1203</v>
      </c>
      <c r="E25" s="16">
        <v>2204</v>
      </c>
      <c r="F25" s="35"/>
    </row>
    <row r="26" spans="1:11" x14ac:dyDescent="0.25">
      <c r="A26" s="27"/>
      <c r="B26" s="13" t="s">
        <v>795</v>
      </c>
      <c r="C26" s="14" t="s">
        <v>796</v>
      </c>
      <c r="D26" s="15">
        <v>1206</v>
      </c>
      <c r="E26" s="16">
        <v>4500</v>
      </c>
      <c r="G26" s="220"/>
    </row>
    <row r="27" spans="1:11" x14ac:dyDescent="0.25">
      <c r="B27" s="13">
        <v>43474</v>
      </c>
      <c r="C27" s="14" t="s">
        <v>51</v>
      </c>
      <c r="D27" s="15">
        <v>1246</v>
      </c>
      <c r="E27" s="16">
        <v>1350.82</v>
      </c>
    </row>
    <row r="28" spans="1:11" x14ac:dyDescent="0.25">
      <c r="B28" s="13">
        <v>43552</v>
      </c>
      <c r="C28" s="14" t="s">
        <v>867</v>
      </c>
      <c r="D28" s="15">
        <v>1268</v>
      </c>
      <c r="E28" s="16">
        <v>4500</v>
      </c>
      <c r="F28" s="35">
        <f>+E14+E15+E16+E17+E18+E19+E20+E21+E22+E23+E24+E25+E26+E27+E28</f>
        <v>52312.5</v>
      </c>
    </row>
    <row r="30" spans="1:11" ht="15.75" thickBot="1" x14ac:dyDescent="0.3">
      <c r="A30" s="39" t="s">
        <v>39</v>
      </c>
      <c r="B30" s="30" t="s">
        <v>866</v>
      </c>
      <c r="C30" s="31"/>
      <c r="D30" s="32"/>
      <c r="E30" s="33"/>
      <c r="F30" s="33"/>
      <c r="G30" s="40">
        <f>+G6-G9-F28</f>
        <v>1149938.42</v>
      </c>
    </row>
    <row r="31" spans="1:11" ht="15.75" thickTop="1" x14ac:dyDescent="0.25"/>
    <row r="32" spans="1:11" x14ac:dyDescent="0.25">
      <c r="A32" s="39"/>
      <c r="B32" s="30"/>
      <c r="C32" s="31"/>
      <c r="D32" s="32"/>
      <c r="E32" s="33"/>
      <c r="F32" s="33"/>
      <c r="G32" s="34"/>
      <c r="I32" s="238"/>
      <c r="K32" s="239"/>
    </row>
    <row r="33" spans="7:7" x14ac:dyDescent="0.25">
      <c r="G33" s="84"/>
    </row>
  </sheetData>
  <mergeCells count="4">
    <mergeCell ref="A1:G1"/>
    <mergeCell ref="A2:G2"/>
    <mergeCell ref="A3:G3"/>
    <mergeCell ref="A4:G4"/>
  </mergeCells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46E2FA-7E60-4A8E-B61C-BD7395B3B047}">
  <dimension ref="A1:K63"/>
  <sheetViews>
    <sheetView topLeftCell="A43" workbookViewId="0">
      <selection sqref="A1:G47"/>
    </sheetView>
  </sheetViews>
  <sheetFormatPr baseColWidth="10" defaultRowHeight="15" x14ac:dyDescent="0.25"/>
  <cols>
    <col min="1" max="1" width="9.140625" customWidth="1"/>
    <col min="2" max="2" width="11.5703125" bestFit="1" customWidth="1"/>
    <col min="3" max="3" width="34.7109375" customWidth="1"/>
    <col min="4" max="4" width="11.5703125" bestFit="1" customWidth="1"/>
    <col min="5" max="5" width="10.42578125" bestFit="1" customWidth="1"/>
    <col min="6" max="6" width="9.85546875" bestFit="1" customWidth="1"/>
    <col min="7" max="7" width="13.28515625" bestFit="1" customWidth="1"/>
  </cols>
  <sheetData>
    <row r="1" spans="1:7" x14ac:dyDescent="0.25">
      <c r="A1" s="337" t="s">
        <v>0</v>
      </c>
      <c r="B1" s="337"/>
      <c r="C1" s="337"/>
      <c r="D1" s="337"/>
      <c r="E1" s="337"/>
      <c r="F1" s="337"/>
      <c r="G1" s="337"/>
    </row>
    <row r="2" spans="1:7" x14ac:dyDescent="0.25">
      <c r="A2" s="337" t="s">
        <v>1</v>
      </c>
      <c r="B2" s="337"/>
      <c r="C2" s="337"/>
      <c r="D2" s="337"/>
      <c r="E2" s="337"/>
      <c r="F2" s="337"/>
      <c r="G2" s="337"/>
    </row>
    <row r="3" spans="1:7" x14ac:dyDescent="0.25">
      <c r="A3" s="337" t="s">
        <v>55</v>
      </c>
      <c r="B3" s="337"/>
      <c r="C3" s="337"/>
      <c r="D3" s="337"/>
      <c r="E3" s="337"/>
      <c r="F3" s="337"/>
      <c r="G3" s="337"/>
    </row>
    <row r="4" spans="1:7" x14ac:dyDescent="0.25">
      <c r="A4" s="337" t="s">
        <v>859</v>
      </c>
      <c r="B4" s="337"/>
      <c r="C4" s="337"/>
      <c r="D4" s="337"/>
      <c r="E4" s="337"/>
      <c r="F4" s="337"/>
      <c r="G4" s="337"/>
    </row>
    <row r="5" spans="1:7" x14ac:dyDescent="0.25">
      <c r="A5" s="1"/>
      <c r="B5" s="2"/>
      <c r="C5" s="2"/>
      <c r="D5" s="41"/>
      <c r="E5" s="3"/>
      <c r="F5" s="1"/>
      <c r="G5" s="1"/>
    </row>
    <row r="6" spans="1:7" x14ac:dyDescent="0.25">
      <c r="A6" s="1"/>
      <c r="B6" s="2" t="s">
        <v>860</v>
      </c>
      <c r="C6" s="3"/>
      <c r="D6" s="4"/>
      <c r="E6" s="5"/>
      <c r="F6" s="5"/>
      <c r="G6" s="6">
        <v>670486.34</v>
      </c>
    </row>
    <row r="7" spans="1:7" x14ac:dyDescent="0.25">
      <c r="A7" s="1"/>
      <c r="B7" s="3" t="s">
        <v>56</v>
      </c>
      <c r="C7" s="3"/>
      <c r="D7" s="4"/>
      <c r="E7" s="42"/>
      <c r="F7" s="11"/>
      <c r="G7" s="1"/>
    </row>
    <row r="8" spans="1:7" x14ac:dyDescent="0.25">
      <c r="A8" s="281" t="s">
        <v>3</v>
      </c>
      <c r="B8" s="30" t="s">
        <v>4</v>
      </c>
      <c r="C8" s="3"/>
      <c r="D8" s="4"/>
      <c r="E8" s="3"/>
      <c r="F8" s="11"/>
      <c r="G8" s="1"/>
    </row>
    <row r="9" spans="1:7" x14ac:dyDescent="0.25">
      <c r="A9" s="27"/>
      <c r="B9" s="38" t="s">
        <v>5</v>
      </c>
      <c r="C9" s="3"/>
      <c r="D9" s="4"/>
      <c r="E9" s="3"/>
      <c r="F9" s="11"/>
      <c r="G9" s="1"/>
    </row>
    <row r="10" spans="1:7" x14ac:dyDescent="0.25">
      <c r="A10" s="1"/>
      <c r="B10" s="3"/>
      <c r="C10" s="3"/>
      <c r="D10" s="4"/>
      <c r="E10" s="3"/>
      <c r="F10" s="11"/>
      <c r="G10" s="1"/>
    </row>
    <row r="11" spans="1:7" x14ac:dyDescent="0.25">
      <c r="A11" s="1"/>
      <c r="B11" s="43">
        <v>41548</v>
      </c>
      <c r="C11" s="4" t="s">
        <v>57</v>
      </c>
      <c r="D11" s="4">
        <v>21</v>
      </c>
      <c r="E11" s="44">
        <v>344</v>
      </c>
      <c r="F11" s="11"/>
      <c r="G11" s="45"/>
    </row>
    <row r="12" spans="1:7" x14ac:dyDescent="0.25">
      <c r="A12" s="1"/>
      <c r="B12" s="43">
        <v>41548</v>
      </c>
      <c r="C12" s="4" t="s">
        <v>58</v>
      </c>
      <c r="D12" s="4">
        <v>22</v>
      </c>
      <c r="E12" s="44">
        <v>344</v>
      </c>
      <c r="F12" s="11"/>
      <c r="G12" s="1"/>
    </row>
    <row r="13" spans="1:7" x14ac:dyDescent="0.25">
      <c r="A13" s="1"/>
      <c r="B13" s="46">
        <v>41730</v>
      </c>
      <c r="C13" s="4" t="s">
        <v>59</v>
      </c>
      <c r="D13" s="4">
        <v>276</v>
      </c>
      <c r="E13" s="44">
        <v>2000</v>
      </c>
      <c r="F13" s="11"/>
      <c r="G13" s="1"/>
    </row>
    <row r="14" spans="1:7" x14ac:dyDescent="0.25">
      <c r="A14" s="1"/>
      <c r="B14" s="43">
        <v>42128</v>
      </c>
      <c r="C14" s="4" t="s">
        <v>60</v>
      </c>
      <c r="D14" s="4">
        <v>798</v>
      </c>
      <c r="E14" s="44">
        <v>2000</v>
      </c>
      <c r="F14" s="11"/>
      <c r="G14" s="1"/>
    </row>
    <row r="15" spans="1:7" x14ac:dyDescent="0.25">
      <c r="A15" s="1"/>
      <c r="B15" s="43">
        <v>42248</v>
      </c>
      <c r="C15" s="4" t="s">
        <v>61</v>
      </c>
      <c r="D15" s="4">
        <v>945</v>
      </c>
      <c r="E15" s="44">
        <v>1000</v>
      </c>
      <c r="F15" s="11"/>
      <c r="G15" s="1"/>
    </row>
    <row r="16" spans="1:7" x14ac:dyDescent="0.25">
      <c r="A16" s="1"/>
      <c r="B16" s="43">
        <v>42311</v>
      </c>
      <c r="C16" s="4" t="s">
        <v>62</v>
      </c>
      <c r="D16" s="4">
        <v>1091</v>
      </c>
      <c r="E16" s="44">
        <v>500</v>
      </c>
      <c r="F16" s="11"/>
      <c r="G16" s="1"/>
    </row>
    <row r="17" spans="1:7" x14ac:dyDescent="0.25">
      <c r="A17" s="1"/>
      <c r="B17" s="43">
        <v>42340</v>
      </c>
      <c r="C17" s="4" t="s">
        <v>63</v>
      </c>
      <c r="D17" s="4">
        <v>1181</v>
      </c>
      <c r="E17" s="44">
        <v>750</v>
      </c>
      <c r="F17" s="11"/>
      <c r="G17" s="1"/>
    </row>
    <row r="18" spans="1:7" x14ac:dyDescent="0.25">
      <c r="A18" s="1"/>
      <c r="B18" s="43">
        <v>42340</v>
      </c>
      <c r="C18" s="4" t="s">
        <v>65</v>
      </c>
      <c r="D18" s="4">
        <v>1188</v>
      </c>
      <c r="E18" s="44">
        <v>500</v>
      </c>
      <c r="F18" s="11"/>
      <c r="G18" s="1"/>
    </row>
    <row r="19" spans="1:7" x14ac:dyDescent="0.25">
      <c r="A19" s="1"/>
      <c r="B19" s="43">
        <v>42340</v>
      </c>
      <c r="C19" s="4" t="s">
        <v>64</v>
      </c>
      <c r="D19" s="4">
        <v>1195</v>
      </c>
      <c r="E19" s="44">
        <v>500</v>
      </c>
      <c r="F19" s="11"/>
      <c r="G19" s="1"/>
    </row>
    <row r="20" spans="1:7" x14ac:dyDescent="0.25">
      <c r="A20" s="1"/>
      <c r="B20" s="43">
        <v>42585</v>
      </c>
      <c r="C20" s="4" t="s">
        <v>66</v>
      </c>
      <c r="D20" s="4">
        <v>1540</v>
      </c>
      <c r="E20" s="44">
        <v>4000</v>
      </c>
      <c r="F20" s="11"/>
      <c r="G20" s="1"/>
    </row>
    <row r="21" spans="1:7" x14ac:dyDescent="0.25">
      <c r="A21" s="1"/>
      <c r="B21" s="43">
        <v>42614</v>
      </c>
      <c r="C21" s="4" t="s">
        <v>67</v>
      </c>
      <c r="D21" s="4">
        <v>1636</v>
      </c>
      <c r="E21" s="44">
        <v>2000</v>
      </c>
      <c r="F21" s="11"/>
      <c r="G21" s="1"/>
    </row>
    <row r="22" spans="1:7" x14ac:dyDescent="0.25">
      <c r="A22" s="1"/>
      <c r="B22" s="43">
        <v>42650</v>
      </c>
      <c r="C22" s="4" t="s">
        <v>68</v>
      </c>
      <c r="D22" s="4">
        <v>1725</v>
      </c>
      <c r="E22" s="44">
        <v>600</v>
      </c>
      <c r="F22" s="11"/>
      <c r="G22" s="1"/>
    </row>
    <row r="23" spans="1:7" x14ac:dyDescent="0.25">
      <c r="A23" s="1"/>
      <c r="B23" s="43">
        <v>42674</v>
      </c>
      <c r="C23" s="4" t="s">
        <v>69</v>
      </c>
      <c r="D23" s="4">
        <v>1742</v>
      </c>
      <c r="E23" s="44">
        <v>1192.5999999999999</v>
      </c>
      <c r="F23" s="11"/>
      <c r="G23" s="1"/>
    </row>
    <row r="24" spans="1:7" x14ac:dyDescent="0.25">
      <c r="A24" s="1"/>
      <c r="B24" s="43">
        <v>42403</v>
      </c>
      <c r="C24" s="4" t="s">
        <v>70</v>
      </c>
      <c r="D24" s="4">
        <v>1899</v>
      </c>
      <c r="E24" s="44">
        <v>2800</v>
      </c>
      <c r="F24" s="11"/>
      <c r="G24" s="1"/>
    </row>
    <row r="25" spans="1:7" x14ac:dyDescent="0.25">
      <c r="A25" s="1"/>
      <c r="B25" s="43">
        <v>42796</v>
      </c>
      <c r="C25" s="4" t="s">
        <v>71</v>
      </c>
      <c r="D25" s="4">
        <v>1956</v>
      </c>
      <c r="E25" s="44">
        <v>2000</v>
      </c>
      <c r="F25" s="11"/>
      <c r="G25" s="1"/>
    </row>
    <row r="26" spans="1:7" x14ac:dyDescent="0.25">
      <c r="A26" s="1"/>
      <c r="B26" s="43">
        <v>42796</v>
      </c>
      <c r="C26" s="4" t="s">
        <v>72</v>
      </c>
      <c r="D26" s="4">
        <v>1958</v>
      </c>
      <c r="E26" s="44">
        <v>2000</v>
      </c>
      <c r="F26" s="11"/>
      <c r="G26" s="1"/>
    </row>
    <row r="27" spans="1:7" x14ac:dyDescent="0.25">
      <c r="A27" s="1"/>
      <c r="B27" s="43">
        <v>42957</v>
      </c>
      <c r="C27" s="4" t="s">
        <v>73</v>
      </c>
      <c r="D27" s="4">
        <v>2122</v>
      </c>
      <c r="E27" s="44">
        <v>4000</v>
      </c>
      <c r="F27" s="11"/>
      <c r="G27" s="1"/>
    </row>
    <row r="28" spans="1:7" x14ac:dyDescent="0.25">
      <c r="A28" s="1"/>
      <c r="B28" s="43">
        <v>42957</v>
      </c>
      <c r="C28" s="4" t="s">
        <v>74</v>
      </c>
      <c r="D28" s="4">
        <v>2155</v>
      </c>
      <c r="E28" s="44">
        <v>1000</v>
      </c>
      <c r="F28" s="11"/>
      <c r="G28" s="1"/>
    </row>
    <row r="29" spans="1:7" x14ac:dyDescent="0.25">
      <c r="A29" s="1"/>
      <c r="B29" s="43">
        <v>42983</v>
      </c>
      <c r="C29" s="4" t="s">
        <v>75</v>
      </c>
      <c r="D29" s="4">
        <v>2181</v>
      </c>
      <c r="E29" s="44">
        <v>750</v>
      </c>
      <c r="F29" s="11"/>
      <c r="G29" s="1"/>
    </row>
    <row r="30" spans="1:7" x14ac:dyDescent="0.25">
      <c r="A30" s="1"/>
      <c r="B30" s="43">
        <v>42983</v>
      </c>
      <c r="C30" s="4" t="s">
        <v>76</v>
      </c>
      <c r="D30" s="4">
        <v>2182</v>
      </c>
      <c r="E30" s="44">
        <v>750</v>
      </c>
      <c r="F30" s="11"/>
      <c r="G30" s="1"/>
    </row>
    <row r="31" spans="1:7" x14ac:dyDescent="0.25">
      <c r="A31" s="1"/>
      <c r="B31" s="43">
        <v>42983</v>
      </c>
      <c r="C31" s="4" t="s">
        <v>77</v>
      </c>
      <c r="D31" s="4">
        <v>2218</v>
      </c>
      <c r="E31" s="44">
        <v>500</v>
      </c>
      <c r="F31" s="11"/>
      <c r="G31" s="1"/>
    </row>
    <row r="32" spans="1:7" x14ac:dyDescent="0.25">
      <c r="A32" s="1"/>
      <c r="B32" s="43">
        <v>43012</v>
      </c>
      <c r="C32" s="4" t="s">
        <v>78</v>
      </c>
      <c r="D32" s="4">
        <v>2226</v>
      </c>
      <c r="E32" s="44">
        <v>4000</v>
      </c>
      <c r="F32" s="11"/>
      <c r="G32" s="1"/>
    </row>
    <row r="33" spans="1:7" x14ac:dyDescent="0.25">
      <c r="A33" s="1"/>
      <c r="B33" s="43">
        <v>43012</v>
      </c>
      <c r="C33" s="4" t="s">
        <v>79</v>
      </c>
      <c r="D33" s="4">
        <v>2234</v>
      </c>
      <c r="E33" s="44">
        <v>2000</v>
      </c>
      <c r="F33" s="11"/>
      <c r="G33" s="1"/>
    </row>
    <row r="34" spans="1:7" x14ac:dyDescent="0.25">
      <c r="A34" s="1"/>
      <c r="B34" s="43">
        <v>43012</v>
      </c>
      <c r="C34" s="4" t="s">
        <v>80</v>
      </c>
      <c r="D34" s="4">
        <v>2250</v>
      </c>
      <c r="E34" s="44">
        <v>750</v>
      </c>
      <c r="F34" s="11"/>
      <c r="G34" s="1"/>
    </row>
    <row r="35" spans="1:7" x14ac:dyDescent="0.25">
      <c r="A35" s="1"/>
      <c r="B35" s="43">
        <v>43012</v>
      </c>
      <c r="C35" s="4" t="s">
        <v>81</v>
      </c>
      <c r="D35" s="4">
        <v>2260</v>
      </c>
      <c r="E35" s="44">
        <v>750</v>
      </c>
      <c r="F35" s="11"/>
      <c r="G35" s="1"/>
    </row>
    <row r="36" spans="1:7" x14ac:dyDescent="0.25">
      <c r="A36" s="1"/>
      <c r="B36" s="43">
        <v>43012</v>
      </c>
      <c r="C36" s="4" t="s">
        <v>82</v>
      </c>
      <c r="D36" s="4">
        <v>2261</v>
      </c>
      <c r="E36" s="44">
        <v>2000</v>
      </c>
      <c r="F36" s="11"/>
      <c r="G36" s="1"/>
    </row>
    <row r="37" spans="1:7" x14ac:dyDescent="0.25">
      <c r="A37" s="1"/>
      <c r="B37" s="43">
        <v>43012</v>
      </c>
      <c r="C37" s="4" t="s">
        <v>83</v>
      </c>
      <c r="D37" s="4">
        <v>2262</v>
      </c>
      <c r="E37" s="44">
        <v>2000</v>
      </c>
      <c r="F37" s="11"/>
      <c r="G37" s="1"/>
    </row>
    <row r="38" spans="1:7" x14ac:dyDescent="0.25">
      <c r="A38" s="1"/>
      <c r="B38" s="43">
        <v>43012</v>
      </c>
      <c r="C38" s="4" t="s">
        <v>84</v>
      </c>
      <c r="D38" s="4">
        <v>2273</v>
      </c>
      <c r="E38" s="44">
        <v>750</v>
      </c>
      <c r="F38" s="11"/>
      <c r="G38" s="1"/>
    </row>
    <row r="39" spans="1:7" x14ac:dyDescent="0.25">
      <c r="A39" s="1"/>
      <c r="B39" s="43">
        <v>43012</v>
      </c>
      <c r="C39" s="4" t="s">
        <v>85</v>
      </c>
      <c r="D39" s="4">
        <v>2285</v>
      </c>
      <c r="E39" s="44">
        <v>2000</v>
      </c>
      <c r="F39" s="11"/>
      <c r="G39" s="1"/>
    </row>
    <row r="40" spans="1:7" x14ac:dyDescent="0.25">
      <c r="A40" s="1"/>
      <c r="B40" s="43">
        <v>43012</v>
      </c>
      <c r="C40" s="4" t="s">
        <v>86</v>
      </c>
      <c r="D40" s="4">
        <v>2292</v>
      </c>
      <c r="E40" s="44">
        <v>500</v>
      </c>
      <c r="F40" s="11"/>
      <c r="G40" s="1"/>
    </row>
    <row r="41" spans="1:7" x14ac:dyDescent="0.25">
      <c r="A41" s="1"/>
      <c r="B41" s="43">
        <v>43012</v>
      </c>
      <c r="C41" s="4" t="s">
        <v>87</v>
      </c>
      <c r="D41" s="4">
        <v>2297</v>
      </c>
      <c r="E41" s="44">
        <v>2000</v>
      </c>
      <c r="F41" s="11"/>
      <c r="G41" s="1"/>
    </row>
    <row r="42" spans="1:7" x14ac:dyDescent="0.25">
      <c r="A42" s="1"/>
      <c r="B42" s="43">
        <v>43012</v>
      </c>
      <c r="C42" s="4" t="s">
        <v>88</v>
      </c>
      <c r="D42" s="4">
        <v>2301</v>
      </c>
      <c r="E42" s="44">
        <v>2000</v>
      </c>
      <c r="F42" s="11"/>
      <c r="G42" s="1"/>
    </row>
    <row r="43" spans="1:7" x14ac:dyDescent="0.25">
      <c r="A43" s="1"/>
      <c r="B43" s="43">
        <v>43012</v>
      </c>
      <c r="C43" s="4" t="s">
        <v>89</v>
      </c>
      <c r="D43" s="4">
        <v>2307</v>
      </c>
      <c r="E43" s="44">
        <v>500</v>
      </c>
      <c r="F43" s="11"/>
      <c r="G43" s="1"/>
    </row>
    <row r="44" spans="1:7" x14ac:dyDescent="0.25">
      <c r="A44" s="1"/>
      <c r="B44" s="43">
        <v>43042</v>
      </c>
      <c r="C44" s="4" t="s">
        <v>90</v>
      </c>
      <c r="D44" s="4">
        <v>2324</v>
      </c>
      <c r="E44" s="44">
        <v>4000</v>
      </c>
      <c r="F44" s="11"/>
      <c r="G44" s="1"/>
    </row>
    <row r="45" spans="1:7" x14ac:dyDescent="0.25">
      <c r="A45" s="1"/>
      <c r="B45" s="43">
        <v>43042</v>
      </c>
      <c r="C45" s="4" t="s">
        <v>91</v>
      </c>
      <c r="D45" s="4">
        <v>2332</v>
      </c>
      <c r="E45" s="44">
        <v>2000</v>
      </c>
      <c r="F45" s="11"/>
      <c r="G45" s="1"/>
    </row>
    <row r="46" spans="1:7" x14ac:dyDescent="0.25">
      <c r="A46" s="1"/>
      <c r="B46" s="43">
        <v>43084</v>
      </c>
      <c r="C46" s="4" t="s">
        <v>92</v>
      </c>
      <c r="D46" s="4">
        <v>2388</v>
      </c>
      <c r="E46" s="44">
        <v>2000</v>
      </c>
      <c r="F46" s="11"/>
      <c r="G46" s="1"/>
    </row>
    <row r="47" spans="1:7" x14ac:dyDescent="0.25">
      <c r="A47" s="1"/>
      <c r="B47" s="43">
        <v>43222</v>
      </c>
      <c r="C47" s="4" t="s">
        <v>735</v>
      </c>
      <c r="D47" s="4">
        <v>2504</v>
      </c>
      <c r="E47" s="44">
        <v>2000</v>
      </c>
      <c r="F47" s="11"/>
      <c r="G47" s="1"/>
    </row>
    <row r="48" spans="1:7" x14ac:dyDescent="0.25">
      <c r="A48" s="1"/>
      <c r="B48" s="43">
        <v>43252</v>
      </c>
      <c r="C48" s="4" t="s">
        <v>736</v>
      </c>
      <c r="D48" s="4">
        <v>2523</v>
      </c>
      <c r="E48" s="44">
        <v>4000</v>
      </c>
      <c r="F48" s="11"/>
      <c r="G48" s="11"/>
    </row>
    <row r="49" spans="1:11" x14ac:dyDescent="0.25">
      <c r="A49" s="1"/>
      <c r="B49" s="43">
        <v>43252</v>
      </c>
      <c r="C49" s="4" t="s">
        <v>737</v>
      </c>
      <c r="D49" s="4">
        <v>2525</v>
      </c>
      <c r="E49" s="44">
        <v>1700</v>
      </c>
      <c r="F49" s="11"/>
      <c r="G49" s="11"/>
    </row>
    <row r="50" spans="1:11" x14ac:dyDescent="0.25">
      <c r="A50" s="1"/>
      <c r="B50" s="43">
        <v>43252</v>
      </c>
      <c r="C50" s="4" t="s">
        <v>738</v>
      </c>
      <c r="D50" s="4">
        <v>2534</v>
      </c>
      <c r="E50" s="44">
        <v>600</v>
      </c>
      <c r="F50" s="11"/>
      <c r="G50" s="11"/>
    </row>
    <row r="51" spans="1:11" x14ac:dyDescent="0.25">
      <c r="A51" s="1"/>
      <c r="B51" s="43">
        <v>43252</v>
      </c>
      <c r="C51" s="4" t="s">
        <v>739</v>
      </c>
      <c r="D51" s="4">
        <v>2535</v>
      </c>
      <c r="E51" s="44">
        <v>350</v>
      </c>
      <c r="F51" s="11"/>
      <c r="G51" s="11"/>
    </row>
    <row r="52" spans="1:11" x14ac:dyDescent="0.25">
      <c r="A52" s="1"/>
      <c r="B52" s="43">
        <v>43252</v>
      </c>
      <c r="C52" s="4" t="s">
        <v>740</v>
      </c>
      <c r="D52" s="4">
        <v>2541</v>
      </c>
      <c r="E52" s="44">
        <v>2000</v>
      </c>
      <c r="F52" s="11"/>
      <c r="G52" s="11"/>
    </row>
    <row r="53" spans="1:11" x14ac:dyDescent="0.25">
      <c r="A53" s="1"/>
      <c r="B53" s="43">
        <v>43257</v>
      </c>
      <c r="C53" s="4" t="s">
        <v>741</v>
      </c>
      <c r="D53" s="4">
        <v>2549</v>
      </c>
      <c r="E53" s="44">
        <v>2000</v>
      </c>
      <c r="F53" s="11"/>
      <c r="G53" s="11"/>
    </row>
    <row r="54" spans="1:11" x14ac:dyDescent="0.25">
      <c r="A54" s="1"/>
      <c r="B54" s="43">
        <v>43271</v>
      </c>
      <c r="C54" s="4" t="s">
        <v>742</v>
      </c>
      <c r="D54" s="4">
        <v>2595</v>
      </c>
      <c r="E54" s="44">
        <v>4000</v>
      </c>
      <c r="F54" s="11"/>
    </row>
    <row r="55" spans="1:11" x14ac:dyDescent="0.25">
      <c r="A55" s="1"/>
      <c r="B55" s="43">
        <v>43342</v>
      </c>
      <c r="C55" s="4" t="s">
        <v>743</v>
      </c>
      <c r="D55" s="4">
        <v>2602</v>
      </c>
      <c r="E55" s="44">
        <v>4000</v>
      </c>
      <c r="F55" s="11"/>
      <c r="G55" s="11"/>
    </row>
    <row r="56" spans="1:11" x14ac:dyDescent="0.25">
      <c r="A56" s="1"/>
      <c r="B56" s="43">
        <v>43342</v>
      </c>
      <c r="C56" s="4" t="s">
        <v>744</v>
      </c>
      <c r="D56" s="4">
        <v>2603</v>
      </c>
      <c r="E56" s="44">
        <v>4000</v>
      </c>
      <c r="F56" s="11"/>
      <c r="G56" s="11"/>
    </row>
    <row r="57" spans="1:11" x14ac:dyDescent="0.25">
      <c r="A57" s="1"/>
      <c r="B57" s="43">
        <v>43342</v>
      </c>
      <c r="C57" s="4" t="s">
        <v>745</v>
      </c>
      <c r="D57" s="4">
        <v>2604</v>
      </c>
      <c r="E57" s="44">
        <v>4000</v>
      </c>
      <c r="F57" s="11"/>
      <c r="G57" s="11"/>
    </row>
    <row r="58" spans="1:11" x14ac:dyDescent="0.25">
      <c r="A58" s="1"/>
      <c r="B58" s="43">
        <v>43342</v>
      </c>
      <c r="C58" s="4" t="s">
        <v>746</v>
      </c>
      <c r="D58" s="4">
        <v>2610</v>
      </c>
      <c r="E58" s="44">
        <v>2000</v>
      </c>
      <c r="F58" s="11"/>
    </row>
    <row r="59" spans="1:11" x14ac:dyDescent="0.25">
      <c r="A59" s="1"/>
      <c r="B59" s="43">
        <v>43416</v>
      </c>
      <c r="C59" s="4" t="s">
        <v>90</v>
      </c>
      <c r="D59" s="4">
        <v>2822</v>
      </c>
      <c r="E59" s="44">
        <v>4000</v>
      </c>
      <c r="F59" s="11"/>
      <c r="G59" s="11">
        <f>SUM(E11:E59)</f>
        <v>91430.6</v>
      </c>
    </row>
    <row r="60" spans="1:11" x14ac:dyDescent="0.25">
      <c r="A60" s="1"/>
      <c r="B60" s="43"/>
      <c r="C60" s="4"/>
      <c r="D60" s="4"/>
      <c r="E60" s="44"/>
      <c r="F60" s="11"/>
      <c r="G60" s="11"/>
    </row>
    <row r="61" spans="1:11" x14ac:dyDescent="0.25">
      <c r="A61" s="1"/>
      <c r="B61" s="43"/>
      <c r="C61" s="4"/>
      <c r="D61" s="4"/>
      <c r="E61" s="44"/>
      <c r="F61" s="11"/>
      <c r="G61" s="11"/>
    </row>
    <row r="62" spans="1:11" ht="15.75" thickBot="1" x14ac:dyDescent="0.3">
      <c r="A62" s="279" t="s">
        <v>39</v>
      </c>
      <c r="B62" s="2" t="s">
        <v>866</v>
      </c>
      <c r="C62" s="3"/>
      <c r="D62" s="2"/>
      <c r="E62" s="5"/>
      <c r="F62" s="5"/>
      <c r="G62" s="236">
        <f>+G6-G59</f>
        <v>579055.74</v>
      </c>
      <c r="I62" s="238"/>
      <c r="K62" s="239"/>
    </row>
    <row r="63" spans="1:11" ht="15.75" thickTop="1" x14ac:dyDescent="0.25"/>
  </sheetData>
  <mergeCells count="4">
    <mergeCell ref="A1:G1"/>
    <mergeCell ref="A2:G2"/>
    <mergeCell ref="A3:G3"/>
    <mergeCell ref="A4:G4"/>
  </mergeCells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571B39-9D36-4E8E-BEE4-05C5254C1D44}">
  <dimension ref="A1:K96"/>
  <sheetViews>
    <sheetView workbookViewId="0">
      <selection sqref="A1:G47"/>
    </sheetView>
  </sheetViews>
  <sheetFormatPr baseColWidth="10" defaultRowHeight="15" x14ac:dyDescent="0.25"/>
  <cols>
    <col min="1" max="1" width="8.5703125" customWidth="1"/>
    <col min="3" max="3" width="31.28515625" bestFit="1" customWidth="1"/>
    <col min="7" max="7" width="14.140625" bestFit="1" customWidth="1"/>
  </cols>
  <sheetData>
    <row r="1" spans="1:7" x14ac:dyDescent="0.25">
      <c r="A1" s="337" t="s">
        <v>0</v>
      </c>
      <c r="B1" s="337"/>
      <c r="C1" s="337"/>
      <c r="D1" s="337"/>
      <c r="E1" s="337"/>
      <c r="F1" s="337"/>
      <c r="G1" s="337"/>
    </row>
    <row r="2" spans="1:7" x14ac:dyDescent="0.25">
      <c r="A2" s="337" t="s">
        <v>41</v>
      </c>
      <c r="B2" s="337"/>
      <c r="C2" s="337"/>
      <c r="D2" s="337"/>
      <c r="E2" s="337"/>
      <c r="F2" s="337"/>
      <c r="G2" s="337"/>
    </row>
    <row r="3" spans="1:7" x14ac:dyDescent="0.25">
      <c r="A3" s="337" t="s">
        <v>93</v>
      </c>
      <c r="B3" s="337"/>
      <c r="C3" s="337"/>
      <c r="D3" s="337"/>
      <c r="E3" s="337"/>
      <c r="F3" s="337"/>
      <c r="G3" s="337"/>
    </row>
    <row r="4" spans="1:7" x14ac:dyDescent="0.25">
      <c r="A4" s="337" t="s">
        <v>859</v>
      </c>
      <c r="B4" s="337"/>
      <c r="C4" s="337"/>
      <c r="D4" s="337"/>
      <c r="E4" s="337"/>
      <c r="F4" s="337"/>
      <c r="G4" s="337"/>
    </row>
    <row r="5" spans="1:7" x14ac:dyDescent="0.25">
      <c r="A5" s="1"/>
      <c r="B5" s="2"/>
      <c r="C5" s="2"/>
      <c r="D5" s="41"/>
      <c r="E5" s="44"/>
      <c r="F5" s="1"/>
      <c r="G5" s="1"/>
    </row>
    <row r="6" spans="1:7" x14ac:dyDescent="0.25">
      <c r="A6" s="1"/>
      <c r="B6" s="2" t="s">
        <v>860</v>
      </c>
      <c r="C6" s="3"/>
      <c r="D6" s="4"/>
      <c r="E6" s="202"/>
      <c r="F6" s="5"/>
      <c r="G6" s="6">
        <v>2578379.79</v>
      </c>
    </row>
    <row r="7" spans="1:7" x14ac:dyDescent="0.25">
      <c r="A7" s="1"/>
      <c r="B7" s="3" t="s">
        <v>56</v>
      </c>
      <c r="C7" s="3"/>
      <c r="D7" s="4"/>
      <c r="E7" s="44"/>
      <c r="F7" s="11"/>
      <c r="G7" s="1"/>
    </row>
    <row r="8" spans="1:7" x14ac:dyDescent="0.25">
      <c r="A8" s="281" t="s">
        <v>43</v>
      </c>
      <c r="B8" s="30" t="s">
        <v>94</v>
      </c>
      <c r="C8" s="3"/>
      <c r="D8" s="4"/>
      <c r="E8" s="44"/>
      <c r="F8" s="11"/>
      <c r="G8" s="1"/>
    </row>
    <row r="9" spans="1:7" x14ac:dyDescent="0.25">
      <c r="A9" s="281"/>
      <c r="B9" s="38" t="s">
        <v>95</v>
      </c>
      <c r="C9" s="3"/>
      <c r="D9" s="4"/>
      <c r="E9" s="44"/>
      <c r="F9" s="11"/>
      <c r="G9" s="1"/>
    </row>
    <row r="10" spans="1:7" x14ac:dyDescent="0.25">
      <c r="A10" s="1"/>
      <c r="B10" s="43"/>
      <c r="C10" s="3"/>
      <c r="D10" s="4">
        <v>2781</v>
      </c>
      <c r="E10" s="44">
        <v>-3</v>
      </c>
      <c r="F10" s="11" t="s">
        <v>96</v>
      </c>
      <c r="G10" s="1"/>
    </row>
    <row r="11" spans="1:7" x14ac:dyDescent="0.25">
      <c r="A11" s="1"/>
      <c r="B11" s="43">
        <v>42916</v>
      </c>
      <c r="C11" s="3" t="s">
        <v>97</v>
      </c>
      <c r="D11" s="4"/>
      <c r="E11" s="44">
        <v>0.06</v>
      </c>
      <c r="F11" s="11" t="s">
        <v>98</v>
      </c>
      <c r="G11" s="1"/>
    </row>
    <row r="12" spans="1:7" x14ac:dyDescent="0.25">
      <c r="A12" s="1"/>
      <c r="B12" s="43">
        <v>43188</v>
      </c>
      <c r="C12" s="3" t="s">
        <v>123</v>
      </c>
      <c r="D12" s="4">
        <v>4441</v>
      </c>
      <c r="E12" s="44">
        <v>1</v>
      </c>
      <c r="F12" s="11" t="s">
        <v>96</v>
      </c>
      <c r="G12" s="1"/>
    </row>
    <row r="13" spans="1:7" x14ac:dyDescent="0.25">
      <c r="A13" s="1"/>
      <c r="B13" s="3"/>
      <c r="C13" s="3"/>
      <c r="D13" s="4"/>
      <c r="E13" s="25">
        <f>SUM(E10:E12)</f>
        <v>-1.94</v>
      </c>
      <c r="F13" s="11">
        <f>E13</f>
        <v>-1.94</v>
      </c>
      <c r="G13" s="11">
        <f>F13</f>
        <v>-1.94</v>
      </c>
    </row>
    <row r="14" spans="1:7" x14ac:dyDescent="0.25">
      <c r="A14" s="1"/>
      <c r="B14" s="3"/>
      <c r="C14" s="3"/>
      <c r="D14" s="4"/>
      <c r="E14" s="44"/>
      <c r="F14" s="11"/>
      <c r="G14" s="1"/>
    </row>
    <row r="15" spans="1:7" x14ac:dyDescent="0.25">
      <c r="A15" s="1"/>
      <c r="B15" s="3"/>
      <c r="C15" s="3"/>
      <c r="D15" s="4"/>
      <c r="E15" s="44"/>
      <c r="F15" s="11"/>
      <c r="G15" s="1"/>
    </row>
    <row r="16" spans="1:7" x14ac:dyDescent="0.25">
      <c r="A16" s="281" t="s">
        <v>3</v>
      </c>
      <c r="B16" s="30" t="s">
        <v>99</v>
      </c>
      <c r="C16" s="3"/>
      <c r="D16" s="4"/>
      <c r="E16" s="44"/>
      <c r="F16" s="11"/>
      <c r="G16" s="1"/>
    </row>
    <row r="17" spans="1:7" x14ac:dyDescent="0.25">
      <c r="A17" s="27"/>
      <c r="B17" s="38" t="s">
        <v>100</v>
      </c>
      <c r="C17" s="3"/>
      <c r="D17" s="4"/>
      <c r="E17" s="44"/>
      <c r="F17" s="11"/>
      <c r="G17" s="1"/>
    </row>
    <row r="18" spans="1:7" x14ac:dyDescent="0.25">
      <c r="A18" s="1"/>
      <c r="B18" s="3"/>
      <c r="C18" s="3"/>
      <c r="D18" s="4"/>
      <c r="E18" s="44"/>
      <c r="F18" s="11"/>
      <c r="G18" s="1"/>
    </row>
    <row r="19" spans="1:7" x14ac:dyDescent="0.25">
      <c r="A19" s="1"/>
      <c r="B19" s="43">
        <v>42801</v>
      </c>
      <c r="C19" s="3" t="s">
        <v>101</v>
      </c>
      <c r="D19" s="4">
        <v>2229</v>
      </c>
      <c r="E19" s="240">
        <v>2679</v>
      </c>
      <c r="F19" s="11"/>
      <c r="G19" s="1"/>
    </row>
    <row r="20" spans="1:7" x14ac:dyDescent="0.25">
      <c r="A20" s="1"/>
      <c r="B20" s="43">
        <v>42801</v>
      </c>
      <c r="C20" s="3" t="s">
        <v>102</v>
      </c>
      <c r="D20" s="4">
        <v>2253</v>
      </c>
      <c r="E20" s="240">
        <v>2061</v>
      </c>
      <c r="F20" s="11"/>
      <c r="G20" s="1"/>
    </row>
    <row r="21" spans="1:7" x14ac:dyDescent="0.25">
      <c r="A21" s="1"/>
      <c r="B21" s="43">
        <v>42812</v>
      </c>
      <c r="C21" s="3" t="s">
        <v>103</v>
      </c>
      <c r="D21" s="4">
        <v>2618</v>
      </c>
      <c r="E21" s="240">
        <v>2266</v>
      </c>
      <c r="F21" s="11"/>
      <c r="G21" s="1"/>
    </row>
    <row r="22" spans="1:7" x14ac:dyDescent="0.25">
      <c r="A22" s="1"/>
      <c r="B22" s="43">
        <v>42812</v>
      </c>
      <c r="C22" s="3" t="s">
        <v>104</v>
      </c>
      <c r="D22" s="4">
        <v>2882</v>
      </c>
      <c r="E22" s="240">
        <v>2679</v>
      </c>
      <c r="F22" s="11"/>
      <c r="G22" s="1"/>
    </row>
    <row r="23" spans="1:7" x14ac:dyDescent="0.25">
      <c r="A23" s="1"/>
      <c r="B23" s="43">
        <v>42812</v>
      </c>
      <c r="C23" s="3" t="s">
        <v>105</v>
      </c>
      <c r="D23" s="4">
        <v>2923</v>
      </c>
      <c r="E23" s="240">
        <v>2679</v>
      </c>
      <c r="F23" s="11"/>
      <c r="G23" s="1"/>
    </row>
    <row r="24" spans="1:7" x14ac:dyDescent="0.25">
      <c r="A24" s="1"/>
      <c r="B24" s="43">
        <v>42815</v>
      </c>
      <c r="C24" s="3" t="s">
        <v>106</v>
      </c>
      <c r="D24" s="4">
        <v>3002</v>
      </c>
      <c r="E24" s="240">
        <v>2679</v>
      </c>
      <c r="F24" s="11"/>
      <c r="G24" s="1"/>
    </row>
    <row r="25" spans="1:7" x14ac:dyDescent="0.25">
      <c r="A25" s="1"/>
      <c r="B25" s="43">
        <v>42815</v>
      </c>
      <c r="C25" s="3" t="s">
        <v>107</v>
      </c>
      <c r="D25" s="4">
        <v>3012</v>
      </c>
      <c r="E25" s="240">
        <v>2473</v>
      </c>
      <c r="F25" s="11"/>
      <c r="G25" s="11"/>
    </row>
    <row r="26" spans="1:7" x14ac:dyDescent="0.25">
      <c r="A26" s="1"/>
      <c r="B26" s="43">
        <v>43049</v>
      </c>
      <c r="C26" s="3" t="s">
        <v>108</v>
      </c>
      <c r="D26" s="4">
        <v>3088</v>
      </c>
      <c r="E26" s="240">
        <v>2220</v>
      </c>
      <c r="F26" s="11"/>
      <c r="G26" s="11"/>
    </row>
    <row r="27" spans="1:7" x14ac:dyDescent="0.25">
      <c r="A27" s="1"/>
      <c r="B27" s="43">
        <v>43049</v>
      </c>
      <c r="C27" s="3" t="s">
        <v>109</v>
      </c>
      <c r="D27" s="4">
        <v>3139</v>
      </c>
      <c r="E27" s="240">
        <v>2220</v>
      </c>
      <c r="F27" s="11"/>
      <c r="G27" s="11"/>
    </row>
    <row r="28" spans="1:7" x14ac:dyDescent="0.25">
      <c r="A28" s="1"/>
      <c r="B28" s="43">
        <v>43049</v>
      </c>
      <c r="C28" s="3" t="s">
        <v>110</v>
      </c>
      <c r="D28" s="4">
        <v>3152</v>
      </c>
      <c r="E28" s="240">
        <v>2220</v>
      </c>
      <c r="F28" s="11"/>
      <c r="G28" s="11"/>
    </row>
    <row r="29" spans="1:7" x14ac:dyDescent="0.25">
      <c r="A29" s="1"/>
      <c r="B29" s="43">
        <v>43049</v>
      </c>
      <c r="C29" s="3" t="s">
        <v>112</v>
      </c>
      <c r="D29" s="4">
        <v>3247</v>
      </c>
      <c r="E29" s="240">
        <v>2442</v>
      </c>
      <c r="F29" s="11"/>
      <c r="G29" s="11"/>
    </row>
    <row r="30" spans="1:7" x14ac:dyDescent="0.25">
      <c r="A30" s="1"/>
      <c r="B30" s="43">
        <v>43050</v>
      </c>
      <c r="C30" s="3" t="s">
        <v>115</v>
      </c>
      <c r="D30" s="4">
        <v>3566</v>
      </c>
      <c r="E30" s="240">
        <v>2886</v>
      </c>
      <c r="F30" s="11"/>
      <c r="G30" s="11"/>
    </row>
    <row r="31" spans="1:7" x14ac:dyDescent="0.25">
      <c r="A31" s="1"/>
      <c r="B31" s="43">
        <v>43172</v>
      </c>
      <c r="C31" s="3" t="s">
        <v>124</v>
      </c>
      <c r="D31" s="4">
        <v>3856</v>
      </c>
      <c r="E31" s="240">
        <v>2220</v>
      </c>
      <c r="F31" s="11"/>
      <c r="G31" s="11"/>
    </row>
    <row r="32" spans="1:7" x14ac:dyDescent="0.25">
      <c r="A32" s="1"/>
      <c r="B32" s="43">
        <v>43172</v>
      </c>
      <c r="C32" s="3" t="s">
        <v>108</v>
      </c>
      <c r="D32" s="4">
        <v>3882</v>
      </c>
      <c r="E32" s="240">
        <v>2220</v>
      </c>
      <c r="F32" s="11"/>
      <c r="G32" s="11"/>
    </row>
    <row r="33" spans="1:7" x14ac:dyDescent="0.25">
      <c r="A33" s="1"/>
      <c r="B33" s="43">
        <v>43172</v>
      </c>
      <c r="C33" s="3" t="s">
        <v>125</v>
      </c>
      <c r="D33" s="4">
        <v>3893</v>
      </c>
      <c r="E33" s="240">
        <v>2220</v>
      </c>
      <c r="F33" s="11"/>
      <c r="G33" s="11"/>
    </row>
    <row r="34" spans="1:7" x14ac:dyDescent="0.25">
      <c r="A34" s="1"/>
      <c r="B34" s="43">
        <v>43173</v>
      </c>
      <c r="C34" s="3" t="s">
        <v>129</v>
      </c>
      <c r="D34" s="4">
        <v>3984</v>
      </c>
      <c r="E34" s="240">
        <v>2220</v>
      </c>
      <c r="F34" s="11"/>
      <c r="G34" s="11"/>
    </row>
    <row r="35" spans="1:7" x14ac:dyDescent="0.25">
      <c r="A35" s="1"/>
      <c r="B35" s="43">
        <v>43173</v>
      </c>
      <c r="C35" s="3" t="s">
        <v>130</v>
      </c>
      <c r="D35" s="4">
        <v>3992</v>
      </c>
      <c r="E35" s="240">
        <v>2442</v>
      </c>
      <c r="F35" s="11"/>
      <c r="G35" s="11"/>
    </row>
    <row r="36" spans="1:7" x14ac:dyDescent="0.25">
      <c r="A36" s="1"/>
      <c r="B36" s="43">
        <v>43173</v>
      </c>
      <c r="C36" s="3" t="s">
        <v>131</v>
      </c>
      <c r="D36" s="4">
        <v>4010</v>
      </c>
      <c r="E36" s="240">
        <v>2442</v>
      </c>
      <c r="F36" s="11"/>
      <c r="G36" s="11"/>
    </row>
    <row r="37" spans="1:7" x14ac:dyDescent="0.25">
      <c r="A37" s="1"/>
      <c r="B37" s="43">
        <v>43172</v>
      </c>
      <c r="C37" s="3" t="s">
        <v>126</v>
      </c>
      <c r="D37" s="4">
        <v>4030</v>
      </c>
      <c r="E37" s="240">
        <v>2220</v>
      </c>
      <c r="F37" s="11"/>
      <c r="G37" s="11"/>
    </row>
    <row r="38" spans="1:7" x14ac:dyDescent="0.25">
      <c r="A38" s="1"/>
      <c r="B38" s="43">
        <v>43172</v>
      </c>
      <c r="C38" s="3" t="s">
        <v>127</v>
      </c>
      <c r="D38" s="4">
        <v>4045</v>
      </c>
      <c r="E38" s="240">
        <v>2220</v>
      </c>
      <c r="F38" s="11"/>
      <c r="G38" s="11"/>
    </row>
    <row r="39" spans="1:7" x14ac:dyDescent="0.25">
      <c r="A39" s="1"/>
      <c r="B39" s="43">
        <v>43172</v>
      </c>
      <c r="C39" s="3" t="s">
        <v>109</v>
      </c>
      <c r="D39" s="4">
        <v>4047</v>
      </c>
      <c r="E39" s="240">
        <v>2220</v>
      </c>
      <c r="F39" s="11"/>
      <c r="G39" s="11"/>
    </row>
    <row r="40" spans="1:7" x14ac:dyDescent="0.25">
      <c r="A40" s="1"/>
      <c r="B40" s="43">
        <v>43172</v>
      </c>
      <c r="C40" s="3" t="s">
        <v>128</v>
      </c>
      <c r="D40" s="4">
        <v>4062</v>
      </c>
      <c r="E40" s="240">
        <v>2220</v>
      </c>
      <c r="F40" s="11"/>
      <c r="G40" s="11"/>
    </row>
    <row r="41" spans="1:7" x14ac:dyDescent="0.25">
      <c r="A41" s="1"/>
      <c r="B41" s="43">
        <v>43173</v>
      </c>
      <c r="C41" s="3" t="s">
        <v>132</v>
      </c>
      <c r="D41" s="4">
        <v>4096</v>
      </c>
      <c r="E41" s="240">
        <v>2442</v>
      </c>
      <c r="F41" s="11"/>
      <c r="G41" s="11"/>
    </row>
    <row r="42" spans="1:7" x14ac:dyDescent="0.25">
      <c r="A42" s="1"/>
      <c r="B42" s="43">
        <v>43174</v>
      </c>
      <c r="C42" s="3" t="s">
        <v>133</v>
      </c>
      <c r="D42" s="4">
        <v>4106</v>
      </c>
      <c r="E42" s="240">
        <v>2665</v>
      </c>
      <c r="F42" s="11"/>
      <c r="G42" s="11"/>
    </row>
    <row r="43" spans="1:7" x14ac:dyDescent="0.25">
      <c r="A43" s="1"/>
      <c r="B43" s="43">
        <v>43174</v>
      </c>
      <c r="C43" s="3" t="s">
        <v>134</v>
      </c>
      <c r="D43" s="4">
        <v>4108</v>
      </c>
      <c r="E43" s="240">
        <v>2665</v>
      </c>
      <c r="F43" s="11"/>
      <c r="G43" s="11"/>
    </row>
    <row r="44" spans="1:7" x14ac:dyDescent="0.25">
      <c r="A44" s="1"/>
      <c r="B44" s="43">
        <v>43174</v>
      </c>
      <c r="C44" s="3" t="s">
        <v>113</v>
      </c>
      <c r="D44" s="4">
        <v>4117</v>
      </c>
      <c r="E44" s="240">
        <v>2665</v>
      </c>
      <c r="F44" s="11"/>
      <c r="G44" s="11"/>
    </row>
    <row r="45" spans="1:7" x14ac:dyDescent="0.25">
      <c r="A45" s="1"/>
      <c r="B45" s="43">
        <v>43174</v>
      </c>
      <c r="C45" s="3" t="s">
        <v>135</v>
      </c>
      <c r="D45" s="4">
        <v>4186</v>
      </c>
      <c r="E45" s="240">
        <v>2442</v>
      </c>
      <c r="F45" s="11"/>
      <c r="G45" s="11"/>
    </row>
    <row r="46" spans="1:7" x14ac:dyDescent="0.25">
      <c r="A46" s="1"/>
      <c r="B46" s="43">
        <v>43174</v>
      </c>
      <c r="C46" s="3" t="s">
        <v>136</v>
      </c>
      <c r="D46" s="4">
        <v>4187</v>
      </c>
      <c r="E46" s="240">
        <v>2442</v>
      </c>
      <c r="F46" s="11"/>
      <c r="G46" s="11"/>
    </row>
    <row r="47" spans="1:7" x14ac:dyDescent="0.25">
      <c r="A47" s="1"/>
      <c r="B47" s="43">
        <v>43175</v>
      </c>
      <c r="C47" s="3" t="s">
        <v>137</v>
      </c>
      <c r="D47" s="4">
        <v>4294</v>
      </c>
      <c r="E47" s="240">
        <v>2665</v>
      </c>
      <c r="F47" s="11"/>
      <c r="G47" s="11"/>
    </row>
    <row r="48" spans="1:7" x14ac:dyDescent="0.25">
      <c r="A48" s="1"/>
      <c r="B48" s="43">
        <v>43175</v>
      </c>
      <c r="C48" s="3" t="s">
        <v>138</v>
      </c>
      <c r="D48" s="4">
        <v>4300</v>
      </c>
      <c r="E48" s="240">
        <v>2665</v>
      </c>
      <c r="F48" s="11"/>
      <c r="G48" s="11"/>
    </row>
    <row r="49" spans="1:7" x14ac:dyDescent="0.25">
      <c r="A49" s="1"/>
      <c r="B49" s="43">
        <v>43175</v>
      </c>
      <c r="C49" s="3" t="s">
        <v>139</v>
      </c>
      <c r="D49" s="4">
        <v>4321</v>
      </c>
      <c r="E49" s="240">
        <v>2886</v>
      </c>
      <c r="F49" s="11"/>
      <c r="G49" s="11"/>
    </row>
    <row r="50" spans="1:7" x14ac:dyDescent="0.25">
      <c r="A50" s="1"/>
      <c r="B50" s="43">
        <v>43175</v>
      </c>
      <c r="C50" s="3" t="s">
        <v>114</v>
      </c>
      <c r="D50" s="4">
        <v>4362</v>
      </c>
      <c r="E50" s="240">
        <v>2886</v>
      </c>
      <c r="F50" s="11"/>
      <c r="G50" s="11"/>
    </row>
    <row r="51" spans="1:7" x14ac:dyDescent="0.25">
      <c r="A51" s="1"/>
      <c r="B51" s="43">
        <v>43179</v>
      </c>
      <c r="C51" s="3" t="s">
        <v>115</v>
      </c>
      <c r="D51" s="4">
        <v>4378</v>
      </c>
      <c r="E51" s="240">
        <v>2886</v>
      </c>
      <c r="F51" s="11"/>
      <c r="G51" s="11"/>
    </row>
    <row r="52" spans="1:7" x14ac:dyDescent="0.25">
      <c r="A52" s="1"/>
      <c r="B52" s="43">
        <v>43179</v>
      </c>
      <c r="C52" s="3" t="s">
        <v>140</v>
      </c>
      <c r="D52" s="4">
        <v>4444</v>
      </c>
      <c r="E52" s="240">
        <v>2886</v>
      </c>
      <c r="F52" s="11"/>
      <c r="G52" s="11"/>
    </row>
    <row r="53" spans="1:7" x14ac:dyDescent="0.25">
      <c r="A53" s="1"/>
      <c r="B53" s="43">
        <v>43180</v>
      </c>
      <c r="C53" s="3" t="s">
        <v>141</v>
      </c>
      <c r="D53" s="4">
        <v>4545</v>
      </c>
      <c r="E53" s="240">
        <v>2886</v>
      </c>
      <c r="F53" s="11"/>
      <c r="G53" s="11"/>
    </row>
    <row r="54" spans="1:7" x14ac:dyDescent="0.25">
      <c r="A54" s="1"/>
      <c r="B54" s="43">
        <v>43180</v>
      </c>
      <c r="C54" s="3" t="s">
        <v>142</v>
      </c>
      <c r="D54" s="4">
        <v>4577</v>
      </c>
      <c r="E54" s="240">
        <v>2886</v>
      </c>
      <c r="F54" s="11"/>
    </row>
    <row r="55" spans="1:7" x14ac:dyDescent="0.25">
      <c r="A55" s="1"/>
      <c r="B55" s="46" t="s">
        <v>810</v>
      </c>
      <c r="C55" s="3" t="s">
        <v>812</v>
      </c>
      <c r="D55" s="241">
        <v>4793</v>
      </c>
      <c r="E55" s="240">
        <v>2709</v>
      </c>
      <c r="F55" s="11"/>
      <c r="G55" s="4"/>
    </row>
    <row r="56" spans="1:7" x14ac:dyDescent="0.25">
      <c r="A56" s="1"/>
      <c r="B56" s="46">
        <v>43446</v>
      </c>
      <c r="C56" s="3" t="s">
        <v>818</v>
      </c>
      <c r="D56" s="241">
        <v>5193</v>
      </c>
      <c r="E56" s="240">
        <v>2709</v>
      </c>
      <c r="F56" s="11"/>
      <c r="G56" s="4"/>
    </row>
    <row r="57" spans="1:7" x14ac:dyDescent="0.25">
      <c r="A57" s="1"/>
      <c r="B57" s="43"/>
      <c r="C57" s="3"/>
      <c r="D57" s="4"/>
      <c r="E57" s="25"/>
      <c r="F57" s="11"/>
      <c r="G57" s="242">
        <f>SUM(E19:E56)</f>
        <v>95533</v>
      </c>
    </row>
    <row r="58" spans="1:7" ht="15.75" thickBot="1" x14ac:dyDescent="0.3">
      <c r="A58" s="279" t="s">
        <v>39</v>
      </c>
      <c r="B58" s="2" t="s">
        <v>866</v>
      </c>
      <c r="C58" s="3"/>
      <c r="D58" s="2"/>
      <c r="E58" s="202"/>
      <c r="F58" s="5"/>
      <c r="G58" s="236">
        <f>G6-G13-G57</f>
        <v>2482848.73</v>
      </c>
    </row>
    <row r="59" spans="1:7" ht="15.75" thickTop="1" x14ac:dyDescent="0.25"/>
    <row r="60" spans="1:7" x14ac:dyDescent="0.25">
      <c r="A60" s="1"/>
      <c r="B60" s="46"/>
      <c r="C60" s="3"/>
      <c r="D60" s="241"/>
      <c r="E60" s="240"/>
      <c r="F60" s="11"/>
      <c r="G60" s="4"/>
    </row>
    <row r="61" spans="1:7" x14ac:dyDescent="0.25">
      <c r="A61" s="1"/>
      <c r="B61" s="46"/>
      <c r="C61" s="3"/>
      <c r="D61" s="241"/>
      <c r="E61" s="240"/>
      <c r="F61" s="11"/>
      <c r="G61" s="4"/>
    </row>
    <row r="62" spans="1:7" x14ac:dyDescent="0.25">
      <c r="A62" s="1"/>
      <c r="B62" s="46"/>
      <c r="C62" s="3"/>
      <c r="D62" s="241"/>
      <c r="E62" s="240"/>
      <c r="F62" s="11"/>
      <c r="G62" s="4"/>
    </row>
    <row r="63" spans="1:7" x14ac:dyDescent="0.25">
      <c r="A63" s="1"/>
      <c r="B63" s="46"/>
      <c r="C63" s="3"/>
      <c r="D63" s="241"/>
      <c r="E63" s="240"/>
      <c r="F63" s="11"/>
      <c r="G63" s="4"/>
    </row>
    <row r="64" spans="1:7" x14ac:dyDescent="0.25">
      <c r="A64" s="1"/>
      <c r="B64" s="46"/>
      <c r="C64" s="3"/>
      <c r="D64" s="241"/>
      <c r="E64" s="240"/>
      <c r="F64" s="11"/>
      <c r="G64" s="4"/>
    </row>
    <row r="65" spans="1:7" x14ac:dyDescent="0.25">
      <c r="A65" s="1"/>
      <c r="B65" s="46"/>
      <c r="C65" s="3"/>
      <c r="D65" s="241"/>
      <c r="E65" s="240"/>
      <c r="F65" s="11"/>
      <c r="G65" s="4"/>
    </row>
    <row r="66" spans="1:7" x14ac:dyDescent="0.25">
      <c r="A66" s="1"/>
      <c r="B66" s="46"/>
      <c r="C66" s="3"/>
      <c r="D66" s="241"/>
      <c r="E66" s="240"/>
      <c r="F66" s="11"/>
      <c r="G66" s="4"/>
    </row>
    <row r="67" spans="1:7" x14ac:dyDescent="0.25">
      <c r="A67" s="1"/>
      <c r="B67" s="46"/>
      <c r="C67" s="3"/>
      <c r="D67" s="241"/>
      <c r="E67" s="240"/>
      <c r="F67" s="11"/>
      <c r="G67" s="4"/>
    </row>
    <row r="68" spans="1:7" x14ac:dyDescent="0.25">
      <c r="A68" s="1"/>
      <c r="B68" s="46"/>
      <c r="C68" s="3"/>
      <c r="D68" s="241"/>
      <c r="E68" s="240"/>
      <c r="F68" s="11"/>
      <c r="G68" s="4"/>
    </row>
    <row r="69" spans="1:7" x14ac:dyDescent="0.25">
      <c r="A69" s="1"/>
      <c r="B69" s="46"/>
      <c r="C69" s="3"/>
      <c r="D69" s="241"/>
      <c r="E69" s="240"/>
      <c r="F69" s="11"/>
      <c r="G69" s="4"/>
    </row>
    <row r="70" spans="1:7" x14ac:dyDescent="0.25">
      <c r="A70" s="1"/>
      <c r="B70" s="46"/>
      <c r="C70" s="3"/>
      <c r="D70" s="4"/>
      <c r="E70" s="240"/>
      <c r="F70" s="11"/>
      <c r="G70" s="4"/>
    </row>
    <row r="71" spans="1:7" x14ac:dyDescent="0.25">
      <c r="A71" s="1"/>
      <c r="B71" s="46"/>
      <c r="C71" s="3"/>
      <c r="D71" s="241"/>
      <c r="E71" s="240"/>
      <c r="F71" s="11"/>
      <c r="G71" s="4"/>
    </row>
    <row r="72" spans="1:7" x14ac:dyDescent="0.25">
      <c r="A72" s="1"/>
      <c r="B72" s="46"/>
      <c r="C72" s="3"/>
      <c r="D72" s="241"/>
      <c r="E72" s="240"/>
      <c r="F72" s="11"/>
      <c r="G72" s="4"/>
    </row>
    <row r="73" spans="1:7" x14ac:dyDescent="0.25">
      <c r="A73" s="1"/>
      <c r="B73" s="46"/>
      <c r="C73" s="3"/>
      <c r="D73" s="241"/>
      <c r="E73" s="240"/>
      <c r="F73" s="11"/>
      <c r="G73" s="4"/>
    </row>
    <row r="74" spans="1:7" x14ac:dyDescent="0.25">
      <c r="A74" s="1"/>
      <c r="B74" s="46"/>
      <c r="C74" s="3"/>
      <c r="D74" s="241"/>
      <c r="E74" s="240"/>
      <c r="F74" s="11"/>
      <c r="G74" s="4"/>
    </row>
    <row r="75" spans="1:7" x14ac:dyDescent="0.25">
      <c r="A75" s="1"/>
      <c r="B75" s="46"/>
      <c r="C75" s="3"/>
      <c r="D75" s="241"/>
      <c r="E75" s="240"/>
      <c r="F75" s="11"/>
      <c r="G75" s="4"/>
    </row>
    <row r="76" spans="1:7" x14ac:dyDescent="0.25">
      <c r="A76" s="1"/>
      <c r="B76" s="46"/>
      <c r="C76" s="3"/>
      <c r="D76" s="241"/>
      <c r="E76" s="240"/>
      <c r="F76" s="11"/>
      <c r="G76" s="4"/>
    </row>
    <row r="77" spans="1:7" x14ac:dyDescent="0.25">
      <c r="A77" s="1"/>
      <c r="B77" s="46"/>
      <c r="C77" s="3"/>
      <c r="D77" s="241"/>
      <c r="E77" s="240"/>
      <c r="F77" s="11"/>
      <c r="G77" s="4"/>
    </row>
    <row r="78" spans="1:7" x14ac:dyDescent="0.25">
      <c r="A78" s="1"/>
      <c r="B78" s="46"/>
      <c r="C78" s="3"/>
      <c r="D78" s="241"/>
      <c r="E78" s="240"/>
      <c r="F78" s="11"/>
      <c r="G78" s="4"/>
    </row>
    <row r="79" spans="1:7" x14ac:dyDescent="0.25">
      <c r="A79" s="1"/>
      <c r="B79" s="46"/>
      <c r="C79" s="3"/>
      <c r="D79" s="241"/>
      <c r="E79" s="240"/>
      <c r="F79" s="11"/>
      <c r="G79" s="4"/>
    </row>
    <row r="80" spans="1:7" x14ac:dyDescent="0.25">
      <c r="A80" s="1"/>
      <c r="B80" s="46"/>
      <c r="C80" s="3"/>
      <c r="D80" s="241"/>
      <c r="E80" s="240"/>
      <c r="F80" s="11"/>
      <c r="G80" s="4"/>
    </row>
    <row r="81" spans="1:11" x14ac:dyDescent="0.25">
      <c r="A81" s="1"/>
      <c r="B81" s="46"/>
      <c r="C81" s="3"/>
      <c r="D81" s="241"/>
      <c r="E81" s="240"/>
      <c r="F81" s="11"/>
      <c r="G81" s="4"/>
    </row>
    <row r="82" spans="1:11" x14ac:dyDescent="0.25">
      <c r="A82" s="1"/>
      <c r="B82" s="46"/>
      <c r="C82" s="3"/>
      <c r="D82" s="241"/>
      <c r="E82" s="240"/>
      <c r="F82" s="11"/>
      <c r="G82" s="4"/>
    </row>
    <row r="83" spans="1:11" x14ac:dyDescent="0.25">
      <c r="A83" s="1"/>
      <c r="B83" s="46"/>
      <c r="C83" s="3"/>
      <c r="D83" s="241"/>
      <c r="E83" s="240"/>
      <c r="F83" s="11"/>
      <c r="G83" s="4"/>
    </row>
    <row r="84" spans="1:11" x14ac:dyDescent="0.25">
      <c r="A84" s="1"/>
      <c r="B84" s="46"/>
      <c r="C84" s="3"/>
      <c r="D84" s="241"/>
      <c r="E84" s="240"/>
      <c r="F84" s="11"/>
      <c r="G84" s="4"/>
    </row>
    <row r="85" spans="1:11" x14ac:dyDescent="0.25">
      <c r="A85" s="1"/>
      <c r="B85" s="46"/>
      <c r="C85" s="3"/>
      <c r="D85" s="241"/>
      <c r="E85" s="240"/>
      <c r="F85" s="11"/>
      <c r="G85" s="4"/>
    </row>
    <row r="86" spans="1:11" x14ac:dyDescent="0.25">
      <c r="A86" s="1"/>
      <c r="B86" s="46"/>
      <c r="C86" s="3"/>
      <c r="D86" s="241"/>
      <c r="E86" s="240"/>
      <c r="F86" s="11"/>
      <c r="G86" s="4"/>
    </row>
    <row r="87" spans="1:11" x14ac:dyDescent="0.25">
      <c r="A87" s="1"/>
      <c r="B87" s="46"/>
      <c r="C87" s="3"/>
      <c r="D87" s="241"/>
      <c r="E87" s="240"/>
      <c r="F87" s="11"/>
      <c r="G87" s="4"/>
    </row>
    <row r="88" spans="1:11" x14ac:dyDescent="0.25">
      <c r="A88" s="1"/>
      <c r="B88" s="46"/>
      <c r="C88" s="3"/>
      <c r="D88" s="241"/>
      <c r="E88" s="240"/>
      <c r="F88" s="11"/>
      <c r="G88" s="4"/>
    </row>
    <row r="89" spans="1:11" x14ac:dyDescent="0.25">
      <c r="A89" s="1"/>
      <c r="B89" s="46"/>
      <c r="C89" s="3"/>
      <c r="D89" s="241"/>
      <c r="E89" s="240"/>
      <c r="F89" s="11"/>
      <c r="G89" s="4"/>
    </row>
    <row r="90" spans="1:11" x14ac:dyDescent="0.25">
      <c r="A90" s="1"/>
      <c r="B90" s="46"/>
      <c r="C90" s="3"/>
      <c r="D90" s="241"/>
      <c r="E90" s="240"/>
      <c r="F90" s="11"/>
      <c r="G90" s="4"/>
    </row>
    <row r="91" spans="1:11" x14ac:dyDescent="0.25">
      <c r="A91" s="1"/>
      <c r="B91" s="46"/>
      <c r="C91" s="3"/>
      <c r="D91" s="241"/>
      <c r="E91" s="240"/>
      <c r="F91" s="11"/>
      <c r="G91" s="4"/>
    </row>
    <row r="92" spans="1:11" x14ac:dyDescent="0.25">
      <c r="A92" s="1"/>
      <c r="B92" s="46"/>
      <c r="C92" s="3"/>
      <c r="D92" s="4"/>
      <c r="E92" s="240"/>
      <c r="F92" s="11"/>
    </row>
    <row r="93" spans="1:11" x14ac:dyDescent="0.25">
      <c r="A93" s="1"/>
      <c r="B93" s="46"/>
      <c r="C93" s="3"/>
      <c r="D93" s="241"/>
      <c r="E93" s="240"/>
      <c r="F93" s="11"/>
      <c r="G93" s="242"/>
    </row>
    <row r="94" spans="1:11" x14ac:dyDescent="0.25">
      <c r="A94" s="1"/>
      <c r="B94" s="43"/>
      <c r="C94" s="3"/>
      <c r="D94" s="4"/>
      <c r="E94" s="25"/>
      <c r="F94" s="11"/>
    </row>
    <row r="95" spans="1:11" ht="15.75" thickBot="1" x14ac:dyDescent="0.3">
      <c r="A95" s="279"/>
      <c r="B95" s="2"/>
      <c r="C95" s="3"/>
      <c r="D95" s="2"/>
      <c r="E95" s="202"/>
      <c r="F95" s="5"/>
      <c r="G95" s="236"/>
      <c r="I95" s="238"/>
      <c r="K95" s="239"/>
    </row>
    <row r="96" spans="1:11" ht="15.75" thickTop="1" x14ac:dyDescent="0.25"/>
  </sheetData>
  <mergeCells count="4">
    <mergeCell ref="A1:G1"/>
    <mergeCell ref="A2:G2"/>
    <mergeCell ref="A3:G3"/>
    <mergeCell ref="A4:G4"/>
  </mergeCells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D1CB45-7502-43DC-9A1F-4BBF69FAEBF3}">
  <dimension ref="A1:E13"/>
  <sheetViews>
    <sheetView workbookViewId="0">
      <selection sqref="A1:G47"/>
    </sheetView>
  </sheetViews>
  <sheetFormatPr baseColWidth="10" defaultRowHeight="15" x14ac:dyDescent="0.25"/>
  <cols>
    <col min="1" max="1" width="11.5703125" bestFit="1" customWidth="1"/>
    <col min="2" max="2" width="29.85546875" bestFit="1" customWidth="1"/>
    <col min="3" max="3" width="6" bestFit="1" customWidth="1"/>
    <col min="4" max="4" width="11.140625" bestFit="1" customWidth="1"/>
    <col min="5" max="5" width="16.5703125" bestFit="1" customWidth="1"/>
  </cols>
  <sheetData>
    <row r="1" spans="1:5" x14ac:dyDescent="0.25">
      <c r="A1" s="339" t="s">
        <v>0</v>
      </c>
      <c r="B1" s="339"/>
      <c r="C1" s="339"/>
      <c r="D1" s="339"/>
      <c r="E1" s="339"/>
    </row>
    <row r="2" spans="1:5" x14ac:dyDescent="0.25">
      <c r="A2" s="339" t="s">
        <v>1</v>
      </c>
      <c r="B2" s="339"/>
      <c r="C2" s="339"/>
      <c r="D2" s="339"/>
      <c r="E2" s="339"/>
    </row>
    <row r="3" spans="1:5" x14ac:dyDescent="0.25">
      <c r="A3" s="335" t="s">
        <v>1781</v>
      </c>
      <c r="B3" s="335"/>
      <c r="C3" s="335"/>
      <c r="D3" s="335"/>
      <c r="E3" s="316"/>
    </row>
    <row r="4" spans="1:5" x14ac:dyDescent="0.25">
      <c r="A4" s="335" t="s">
        <v>859</v>
      </c>
      <c r="B4" s="335"/>
      <c r="C4" s="335"/>
      <c r="D4" s="335"/>
      <c r="E4" s="316"/>
    </row>
    <row r="5" spans="1:5" x14ac:dyDescent="0.25">
      <c r="A5" s="335" t="s">
        <v>860</v>
      </c>
      <c r="B5" s="335"/>
      <c r="C5" s="335"/>
      <c r="D5" s="335"/>
      <c r="E5" s="230">
        <v>1523866.34</v>
      </c>
    </row>
    <row r="6" spans="1:5" x14ac:dyDescent="0.25">
      <c r="A6" s="335" t="s">
        <v>726</v>
      </c>
      <c r="B6" s="335"/>
      <c r="C6" s="335"/>
      <c r="D6" s="335"/>
      <c r="E6" s="317"/>
    </row>
    <row r="7" spans="1:5" x14ac:dyDescent="0.25">
      <c r="A7" s="339" t="s">
        <v>5</v>
      </c>
      <c r="B7" s="339"/>
      <c r="C7" s="318"/>
      <c r="D7" s="317"/>
      <c r="E7" s="317"/>
    </row>
    <row r="8" spans="1:5" x14ac:dyDescent="0.25">
      <c r="A8" s="221"/>
      <c r="B8" s="231"/>
      <c r="C8" s="232"/>
      <c r="D8" s="233"/>
      <c r="E8" s="222"/>
    </row>
    <row r="9" spans="1:5" x14ac:dyDescent="0.25">
      <c r="A9" s="221"/>
      <c r="B9" s="231"/>
      <c r="C9" s="232"/>
      <c r="D9" s="233"/>
      <c r="E9" s="234"/>
    </row>
    <row r="10" spans="1:5" x14ac:dyDescent="0.25">
      <c r="A10" s="221"/>
      <c r="B10" s="231"/>
      <c r="C10" s="232"/>
      <c r="D10" s="233"/>
      <c r="E10" s="234"/>
    </row>
    <row r="11" spans="1:5" x14ac:dyDescent="0.25">
      <c r="A11" s="221"/>
      <c r="B11" s="231"/>
      <c r="C11" s="232"/>
      <c r="D11" s="233"/>
      <c r="E11" s="234"/>
    </row>
    <row r="12" spans="1:5" ht="15.75" thickBot="1" x14ac:dyDescent="0.3">
      <c r="A12" s="335" t="s">
        <v>1782</v>
      </c>
      <c r="B12" s="335"/>
      <c r="C12" s="335"/>
      <c r="D12" s="335"/>
      <c r="E12" s="324">
        <f>+E5-E10</f>
        <v>1523866.34</v>
      </c>
    </row>
    <row r="13" spans="1:5" ht="15.75" thickTop="1" x14ac:dyDescent="0.25"/>
  </sheetData>
  <mergeCells count="8">
    <mergeCell ref="A7:B7"/>
    <mergeCell ref="A12:D12"/>
    <mergeCell ref="A1:E1"/>
    <mergeCell ref="A2:E2"/>
    <mergeCell ref="A3:D3"/>
    <mergeCell ref="A4:D4"/>
    <mergeCell ref="A5:D5"/>
    <mergeCell ref="A6:D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H39" sqref="H39"/>
    </sheetView>
  </sheetViews>
  <sheetFormatPr baseColWidth="10" defaultRowHeight="15" x14ac:dyDescent="0.25"/>
  <sheetData/>
  <pageMargins left="0.7" right="0.7" top="0.75" bottom="0.75" header="0.3" footer="0.3"/>
  <pageSetup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1:M48"/>
  <sheetViews>
    <sheetView workbookViewId="0">
      <selection activeCell="J15" sqref="J15"/>
    </sheetView>
  </sheetViews>
  <sheetFormatPr baseColWidth="10" defaultColWidth="10.85546875" defaultRowHeight="15" x14ac:dyDescent="0.25"/>
  <cols>
    <col min="1" max="1" width="1.42578125" style="83" customWidth="1"/>
    <col min="2" max="2" width="9.42578125" style="83" bestFit="1" customWidth="1"/>
    <col min="3" max="3" width="54.7109375" style="83" customWidth="1"/>
    <col min="4" max="4" width="12.140625" style="83" bestFit="1" customWidth="1"/>
    <col min="5" max="7" width="12.140625" style="83" customWidth="1"/>
    <col min="8" max="8" width="12.85546875" style="83" bestFit="1" customWidth="1"/>
    <col min="9" max="9" width="11.85546875" style="83" customWidth="1"/>
    <col min="10" max="10" width="12.140625" style="83" bestFit="1" customWidth="1"/>
    <col min="11" max="11" width="11.7109375" style="86" bestFit="1" customWidth="1"/>
    <col min="12" max="16384" width="10.85546875" style="83"/>
  </cols>
  <sheetData>
    <row r="1" spans="2:13" x14ac:dyDescent="0.25">
      <c r="B1" s="30"/>
      <c r="C1" s="30" t="s">
        <v>457</v>
      </c>
      <c r="D1" s="47"/>
      <c r="E1" s="47"/>
      <c r="F1" s="47"/>
      <c r="G1" s="47"/>
      <c r="H1" s="146"/>
      <c r="I1" s="47"/>
      <c r="J1" s="47"/>
      <c r="K1" s="47"/>
      <c r="L1" s="47"/>
      <c r="M1" s="65"/>
    </row>
    <row r="2" spans="2:13" ht="15.75" thickBot="1" x14ac:dyDescent="0.3">
      <c r="B2" s="30"/>
      <c r="C2" s="30" t="s">
        <v>821</v>
      </c>
      <c r="D2" s="47"/>
      <c r="E2" s="47"/>
      <c r="F2" s="47"/>
      <c r="G2" s="47"/>
      <c r="H2" s="146"/>
      <c r="I2" s="47"/>
      <c r="J2" s="47"/>
      <c r="K2" s="47"/>
      <c r="L2" s="47"/>
      <c r="M2" s="65"/>
    </row>
    <row r="3" spans="2:13" ht="27" x14ac:dyDescent="0.25">
      <c r="B3" s="48"/>
      <c r="C3" s="49"/>
      <c r="D3" s="185"/>
      <c r="E3" s="186" t="s">
        <v>143</v>
      </c>
      <c r="F3" s="186" t="s">
        <v>143</v>
      </c>
      <c r="G3" s="186" t="s">
        <v>143</v>
      </c>
      <c r="H3" s="186" t="s">
        <v>143</v>
      </c>
      <c r="I3" s="186" t="s">
        <v>144</v>
      </c>
      <c r="J3" s="187" t="s">
        <v>145</v>
      </c>
      <c r="K3" s="83"/>
      <c r="L3" s="143"/>
    </row>
    <row r="4" spans="2:13" x14ac:dyDescent="0.25">
      <c r="B4" s="52" t="s">
        <v>146</v>
      </c>
      <c r="C4" s="53" t="s">
        <v>147</v>
      </c>
      <c r="D4" s="188" t="s">
        <v>148</v>
      </c>
      <c r="E4" s="189" t="s">
        <v>906</v>
      </c>
      <c r="F4" s="189" t="s">
        <v>907</v>
      </c>
      <c r="G4" s="189" t="s">
        <v>908</v>
      </c>
      <c r="H4" s="189" t="s">
        <v>823</v>
      </c>
      <c r="I4" s="189" t="s">
        <v>906</v>
      </c>
      <c r="J4" s="190" t="s">
        <v>149</v>
      </c>
      <c r="K4" s="83"/>
      <c r="L4" s="143"/>
    </row>
    <row r="5" spans="2:13" x14ac:dyDescent="0.25">
      <c r="B5" s="56"/>
      <c r="C5" s="57"/>
      <c r="D5" s="188" t="s">
        <v>822</v>
      </c>
      <c r="E5" s="191" t="s">
        <v>150</v>
      </c>
      <c r="F5" s="191" t="s">
        <v>150</v>
      </c>
      <c r="G5" s="191" t="s">
        <v>150</v>
      </c>
      <c r="H5" s="191" t="s">
        <v>150</v>
      </c>
      <c r="I5" s="191" t="s">
        <v>150</v>
      </c>
      <c r="J5" s="190" t="s">
        <v>151</v>
      </c>
      <c r="K5" s="83"/>
      <c r="L5" s="143"/>
    </row>
    <row r="6" spans="2:13" ht="15.75" thickBot="1" x14ac:dyDescent="0.3">
      <c r="B6" s="59"/>
      <c r="C6" s="60"/>
      <c r="D6" s="192"/>
      <c r="E6" s="193" t="s">
        <v>909</v>
      </c>
      <c r="F6" s="193" t="s">
        <v>910</v>
      </c>
      <c r="G6" s="193" t="s">
        <v>911</v>
      </c>
      <c r="H6" s="193" t="s">
        <v>824</v>
      </c>
      <c r="I6" s="193" t="s">
        <v>824</v>
      </c>
      <c r="J6" s="194"/>
      <c r="K6" s="83"/>
      <c r="L6" s="143"/>
    </row>
    <row r="7" spans="2:13" ht="15.75" thickBot="1" x14ac:dyDescent="0.3">
      <c r="B7" s="100">
        <v>199</v>
      </c>
      <c r="C7" s="101" t="s">
        <v>479</v>
      </c>
      <c r="D7" s="102">
        <v>190000</v>
      </c>
      <c r="E7" s="268">
        <v>103615.92</v>
      </c>
      <c r="F7" s="268">
        <v>43400</v>
      </c>
      <c r="G7" s="268">
        <v>42950</v>
      </c>
      <c r="H7" s="103">
        <v>0</v>
      </c>
      <c r="I7" s="103">
        <f>+E7+F7+G7+H7</f>
        <v>189965.91999999998</v>
      </c>
      <c r="J7" s="104">
        <f>D7-I7</f>
        <v>34.080000000016298</v>
      </c>
      <c r="K7" s="83"/>
      <c r="L7" s="145"/>
    </row>
    <row r="8" spans="2:13" ht="15.75" thickBot="1" x14ac:dyDescent="0.3">
      <c r="B8" s="100">
        <v>201</v>
      </c>
      <c r="C8" s="101" t="s">
        <v>480</v>
      </c>
      <c r="D8" s="102">
        <v>30000</v>
      </c>
      <c r="E8" s="268">
        <v>0</v>
      </c>
      <c r="F8" s="268">
        <v>0</v>
      </c>
      <c r="G8" s="268">
        <v>0</v>
      </c>
      <c r="H8" s="103">
        <v>0</v>
      </c>
      <c r="I8" s="103">
        <f t="shared" ref="I8:I17" si="0">+E8+F8+G8+H8</f>
        <v>0</v>
      </c>
      <c r="J8" s="104">
        <f t="shared" ref="J8:J13" si="1">D8-I8</f>
        <v>30000</v>
      </c>
      <c r="K8" s="83"/>
      <c r="L8" s="145"/>
    </row>
    <row r="9" spans="2:13" ht="15.75" thickBot="1" x14ac:dyDescent="0.3">
      <c r="B9" s="100">
        <v>202</v>
      </c>
      <c r="C9" s="101" t="s">
        <v>481</v>
      </c>
      <c r="D9" s="102">
        <v>170000</v>
      </c>
      <c r="E9" s="268">
        <v>2029.2</v>
      </c>
      <c r="F9" s="268">
        <v>27704.31</v>
      </c>
      <c r="G9" s="268">
        <v>87142.23</v>
      </c>
      <c r="H9" s="103">
        <v>16029.11</v>
      </c>
      <c r="I9" s="103">
        <f t="shared" si="0"/>
        <v>132904.84999999998</v>
      </c>
      <c r="J9" s="104">
        <f t="shared" si="1"/>
        <v>37095.150000000023</v>
      </c>
      <c r="K9" s="83"/>
      <c r="L9" s="145"/>
    </row>
    <row r="10" spans="2:13" ht="15.75" thickBot="1" x14ac:dyDescent="0.3">
      <c r="B10" s="100">
        <v>203</v>
      </c>
      <c r="C10" s="105" t="s">
        <v>482</v>
      </c>
      <c r="D10" s="102">
        <v>55000</v>
      </c>
      <c r="E10" s="268">
        <v>0</v>
      </c>
      <c r="F10" s="268">
        <v>37836.410000000003</v>
      </c>
      <c r="G10" s="268">
        <v>3368.67</v>
      </c>
      <c r="H10" s="103">
        <v>13794.72</v>
      </c>
      <c r="I10" s="103">
        <f t="shared" si="0"/>
        <v>54999.8</v>
      </c>
      <c r="J10" s="104">
        <f t="shared" si="1"/>
        <v>0.19999999999708962</v>
      </c>
      <c r="K10" s="83"/>
      <c r="L10" s="145"/>
    </row>
    <row r="11" spans="2:13" ht="15.75" thickBot="1" x14ac:dyDescent="0.3">
      <c r="B11" s="106" t="s">
        <v>154</v>
      </c>
      <c r="C11" s="101" t="s">
        <v>483</v>
      </c>
      <c r="D11" s="102">
        <v>450000</v>
      </c>
      <c r="E11" s="268">
        <v>418764</v>
      </c>
      <c r="F11" s="268">
        <v>0</v>
      </c>
      <c r="G11" s="268">
        <v>31236</v>
      </c>
      <c r="H11" s="103">
        <v>0</v>
      </c>
      <c r="I11" s="103">
        <f t="shared" si="0"/>
        <v>450000</v>
      </c>
      <c r="J11" s="104">
        <f t="shared" si="1"/>
        <v>0</v>
      </c>
      <c r="K11" s="83"/>
      <c r="L11" s="145"/>
    </row>
    <row r="12" spans="2:13" ht="15.75" thickBot="1" x14ac:dyDescent="0.3">
      <c r="B12" s="106" t="s">
        <v>155</v>
      </c>
      <c r="C12" s="101" t="s">
        <v>484</v>
      </c>
      <c r="D12" s="102">
        <v>300000</v>
      </c>
      <c r="E12" s="268">
        <v>300000</v>
      </c>
      <c r="F12" s="268">
        <v>0</v>
      </c>
      <c r="G12" s="268">
        <v>0</v>
      </c>
      <c r="H12" s="103">
        <v>0</v>
      </c>
      <c r="I12" s="103">
        <f t="shared" si="0"/>
        <v>300000</v>
      </c>
      <c r="J12" s="104">
        <f t="shared" si="1"/>
        <v>0</v>
      </c>
      <c r="K12" s="83"/>
      <c r="L12" s="145"/>
    </row>
    <row r="13" spans="2:13" ht="15.75" thickBot="1" x14ac:dyDescent="0.3">
      <c r="B13" s="100">
        <v>208</v>
      </c>
      <c r="C13" s="101" t="s">
        <v>485</v>
      </c>
      <c r="D13" s="102">
        <v>1167000</v>
      </c>
      <c r="E13" s="268">
        <v>461940.27</v>
      </c>
      <c r="F13" s="268">
        <v>105304</v>
      </c>
      <c r="G13" s="268">
        <v>299385</v>
      </c>
      <c r="H13" s="103">
        <v>94128</v>
      </c>
      <c r="I13" s="103">
        <f t="shared" si="0"/>
        <v>960757.27</v>
      </c>
      <c r="J13" s="104">
        <f t="shared" si="1"/>
        <v>206242.72999999998</v>
      </c>
      <c r="K13" s="83"/>
      <c r="L13" s="145"/>
    </row>
    <row r="14" spans="2:13" ht="15.75" thickBot="1" x14ac:dyDescent="0.3">
      <c r="B14" s="100">
        <v>209</v>
      </c>
      <c r="C14" s="101" t="s">
        <v>486</v>
      </c>
      <c r="D14" s="102">
        <v>3327734</v>
      </c>
      <c r="E14" s="268">
        <v>574367.80000000005</v>
      </c>
      <c r="F14" s="268">
        <v>434003.48</v>
      </c>
      <c r="G14" s="268">
        <v>1034430.01</v>
      </c>
      <c r="H14" s="103">
        <v>800883.58</v>
      </c>
      <c r="I14" s="103">
        <f>+E14+F14+G14+H14</f>
        <v>2843684.87</v>
      </c>
      <c r="J14" s="104">
        <f>D14-I14</f>
        <v>484049.12999999989</v>
      </c>
      <c r="K14" s="83"/>
      <c r="L14" s="145"/>
    </row>
    <row r="15" spans="2:13" ht="18" x14ac:dyDescent="0.25">
      <c r="B15" s="264">
        <v>213</v>
      </c>
      <c r="C15" s="265" t="s">
        <v>487</v>
      </c>
      <c r="D15" s="266">
        <v>495000</v>
      </c>
      <c r="E15" s="269">
        <f>SUM(E16:E17)</f>
        <v>105394.31</v>
      </c>
      <c r="F15" s="269">
        <f>SUM(F16:F17)</f>
        <v>37199.01</v>
      </c>
      <c r="G15" s="269">
        <v>68849.8</v>
      </c>
      <c r="H15" s="269">
        <v>102904</v>
      </c>
      <c r="I15" s="269">
        <f t="shared" si="0"/>
        <v>314347.12</v>
      </c>
      <c r="J15" s="267">
        <f>D15-I15</f>
        <v>180652.88</v>
      </c>
      <c r="K15" s="83"/>
      <c r="L15" s="145"/>
    </row>
    <row r="16" spans="2:13" x14ac:dyDescent="0.25">
      <c r="B16" s="107"/>
      <c r="C16" s="131" t="s">
        <v>158</v>
      </c>
      <c r="D16" s="132"/>
      <c r="E16" s="196">
        <v>65332.49</v>
      </c>
      <c r="F16" s="196">
        <v>37199.01</v>
      </c>
      <c r="G16" s="196">
        <v>51648.18</v>
      </c>
      <c r="H16" s="243">
        <v>27154</v>
      </c>
      <c r="I16" s="243">
        <f t="shared" si="0"/>
        <v>181333.68</v>
      </c>
      <c r="J16" s="133"/>
      <c r="K16" s="83"/>
      <c r="L16" s="195"/>
    </row>
    <row r="17" spans="2:13" ht="15.75" thickBot="1" x14ac:dyDescent="0.3">
      <c r="B17" s="108"/>
      <c r="C17" s="134" t="s">
        <v>159</v>
      </c>
      <c r="D17" s="135"/>
      <c r="E17" s="197">
        <v>40061.82</v>
      </c>
      <c r="F17" s="197"/>
      <c r="G17" s="197">
        <v>17201.62</v>
      </c>
      <c r="H17" s="244">
        <v>75750</v>
      </c>
      <c r="I17" s="244">
        <f t="shared" si="0"/>
        <v>133013.44</v>
      </c>
      <c r="J17" s="136"/>
      <c r="K17" s="83"/>
      <c r="L17" s="195"/>
    </row>
    <row r="18" spans="2:13" x14ac:dyDescent="0.25">
      <c r="B18" s="62"/>
      <c r="C18" s="63"/>
      <c r="D18" s="63"/>
      <c r="E18" s="63"/>
      <c r="F18" s="63"/>
      <c r="G18" s="63"/>
      <c r="H18" s="63"/>
      <c r="I18" s="64"/>
      <c r="J18" s="64"/>
      <c r="K18" s="63"/>
      <c r="L18" s="65"/>
      <c r="M18" s="65"/>
    </row>
    <row r="20" spans="2:13" ht="15.75" thickBot="1" x14ac:dyDescent="0.3"/>
    <row r="21" spans="2:13" ht="27" x14ac:dyDescent="0.25">
      <c r="B21" s="48"/>
      <c r="C21" s="49"/>
      <c r="D21" s="185"/>
      <c r="E21" s="186" t="s">
        <v>143</v>
      </c>
      <c r="F21" s="186" t="s">
        <v>143</v>
      </c>
      <c r="G21" s="186" t="s">
        <v>143</v>
      </c>
      <c r="H21" s="186" t="s">
        <v>143</v>
      </c>
      <c r="I21" s="186" t="s">
        <v>144</v>
      </c>
      <c r="J21" s="187" t="s">
        <v>145</v>
      </c>
      <c r="K21" s="138"/>
      <c r="L21" s="138"/>
      <c r="M21" s="143"/>
    </row>
    <row r="22" spans="2:13" x14ac:dyDescent="0.25">
      <c r="B22" s="52" t="s">
        <v>146</v>
      </c>
      <c r="C22" s="53" t="s">
        <v>147</v>
      </c>
      <c r="D22" s="188" t="s">
        <v>148</v>
      </c>
      <c r="E22" s="189" t="s">
        <v>906</v>
      </c>
      <c r="F22" s="189" t="s">
        <v>907</v>
      </c>
      <c r="G22" s="189" t="s">
        <v>908</v>
      </c>
      <c r="H22" s="189" t="s">
        <v>823</v>
      </c>
      <c r="I22" s="189" t="s">
        <v>906</v>
      </c>
      <c r="J22" s="190" t="s">
        <v>149</v>
      </c>
      <c r="K22" s="139"/>
      <c r="L22" s="139"/>
      <c r="M22" s="143"/>
    </row>
    <row r="23" spans="2:13" x14ac:dyDescent="0.25">
      <c r="B23" s="56"/>
      <c r="C23" s="57"/>
      <c r="D23" s="188" t="s">
        <v>822</v>
      </c>
      <c r="E23" s="191" t="s">
        <v>150</v>
      </c>
      <c r="F23" s="191" t="s">
        <v>150</v>
      </c>
      <c r="G23" s="191" t="s">
        <v>150</v>
      </c>
      <c r="H23" s="191" t="s">
        <v>150</v>
      </c>
      <c r="I23" s="191" t="s">
        <v>150</v>
      </c>
      <c r="J23" s="190" t="s">
        <v>151</v>
      </c>
      <c r="K23" s="141"/>
      <c r="L23" s="144"/>
      <c r="M23" s="143"/>
    </row>
    <row r="24" spans="2:13" ht="15.75" thickBot="1" x14ac:dyDescent="0.3">
      <c r="B24" s="59"/>
      <c r="C24" s="60"/>
      <c r="D24" s="192"/>
      <c r="E24" s="193" t="s">
        <v>909</v>
      </c>
      <c r="F24" s="193" t="s">
        <v>910</v>
      </c>
      <c r="G24" s="193" t="s">
        <v>911</v>
      </c>
      <c r="H24" s="193" t="s">
        <v>824</v>
      </c>
      <c r="I24" s="193" t="s">
        <v>824</v>
      </c>
      <c r="J24" s="194"/>
      <c r="K24" s="139"/>
      <c r="L24" s="139"/>
      <c r="M24" s="143"/>
    </row>
    <row r="25" spans="2:13" ht="15.75" thickBot="1" x14ac:dyDescent="0.3">
      <c r="B25" s="106" t="s">
        <v>449</v>
      </c>
      <c r="C25" s="101" t="s">
        <v>450</v>
      </c>
      <c r="D25" s="102">
        <v>148800</v>
      </c>
      <c r="E25" s="102">
        <v>61006.66</v>
      </c>
      <c r="F25" s="102">
        <v>67253.97</v>
      </c>
      <c r="G25" s="102">
        <v>1719.12</v>
      </c>
      <c r="H25" s="102">
        <v>18933</v>
      </c>
      <c r="I25" s="102">
        <f>+E25+F25+G25+H25</f>
        <v>148912.75</v>
      </c>
      <c r="J25" s="102">
        <f>+D25-I25</f>
        <v>-112.75</v>
      </c>
      <c r="K25" s="126"/>
      <c r="L25" s="126"/>
      <c r="M25" s="145"/>
    </row>
    <row r="26" spans="2:13" ht="15.75" thickBot="1" x14ac:dyDescent="0.3">
      <c r="B26" s="106" t="s">
        <v>451</v>
      </c>
      <c r="C26" s="101" t="s">
        <v>452</v>
      </c>
      <c r="D26" s="102">
        <v>42000</v>
      </c>
      <c r="E26" s="102">
        <v>18207.189999999999</v>
      </c>
      <c r="F26" s="102">
        <v>19881</v>
      </c>
      <c r="G26" s="102">
        <v>0</v>
      </c>
      <c r="H26" s="102">
        <v>0</v>
      </c>
      <c r="I26" s="102">
        <f t="shared" ref="I26:I28" si="2">+E26+F26+G26+H26</f>
        <v>38088.19</v>
      </c>
      <c r="J26" s="102">
        <f t="shared" ref="J26:J28" si="3">+D26-I26</f>
        <v>3911.8099999999977</v>
      </c>
      <c r="K26" s="126"/>
      <c r="L26" s="126"/>
      <c r="M26" s="145"/>
    </row>
    <row r="27" spans="2:13" ht="15.75" thickBot="1" x14ac:dyDescent="0.3">
      <c r="B27" s="106"/>
      <c r="C27" s="105" t="s">
        <v>465</v>
      </c>
      <c r="D27" s="102">
        <v>80000</v>
      </c>
      <c r="E27" s="102">
        <v>16208.54</v>
      </c>
      <c r="F27" s="102">
        <v>23115.81</v>
      </c>
      <c r="G27" s="102">
        <v>29752.14</v>
      </c>
      <c r="H27" s="102">
        <v>29752.14</v>
      </c>
      <c r="I27" s="102">
        <f t="shared" si="2"/>
        <v>98828.63</v>
      </c>
      <c r="J27" s="102">
        <f t="shared" si="3"/>
        <v>-18828.630000000005</v>
      </c>
      <c r="K27" s="126"/>
      <c r="L27" s="126"/>
      <c r="M27" s="145"/>
    </row>
    <row r="28" spans="2:13" ht="15.75" thickBot="1" x14ac:dyDescent="0.3">
      <c r="B28" s="106"/>
      <c r="C28" s="101" t="s">
        <v>464</v>
      </c>
      <c r="D28" s="102">
        <v>136711.38</v>
      </c>
      <c r="E28" s="102">
        <v>29871.72</v>
      </c>
      <c r="F28" s="102">
        <v>16528.97</v>
      </c>
      <c r="G28" s="102">
        <v>10460.44</v>
      </c>
      <c r="H28" s="102">
        <v>0</v>
      </c>
      <c r="I28" s="102">
        <f t="shared" si="2"/>
        <v>56861.130000000005</v>
      </c>
      <c r="J28" s="102">
        <f t="shared" si="3"/>
        <v>79850.25</v>
      </c>
      <c r="K28" s="126"/>
      <c r="L28" s="126"/>
      <c r="M28" s="145"/>
    </row>
    <row r="31" spans="2:13" ht="15.75" thickBot="1" x14ac:dyDescent="0.3"/>
    <row r="32" spans="2:13" x14ac:dyDescent="0.25">
      <c r="B32" s="48"/>
      <c r="C32" s="49"/>
      <c r="D32" s="50"/>
      <c r="E32" s="51"/>
      <c r="F32" s="51"/>
      <c r="G32" s="148"/>
      <c r="H32" s="148"/>
      <c r="I32" s="51"/>
      <c r="J32" s="86"/>
      <c r="K32" s="83"/>
    </row>
    <row r="33" spans="2:11" x14ac:dyDescent="0.25">
      <c r="B33" s="52" t="s">
        <v>146</v>
      </c>
      <c r="C33" s="53" t="s">
        <v>147</v>
      </c>
      <c r="D33" s="54" t="s">
        <v>148</v>
      </c>
      <c r="E33" s="189" t="s">
        <v>912</v>
      </c>
      <c r="F33" s="189" t="s">
        <v>906</v>
      </c>
      <c r="G33" s="189" t="s">
        <v>907</v>
      </c>
      <c r="H33" s="149" t="s">
        <v>453</v>
      </c>
      <c r="I33" s="55" t="s">
        <v>145</v>
      </c>
      <c r="J33" s="86"/>
      <c r="K33" s="83"/>
    </row>
    <row r="34" spans="2:11" x14ac:dyDescent="0.25">
      <c r="B34" s="56"/>
      <c r="C34" s="57"/>
      <c r="D34" s="140" t="s">
        <v>458</v>
      </c>
      <c r="E34" s="191" t="s">
        <v>150</v>
      </c>
      <c r="F34" s="191" t="s">
        <v>150</v>
      </c>
      <c r="G34" s="191" t="s">
        <v>150</v>
      </c>
      <c r="H34" s="150" t="s">
        <v>454</v>
      </c>
      <c r="I34" s="58" t="s">
        <v>149</v>
      </c>
      <c r="J34" s="86"/>
      <c r="K34" s="83"/>
    </row>
    <row r="35" spans="2:11" ht="15.75" thickBot="1" x14ac:dyDescent="0.3">
      <c r="B35" s="59"/>
      <c r="C35" s="60"/>
      <c r="D35" s="142">
        <v>2018</v>
      </c>
      <c r="E35" s="193" t="s">
        <v>913</v>
      </c>
      <c r="F35" s="193" t="s">
        <v>909</v>
      </c>
      <c r="G35" s="193" t="s">
        <v>910</v>
      </c>
      <c r="H35" s="147"/>
      <c r="I35" s="61" t="s">
        <v>151</v>
      </c>
      <c r="J35" s="86"/>
      <c r="K35" s="83"/>
    </row>
    <row r="36" spans="2:11" ht="15.75" thickBot="1" x14ac:dyDescent="0.3">
      <c r="B36" s="106" t="s">
        <v>455</v>
      </c>
      <c r="C36" s="101" t="s">
        <v>170</v>
      </c>
      <c r="D36" s="102">
        <v>1904732</v>
      </c>
      <c r="E36" s="102">
        <v>1924206</v>
      </c>
      <c r="F36" s="102">
        <v>-3552</v>
      </c>
      <c r="G36" s="102">
        <v>4122</v>
      </c>
      <c r="H36" s="102">
        <f>SUM(E36:G36)</f>
        <v>1924776</v>
      </c>
      <c r="I36" s="102">
        <f>D36-H36</f>
        <v>-20044</v>
      </c>
      <c r="J36" s="86"/>
      <c r="K36" s="83"/>
    </row>
    <row r="37" spans="2:11" x14ac:dyDescent="0.25">
      <c r="E37" s="137"/>
      <c r="F37" s="137"/>
      <c r="J37" s="86"/>
      <c r="K37" s="83"/>
    </row>
    <row r="38" spans="2:11" ht="15.75" thickBot="1" x14ac:dyDescent="0.3">
      <c r="J38" s="86"/>
      <c r="K38" s="83"/>
    </row>
    <row r="39" spans="2:11" ht="27" x14ac:dyDescent="0.25">
      <c r="B39" s="48"/>
      <c r="C39" s="49"/>
      <c r="D39" s="50"/>
      <c r="E39" s="186"/>
      <c r="F39" s="51"/>
      <c r="G39" s="186" t="s">
        <v>144</v>
      </c>
      <c r="H39" s="51"/>
    </row>
    <row r="40" spans="2:11" x14ac:dyDescent="0.25">
      <c r="B40" s="52" t="s">
        <v>146</v>
      </c>
      <c r="C40" s="53" t="s">
        <v>147</v>
      </c>
      <c r="D40" s="54" t="s">
        <v>148</v>
      </c>
      <c r="E40" s="189" t="s">
        <v>908</v>
      </c>
      <c r="F40" s="189" t="s">
        <v>823</v>
      </c>
      <c r="G40" s="189" t="s">
        <v>908</v>
      </c>
      <c r="H40" s="55" t="s">
        <v>145</v>
      </c>
    </row>
    <row r="41" spans="2:11" x14ac:dyDescent="0.25">
      <c r="B41" s="56"/>
      <c r="C41" s="57"/>
      <c r="D41" s="140" t="s">
        <v>456</v>
      </c>
      <c r="E41" s="191" t="s">
        <v>150</v>
      </c>
      <c r="F41" s="191" t="s">
        <v>150</v>
      </c>
      <c r="G41" s="191" t="s">
        <v>150</v>
      </c>
      <c r="H41" s="58" t="s">
        <v>149</v>
      </c>
    </row>
    <row r="42" spans="2:11" ht="15.75" thickBot="1" x14ac:dyDescent="0.3">
      <c r="B42" s="59"/>
      <c r="C42" s="60"/>
      <c r="D42" s="142">
        <v>2018</v>
      </c>
      <c r="E42" s="193" t="s">
        <v>911</v>
      </c>
      <c r="F42" s="193" t="s">
        <v>824</v>
      </c>
      <c r="G42" s="193" t="s">
        <v>824</v>
      </c>
      <c r="H42" s="61" t="s">
        <v>151</v>
      </c>
    </row>
    <row r="43" spans="2:11" ht="15.75" thickBot="1" x14ac:dyDescent="0.3">
      <c r="B43" s="106" t="s">
        <v>455</v>
      </c>
      <c r="C43" s="101" t="s">
        <v>170</v>
      </c>
      <c r="D43" s="102">
        <v>1904732</v>
      </c>
      <c r="E43" s="102">
        <v>1840510</v>
      </c>
      <c r="F43" s="102">
        <v>58141</v>
      </c>
      <c r="G43" s="102">
        <f>+E43+F43</f>
        <v>1898651</v>
      </c>
      <c r="H43" s="102">
        <f>D43-G43</f>
        <v>6081</v>
      </c>
    </row>
    <row r="44" spans="2:11" x14ac:dyDescent="0.25">
      <c r="H44" s="137"/>
    </row>
    <row r="47" spans="2:11" x14ac:dyDescent="0.25">
      <c r="H47" s="137"/>
    </row>
    <row r="48" spans="2:11" x14ac:dyDescent="0.25">
      <c r="H48" s="137"/>
    </row>
  </sheetData>
  <pageMargins left="0.25" right="0.25" top="0.75" bottom="0.75" header="0.3" footer="0.3"/>
  <pageSetup paperSize="9" scale="95" fitToHeight="0" orientation="landscape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4"/>
  <sheetViews>
    <sheetView workbookViewId="0">
      <selection activeCell="M21" sqref="M21"/>
    </sheetView>
  </sheetViews>
  <sheetFormatPr baseColWidth="10" defaultRowHeight="15" x14ac:dyDescent="0.25"/>
  <sheetData>
    <row r="24" ht="15.75" customHeight="1" x14ac:dyDescent="0.25"/>
  </sheetData>
  <pageMargins left="0.7" right="0.7" top="0.75" bottom="0.75" header="0.3" footer="0.3"/>
  <pageSetup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E52"/>
  <sheetViews>
    <sheetView topLeftCell="A34" zoomScale="140" zoomScaleNormal="140" workbookViewId="0">
      <selection activeCell="B49" sqref="B49"/>
    </sheetView>
  </sheetViews>
  <sheetFormatPr baseColWidth="10" defaultRowHeight="15" x14ac:dyDescent="0.25"/>
  <cols>
    <col min="1" max="1" width="69.85546875" style="204" bestFit="1" customWidth="1"/>
    <col min="2" max="5" width="13.7109375" style="301" customWidth="1"/>
    <col min="6" max="256" width="9.140625" style="204" customWidth="1"/>
    <col min="257" max="257" width="69.85546875" style="204" bestFit="1" customWidth="1"/>
    <col min="258" max="261" width="13.7109375" style="204" customWidth="1"/>
    <col min="262" max="512" width="9.140625" style="204" customWidth="1"/>
    <col min="513" max="513" width="69.85546875" style="204" bestFit="1" customWidth="1"/>
    <col min="514" max="517" width="13.7109375" style="204" customWidth="1"/>
    <col min="518" max="768" width="9.140625" style="204" customWidth="1"/>
    <col min="769" max="769" width="69.85546875" style="204" bestFit="1" customWidth="1"/>
    <col min="770" max="773" width="13.7109375" style="204" customWidth="1"/>
    <col min="774" max="1024" width="9.140625" style="204" customWidth="1"/>
    <col min="1025" max="1025" width="69.85546875" style="204" bestFit="1" customWidth="1"/>
    <col min="1026" max="1029" width="13.7109375" style="204" customWidth="1"/>
    <col min="1030" max="1280" width="9.140625" style="204" customWidth="1"/>
    <col min="1281" max="1281" width="69.85546875" style="204" bestFit="1" customWidth="1"/>
    <col min="1282" max="1285" width="13.7109375" style="204" customWidth="1"/>
    <col min="1286" max="1536" width="9.140625" style="204" customWidth="1"/>
    <col min="1537" max="1537" width="69.85546875" style="204" bestFit="1" customWidth="1"/>
    <col min="1538" max="1541" width="13.7109375" style="204" customWidth="1"/>
    <col min="1542" max="1792" width="9.140625" style="204" customWidth="1"/>
    <col min="1793" max="1793" width="69.85546875" style="204" bestFit="1" customWidth="1"/>
    <col min="1794" max="1797" width="13.7109375" style="204" customWidth="1"/>
    <col min="1798" max="2048" width="9.140625" style="204" customWidth="1"/>
    <col min="2049" max="2049" width="69.85546875" style="204" bestFit="1" customWidth="1"/>
    <col min="2050" max="2053" width="13.7109375" style="204" customWidth="1"/>
    <col min="2054" max="2304" width="9.140625" style="204" customWidth="1"/>
    <col min="2305" max="2305" width="69.85546875" style="204" bestFit="1" customWidth="1"/>
    <col min="2306" max="2309" width="13.7109375" style="204" customWidth="1"/>
    <col min="2310" max="2560" width="9.140625" style="204" customWidth="1"/>
    <col min="2561" max="2561" width="69.85546875" style="204" bestFit="1" customWidth="1"/>
    <col min="2562" max="2565" width="13.7109375" style="204" customWidth="1"/>
    <col min="2566" max="2816" width="9.140625" style="204" customWidth="1"/>
    <col min="2817" max="2817" width="69.85546875" style="204" bestFit="1" customWidth="1"/>
    <col min="2818" max="2821" width="13.7109375" style="204" customWidth="1"/>
    <col min="2822" max="3072" width="9.140625" style="204" customWidth="1"/>
    <col min="3073" max="3073" width="69.85546875" style="204" bestFit="1" customWidth="1"/>
    <col min="3074" max="3077" width="13.7109375" style="204" customWidth="1"/>
    <col min="3078" max="3328" width="9.140625" style="204" customWidth="1"/>
    <col min="3329" max="3329" width="69.85546875" style="204" bestFit="1" customWidth="1"/>
    <col min="3330" max="3333" width="13.7109375" style="204" customWidth="1"/>
    <col min="3334" max="3584" width="9.140625" style="204" customWidth="1"/>
    <col min="3585" max="3585" width="69.85546875" style="204" bestFit="1" customWidth="1"/>
    <col min="3586" max="3589" width="13.7109375" style="204" customWidth="1"/>
    <col min="3590" max="3840" width="9.140625" style="204" customWidth="1"/>
    <col min="3841" max="3841" width="69.85546875" style="204" bestFit="1" customWidth="1"/>
    <col min="3842" max="3845" width="13.7109375" style="204" customWidth="1"/>
    <col min="3846" max="4096" width="9.140625" style="204" customWidth="1"/>
    <col min="4097" max="4097" width="69.85546875" style="204" bestFit="1" customWidth="1"/>
    <col min="4098" max="4101" width="13.7109375" style="204" customWidth="1"/>
    <col min="4102" max="4352" width="9.140625" style="204" customWidth="1"/>
    <col min="4353" max="4353" width="69.85546875" style="204" bestFit="1" customWidth="1"/>
    <col min="4354" max="4357" width="13.7109375" style="204" customWidth="1"/>
    <col min="4358" max="4608" width="9.140625" style="204" customWidth="1"/>
    <col min="4609" max="4609" width="69.85546875" style="204" bestFit="1" customWidth="1"/>
    <col min="4610" max="4613" width="13.7109375" style="204" customWidth="1"/>
    <col min="4614" max="4864" width="9.140625" style="204" customWidth="1"/>
    <col min="4865" max="4865" width="69.85546875" style="204" bestFit="1" customWidth="1"/>
    <col min="4866" max="4869" width="13.7109375" style="204" customWidth="1"/>
    <col min="4870" max="5120" width="9.140625" style="204" customWidth="1"/>
    <col min="5121" max="5121" width="69.85546875" style="204" bestFit="1" customWidth="1"/>
    <col min="5122" max="5125" width="13.7109375" style="204" customWidth="1"/>
    <col min="5126" max="5376" width="9.140625" style="204" customWidth="1"/>
    <col min="5377" max="5377" width="69.85546875" style="204" bestFit="1" customWidth="1"/>
    <col min="5378" max="5381" width="13.7109375" style="204" customWidth="1"/>
    <col min="5382" max="5632" width="9.140625" style="204" customWidth="1"/>
    <col min="5633" max="5633" width="69.85546875" style="204" bestFit="1" customWidth="1"/>
    <col min="5634" max="5637" width="13.7109375" style="204" customWidth="1"/>
    <col min="5638" max="5888" width="9.140625" style="204" customWidth="1"/>
    <col min="5889" max="5889" width="69.85546875" style="204" bestFit="1" customWidth="1"/>
    <col min="5890" max="5893" width="13.7109375" style="204" customWidth="1"/>
    <col min="5894" max="6144" width="9.140625" style="204" customWidth="1"/>
    <col min="6145" max="6145" width="69.85546875" style="204" bestFit="1" customWidth="1"/>
    <col min="6146" max="6149" width="13.7109375" style="204" customWidth="1"/>
    <col min="6150" max="6400" width="9.140625" style="204" customWidth="1"/>
    <col min="6401" max="6401" width="69.85546875" style="204" bestFit="1" customWidth="1"/>
    <col min="6402" max="6405" width="13.7109375" style="204" customWidth="1"/>
    <col min="6406" max="6656" width="9.140625" style="204" customWidth="1"/>
    <col min="6657" max="6657" width="69.85546875" style="204" bestFit="1" customWidth="1"/>
    <col min="6658" max="6661" width="13.7109375" style="204" customWidth="1"/>
    <col min="6662" max="6912" width="9.140625" style="204" customWidth="1"/>
    <col min="6913" max="6913" width="69.85546875" style="204" bestFit="1" customWidth="1"/>
    <col min="6914" max="6917" width="13.7109375" style="204" customWidth="1"/>
    <col min="6918" max="7168" width="9.140625" style="204" customWidth="1"/>
    <col min="7169" max="7169" width="69.85546875" style="204" bestFit="1" customWidth="1"/>
    <col min="7170" max="7173" width="13.7109375" style="204" customWidth="1"/>
    <col min="7174" max="7424" width="9.140625" style="204" customWidth="1"/>
    <col min="7425" max="7425" width="69.85546875" style="204" bestFit="1" customWidth="1"/>
    <col min="7426" max="7429" width="13.7109375" style="204" customWidth="1"/>
    <col min="7430" max="7680" width="9.140625" style="204" customWidth="1"/>
    <col min="7681" max="7681" width="69.85546875" style="204" bestFit="1" customWidth="1"/>
    <col min="7682" max="7685" width="13.7109375" style="204" customWidth="1"/>
    <col min="7686" max="7936" width="9.140625" style="204" customWidth="1"/>
    <col min="7937" max="7937" width="69.85546875" style="204" bestFit="1" customWidth="1"/>
    <col min="7938" max="7941" width="13.7109375" style="204" customWidth="1"/>
    <col min="7942" max="8192" width="9.140625" style="204" customWidth="1"/>
    <col min="8193" max="8193" width="69.85546875" style="204" bestFit="1" customWidth="1"/>
    <col min="8194" max="8197" width="13.7109375" style="204" customWidth="1"/>
    <col min="8198" max="8448" width="9.140625" style="204" customWidth="1"/>
    <col min="8449" max="8449" width="69.85546875" style="204" bestFit="1" customWidth="1"/>
    <col min="8450" max="8453" width="13.7109375" style="204" customWidth="1"/>
    <col min="8454" max="8704" width="9.140625" style="204" customWidth="1"/>
    <col min="8705" max="8705" width="69.85546875" style="204" bestFit="1" customWidth="1"/>
    <col min="8706" max="8709" width="13.7109375" style="204" customWidth="1"/>
    <col min="8710" max="8960" width="9.140625" style="204" customWidth="1"/>
    <col min="8961" max="8961" width="69.85546875" style="204" bestFit="1" customWidth="1"/>
    <col min="8962" max="8965" width="13.7109375" style="204" customWidth="1"/>
    <col min="8966" max="9216" width="9.140625" style="204" customWidth="1"/>
    <col min="9217" max="9217" width="69.85546875" style="204" bestFit="1" customWidth="1"/>
    <col min="9218" max="9221" width="13.7109375" style="204" customWidth="1"/>
    <col min="9222" max="9472" width="9.140625" style="204" customWidth="1"/>
    <col min="9473" max="9473" width="69.85546875" style="204" bestFit="1" customWidth="1"/>
    <col min="9474" max="9477" width="13.7109375" style="204" customWidth="1"/>
    <col min="9478" max="9728" width="9.140625" style="204" customWidth="1"/>
    <col min="9729" max="9729" width="69.85546875" style="204" bestFit="1" customWidth="1"/>
    <col min="9730" max="9733" width="13.7109375" style="204" customWidth="1"/>
    <col min="9734" max="9984" width="9.140625" style="204" customWidth="1"/>
    <col min="9985" max="9985" width="69.85546875" style="204" bestFit="1" customWidth="1"/>
    <col min="9986" max="9989" width="13.7109375" style="204" customWidth="1"/>
    <col min="9990" max="10240" width="9.140625" style="204" customWidth="1"/>
    <col min="10241" max="10241" width="69.85546875" style="204" bestFit="1" customWidth="1"/>
    <col min="10242" max="10245" width="13.7109375" style="204" customWidth="1"/>
    <col min="10246" max="10496" width="9.140625" style="204" customWidth="1"/>
    <col min="10497" max="10497" width="69.85546875" style="204" bestFit="1" customWidth="1"/>
    <col min="10498" max="10501" width="13.7109375" style="204" customWidth="1"/>
    <col min="10502" max="10752" width="9.140625" style="204" customWidth="1"/>
    <col min="10753" max="10753" width="69.85546875" style="204" bestFit="1" customWidth="1"/>
    <col min="10754" max="10757" width="13.7109375" style="204" customWidth="1"/>
    <col min="10758" max="11008" width="9.140625" style="204" customWidth="1"/>
    <col min="11009" max="11009" width="69.85546875" style="204" bestFit="1" customWidth="1"/>
    <col min="11010" max="11013" width="13.7109375" style="204" customWidth="1"/>
    <col min="11014" max="11264" width="9.140625" style="204" customWidth="1"/>
    <col min="11265" max="11265" width="69.85546875" style="204" bestFit="1" customWidth="1"/>
    <col min="11266" max="11269" width="13.7109375" style="204" customWidth="1"/>
    <col min="11270" max="11520" width="9.140625" style="204" customWidth="1"/>
    <col min="11521" max="11521" width="69.85546875" style="204" bestFit="1" customWidth="1"/>
    <col min="11522" max="11525" width="13.7109375" style="204" customWidth="1"/>
    <col min="11526" max="11776" width="9.140625" style="204" customWidth="1"/>
    <col min="11777" max="11777" width="69.85546875" style="204" bestFit="1" customWidth="1"/>
    <col min="11778" max="11781" width="13.7109375" style="204" customWidth="1"/>
    <col min="11782" max="12032" width="9.140625" style="204" customWidth="1"/>
    <col min="12033" max="12033" width="69.85546875" style="204" bestFit="1" customWidth="1"/>
    <col min="12034" max="12037" width="13.7109375" style="204" customWidth="1"/>
    <col min="12038" max="12288" width="9.140625" style="204" customWidth="1"/>
    <col min="12289" max="12289" width="69.85546875" style="204" bestFit="1" customWidth="1"/>
    <col min="12290" max="12293" width="13.7109375" style="204" customWidth="1"/>
    <col min="12294" max="12544" width="9.140625" style="204" customWidth="1"/>
    <col min="12545" max="12545" width="69.85546875" style="204" bestFit="1" customWidth="1"/>
    <col min="12546" max="12549" width="13.7109375" style="204" customWidth="1"/>
    <col min="12550" max="12800" width="9.140625" style="204" customWidth="1"/>
    <col min="12801" max="12801" width="69.85546875" style="204" bestFit="1" customWidth="1"/>
    <col min="12802" max="12805" width="13.7109375" style="204" customWidth="1"/>
    <col min="12806" max="13056" width="9.140625" style="204" customWidth="1"/>
    <col min="13057" max="13057" width="69.85546875" style="204" bestFit="1" customWidth="1"/>
    <col min="13058" max="13061" width="13.7109375" style="204" customWidth="1"/>
    <col min="13062" max="13312" width="9.140625" style="204" customWidth="1"/>
    <col min="13313" max="13313" width="69.85546875" style="204" bestFit="1" customWidth="1"/>
    <col min="13314" max="13317" width="13.7109375" style="204" customWidth="1"/>
    <col min="13318" max="13568" width="9.140625" style="204" customWidth="1"/>
    <col min="13569" max="13569" width="69.85546875" style="204" bestFit="1" customWidth="1"/>
    <col min="13570" max="13573" width="13.7109375" style="204" customWidth="1"/>
    <col min="13574" max="13824" width="9.140625" style="204" customWidth="1"/>
    <col min="13825" max="13825" width="69.85546875" style="204" bestFit="1" customWidth="1"/>
    <col min="13826" max="13829" width="13.7109375" style="204" customWidth="1"/>
    <col min="13830" max="14080" width="9.140625" style="204" customWidth="1"/>
    <col min="14081" max="14081" width="69.85546875" style="204" bestFit="1" customWidth="1"/>
    <col min="14082" max="14085" width="13.7109375" style="204" customWidth="1"/>
    <col min="14086" max="14336" width="9.140625" style="204" customWidth="1"/>
    <col min="14337" max="14337" width="69.85546875" style="204" bestFit="1" customWidth="1"/>
    <col min="14338" max="14341" width="13.7109375" style="204" customWidth="1"/>
    <col min="14342" max="14592" width="9.140625" style="204" customWidth="1"/>
    <col min="14593" max="14593" width="69.85546875" style="204" bestFit="1" customWidth="1"/>
    <col min="14594" max="14597" width="13.7109375" style="204" customWidth="1"/>
    <col min="14598" max="14848" width="9.140625" style="204" customWidth="1"/>
    <col min="14849" max="14849" width="69.85546875" style="204" bestFit="1" customWidth="1"/>
    <col min="14850" max="14853" width="13.7109375" style="204" customWidth="1"/>
    <col min="14854" max="15104" width="9.140625" style="204" customWidth="1"/>
    <col min="15105" max="15105" width="69.85546875" style="204" bestFit="1" customWidth="1"/>
    <col min="15106" max="15109" width="13.7109375" style="204" customWidth="1"/>
    <col min="15110" max="15360" width="9.140625" style="204" customWidth="1"/>
    <col min="15361" max="15361" width="69.85546875" style="204" bestFit="1" customWidth="1"/>
    <col min="15362" max="15365" width="13.7109375" style="204" customWidth="1"/>
    <col min="15366" max="15616" width="9.140625" style="204" customWidth="1"/>
    <col min="15617" max="15617" width="69.85546875" style="204" bestFit="1" customWidth="1"/>
    <col min="15618" max="15621" width="13.7109375" style="204" customWidth="1"/>
    <col min="15622" max="15872" width="9.140625" style="204" customWidth="1"/>
    <col min="15873" max="15873" width="69.85546875" style="204" bestFit="1" customWidth="1"/>
    <col min="15874" max="15877" width="13.7109375" style="204" customWidth="1"/>
    <col min="15878" max="16128" width="9.140625" style="204" customWidth="1"/>
    <col min="16129" max="16129" width="69.85546875" style="204" bestFit="1" customWidth="1"/>
    <col min="16130" max="16133" width="13.7109375" style="204" customWidth="1"/>
    <col min="16134" max="16384" width="9.140625" style="204" customWidth="1"/>
  </cols>
  <sheetData>
    <row r="2" spans="1:5" ht="24" customHeight="1" x14ac:dyDescent="0.25">
      <c r="A2" s="328" t="s">
        <v>175</v>
      </c>
      <c r="B2" s="328"/>
      <c r="C2" s="328"/>
      <c r="D2" s="328"/>
      <c r="E2" s="328"/>
    </row>
    <row r="3" spans="1:5" ht="24" customHeight="1" x14ac:dyDescent="0.25">
      <c r="A3" s="329" t="s">
        <v>1768</v>
      </c>
      <c r="B3" s="329"/>
      <c r="C3" s="329"/>
      <c r="D3" s="329"/>
      <c r="E3" s="329"/>
    </row>
    <row r="4" spans="1:5" ht="20.100000000000001" customHeight="1" x14ac:dyDescent="0.25">
      <c r="A4" s="225"/>
    </row>
    <row r="5" spans="1:5" ht="12" customHeight="1" x14ac:dyDescent="0.25">
      <c r="A5" s="205"/>
      <c r="B5" s="302"/>
      <c r="C5" s="302"/>
      <c r="D5" s="302"/>
      <c r="E5" s="302"/>
    </row>
    <row r="6" spans="1:5" ht="15.95" customHeight="1" x14ac:dyDescent="0.25">
      <c r="A6" s="303" t="s">
        <v>56</v>
      </c>
      <c r="B6" s="304" t="s">
        <v>1769</v>
      </c>
      <c r="C6" s="304" t="s">
        <v>1770</v>
      </c>
      <c r="D6" s="304" t="s">
        <v>1771</v>
      </c>
      <c r="E6" s="304" t="s">
        <v>1772</v>
      </c>
    </row>
    <row r="7" spans="1:5" ht="12" customHeight="1" x14ac:dyDescent="0.25">
      <c r="A7" s="205"/>
      <c r="B7" s="302"/>
      <c r="C7" s="302"/>
      <c r="D7" s="302"/>
      <c r="E7" s="302"/>
    </row>
    <row r="8" spans="1:5" ht="15.95" customHeight="1" x14ac:dyDescent="0.25">
      <c r="A8" s="305" t="s">
        <v>1773</v>
      </c>
    </row>
    <row r="9" spans="1:5" ht="20.100000000000001" customHeight="1" x14ac:dyDescent="0.25">
      <c r="A9" s="225" t="s">
        <v>56</v>
      </c>
    </row>
    <row r="10" spans="1:5" ht="15.95" customHeight="1" x14ac:dyDescent="0.25">
      <c r="A10" s="306" t="s">
        <v>507</v>
      </c>
      <c r="B10" s="307"/>
      <c r="C10" s="307"/>
      <c r="D10" s="307"/>
      <c r="E10" s="307"/>
    </row>
    <row r="11" spans="1:5" ht="20.100000000000001" customHeight="1" x14ac:dyDescent="0.25">
      <c r="A11" s="225" t="s">
        <v>56</v>
      </c>
    </row>
    <row r="12" spans="1:5" ht="15.95" customHeight="1" x14ac:dyDescent="0.25">
      <c r="A12" s="306" t="s">
        <v>232</v>
      </c>
      <c r="B12" s="308">
        <v>687596</v>
      </c>
      <c r="C12" s="308">
        <v>137526</v>
      </c>
      <c r="D12" s="308">
        <v>547867</v>
      </c>
      <c r="E12" s="308">
        <f>SUM(B12:D12)</f>
        <v>1372989</v>
      </c>
    </row>
    <row r="13" spans="1:5" ht="15.95" customHeight="1" x14ac:dyDescent="0.25">
      <c r="A13" s="306" t="s">
        <v>169</v>
      </c>
      <c r="B13" s="308">
        <v>141706</v>
      </c>
      <c r="C13" s="308">
        <v>34657</v>
      </c>
      <c r="D13" s="308">
        <v>139615</v>
      </c>
      <c r="E13" s="308">
        <f t="shared" ref="E13:E17" si="0">SUM(B13:D13)</f>
        <v>315978</v>
      </c>
    </row>
    <row r="14" spans="1:5" ht="15.95" customHeight="1" x14ac:dyDescent="0.25">
      <c r="A14" s="306" t="s">
        <v>462</v>
      </c>
      <c r="B14" s="308">
        <v>0</v>
      </c>
      <c r="C14" s="308">
        <v>0</v>
      </c>
      <c r="D14" s="308">
        <v>1722893</v>
      </c>
      <c r="E14" s="308">
        <f t="shared" si="0"/>
        <v>1722893</v>
      </c>
    </row>
    <row r="15" spans="1:5" ht="15.95" customHeight="1" x14ac:dyDescent="0.25">
      <c r="A15" s="306" t="s">
        <v>233</v>
      </c>
      <c r="B15" s="308">
        <v>522</v>
      </c>
      <c r="C15" s="308">
        <v>5630</v>
      </c>
      <c r="D15" s="308">
        <v>267</v>
      </c>
      <c r="E15" s="308">
        <f t="shared" si="0"/>
        <v>6419</v>
      </c>
    </row>
    <row r="16" spans="1:5" ht="15.95" customHeight="1" x14ac:dyDescent="0.25">
      <c r="A16" s="306" t="s">
        <v>234</v>
      </c>
      <c r="B16" s="308">
        <v>0</v>
      </c>
      <c r="C16" s="308">
        <v>0</v>
      </c>
      <c r="D16" s="308">
        <v>1904732</v>
      </c>
      <c r="E16" s="308">
        <f t="shared" si="0"/>
        <v>1904732</v>
      </c>
    </row>
    <row r="17" spans="1:5" ht="15.95" customHeight="1" x14ac:dyDescent="0.25">
      <c r="A17" s="306" t="s">
        <v>235</v>
      </c>
      <c r="B17" s="309">
        <v>43328</v>
      </c>
      <c r="C17" s="309">
        <v>39058</v>
      </c>
      <c r="D17" s="309">
        <v>40445</v>
      </c>
      <c r="E17" s="309">
        <f t="shared" si="0"/>
        <v>122831</v>
      </c>
    </row>
    <row r="18" spans="1:5" ht="12" customHeight="1" x14ac:dyDescent="0.25">
      <c r="A18" s="205"/>
      <c r="B18" s="302"/>
      <c r="C18" s="302"/>
      <c r="D18" s="302"/>
      <c r="E18" s="302"/>
    </row>
    <row r="19" spans="1:5" ht="15.95" customHeight="1" x14ac:dyDescent="0.25">
      <c r="A19" s="306" t="s">
        <v>508</v>
      </c>
      <c r="B19" s="310">
        <v>873153</v>
      </c>
      <c r="C19" s="310">
        <v>216870</v>
      </c>
      <c r="D19" s="310">
        <v>4355819</v>
      </c>
      <c r="E19" s="310">
        <f>SUM(B19:D19)</f>
        <v>5445842</v>
      </c>
    </row>
    <row r="20" spans="1:5" ht="20.100000000000001" customHeight="1" x14ac:dyDescent="0.25">
      <c r="A20" s="225" t="s">
        <v>56</v>
      </c>
      <c r="B20" s="311"/>
      <c r="C20" s="311"/>
      <c r="D20" s="311"/>
      <c r="E20" s="311"/>
    </row>
    <row r="21" spans="1:5" ht="12" customHeight="1" x14ac:dyDescent="0.25">
      <c r="A21" s="205"/>
      <c r="B21" s="312"/>
      <c r="C21" s="312"/>
      <c r="D21" s="312"/>
      <c r="E21" s="312"/>
    </row>
    <row r="22" spans="1:5" ht="15.95" customHeight="1" x14ac:dyDescent="0.25">
      <c r="A22" s="313" t="s">
        <v>509</v>
      </c>
      <c r="B22" s="310">
        <v>873153</v>
      </c>
      <c r="C22" s="310">
        <v>216870</v>
      </c>
      <c r="D22" s="310">
        <v>4355819</v>
      </c>
      <c r="E22" s="310">
        <f>SUM(B22:D22)</f>
        <v>5445842</v>
      </c>
    </row>
    <row r="23" spans="1:5" ht="20.100000000000001" customHeight="1" x14ac:dyDescent="0.25">
      <c r="A23" s="225" t="s">
        <v>56</v>
      </c>
    </row>
    <row r="24" spans="1:5" ht="15.95" customHeight="1" x14ac:dyDescent="0.25">
      <c r="A24" s="305" t="s">
        <v>915</v>
      </c>
    </row>
    <row r="25" spans="1:5" ht="20.100000000000001" customHeight="1" x14ac:dyDescent="0.25">
      <c r="A25" s="225" t="s">
        <v>56</v>
      </c>
    </row>
    <row r="26" spans="1:5" ht="15.95" customHeight="1" x14ac:dyDescent="0.25">
      <c r="A26" s="306" t="s">
        <v>762</v>
      </c>
      <c r="B26" s="307"/>
      <c r="C26" s="307"/>
      <c r="D26" s="307"/>
      <c r="E26" s="307"/>
    </row>
    <row r="27" spans="1:5" ht="20.100000000000001" customHeight="1" x14ac:dyDescent="0.25">
      <c r="A27" s="225" t="s">
        <v>56</v>
      </c>
    </row>
    <row r="28" spans="1:5" ht="15.95" customHeight="1" x14ac:dyDescent="0.25">
      <c r="A28" s="306" t="s">
        <v>241</v>
      </c>
      <c r="B28" s="308">
        <v>0</v>
      </c>
      <c r="C28" s="308">
        <v>0</v>
      </c>
      <c r="D28" s="308">
        <v>8239</v>
      </c>
      <c r="E28" s="308">
        <f>SUM(B28:D28)</f>
        <v>8239</v>
      </c>
    </row>
    <row r="29" spans="1:5" ht="15.95" customHeight="1" x14ac:dyDescent="0.25">
      <c r="A29" s="306" t="s">
        <v>242</v>
      </c>
      <c r="B29" s="308">
        <v>0</v>
      </c>
      <c r="C29" s="308">
        <v>18073</v>
      </c>
      <c r="D29" s="308">
        <v>860</v>
      </c>
      <c r="E29" s="308">
        <f t="shared" ref="E29:E41" si="1">SUM(B29:D29)</f>
        <v>18933</v>
      </c>
    </row>
    <row r="30" spans="1:5" ht="15.95" customHeight="1" x14ac:dyDescent="0.25">
      <c r="A30" s="306" t="s">
        <v>243</v>
      </c>
      <c r="B30" s="308">
        <v>14882</v>
      </c>
      <c r="C30" s="308">
        <v>33518</v>
      </c>
      <c r="D30" s="308">
        <v>54504</v>
      </c>
      <c r="E30" s="308">
        <f t="shared" si="1"/>
        <v>102904</v>
      </c>
    </row>
    <row r="31" spans="1:5" ht="15.95" customHeight="1" x14ac:dyDescent="0.25">
      <c r="A31" s="306" t="s">
        <v>916</v>
      </c>
      <c r="B31" s="308">
        <v>0</v>
      </c>
      <c r="C31" s="308">
        <v>0</v>
      </c>
      <c r="D31" s="308">
        <v>16029</v>
      </c>
      <c r="E31" s="308">
        <f t="shared" si="1"/>
        <v>16029</v>
      </c>
    </row>
    <row r="32" spans="1:5" ht="15.95" customHeight="1" x14ac:dyDescent="0.25">
      <c r="A32" s="306" t="s">
        <v>244</v>
      </c>
      <c r="B32" s="308">
        <v>0</v>
      </c>
      <c r="C32" s="308">
        <v>13765</v>
      </c>
      <c r="D32" s="308">
        <v>30</v>
      </c>
      <c r="E32" s="308">
        <f t="shared" si="1"/>
        <v>13795</v>
      </c>
    </row>
    <row r="33" spans="1:5" ht="15.95" customHeight="1" x14ac:dyDescent="0.25">
      <c r="A33" s="306" t="s">
        <v>246</v>
      </c>
      <c r="B33" s="308">
        <v>209214</v>
      </c>
      <c r="C33" s="308">
        <v>170011</v>
      </c>
      <c r="D33" s="308">
        <v>421658</v>
      </c>
      <c r="E33" s="308">
        <f t="shared" si="1"/>
        <v>800883</v>
      </c>
    </row>
    <row r="34" spans="1:5" ht="15.95" customHeight="1" x14ac:dyDescent="0.25">
      <c r="A34" s="306" t="s">
        <v>247</v>
      </c>
      <c r="B34" s="308">
        <v>52000</v>
      </c>
      <c r="C34" s="308">
        <v>7168</v>
      </c>
      <c r="D34" s="308">
        <v>34960</v>
      </c>
      <c r="E34" s="308">
        <f t="shared" si="1"/>
        <v>94128</v>
      </c>
    </row>
    <row r="35" spans="1:5" ht="15.95" customHeight="1" x14ac:dyDescent="0.25">
      <c r="A35" s="306" t="s">
        <v>252</v>
      </c>
      <c r="B35" s="308">
        <v>3282</v>
      </c>
      <c r="C35" s="308">
        <v>5540</v>
      </c>
      <c r="D35" s="308">
        <v>27710</v>
      </c>
      <c r="E35" s="308">
        <f t="shared" si="1"/>
        <v>36532</v>
      </c>
    </row>
    <row r="36" spans="1:5" ht="15.95" customHeight="1" x14ac:dyDescent="0.25">
      <c r="A36" s="306" t="s">
        <v>253</v>
      </c>
      <c r="B36" s="308">
        <v>0</v>
      </c>
      <c r="C36" s="308">
        <v>0</v>
      </c>
      <c r="D36" s="308">
        <v>244</v>
      </c>
      <c r="E36" s="308">
        <f t="shared" si="1"/>
        <v>244</v>
      </c>
    </row>
    <row r="37" spans="1:5" ht="15.95" customHeight="1" x14ac:dyDescent="0.25">
      <c r="A37" s="306" t="s">
        <v>248</v>
      </c>
      <c r="B37" s="308">
        <v>48139</v>
      </c>
      <c r="C37" s="308">
        <v>10002</v>
      </c>
      <c r="D37" s="308">
        <v>0</v>
      </c>
      <c r="E37" s="308">
        <f t="shared" si="1"/>
        <v>58141</v>
      </c>
    </row>
    <row r="38" spans="1:5" ht="15.95" customHeight="1" x14ac:dyDescent="0.25">
      <c r="A38" s="306" t="s">
        <v>249</v>
      </c>
      <c r="B38" s="308">
        <v>9917</v>
      </c>
      <c r="C38" s="308">
        <v>9917</v>
      </c>
      <c r="D38" s="308">
        <v>9917</v>
      </c>
      <c r="E38" s="308">
        <f t="shared" si="1"/>
        <v>29751</v>
      </c>
    </row>
    <row r="39" spans="1:5" ht="15.95" customHeight="1" x14ac:dyDescent="0.25">
      <c r="A39" s="306" t="s">
        <v>461</v>
      </c>
      <c r="B39" s="308">
        <v>133421</v>
      </c>
      <c r="C39" s="308">
        <v>143376</v>
      </c>
      <c r="D39" s="308">
        <v>63728</v>
      </c>
      <c r="E39" s="308">
        <f t="shared" si="1"/>
        <v>340525</v>
      </c>
    </row>
    <row r="40" spans="1:5" ht="15.95" customHeight="1" x14ac:dyDescent="0.25">
      <c r="A40" s="306" t="s">
        <v>255</v>
      </c>
      <c r="B40" s="308">
        <v>2151</v>
      </c>
      <c r="C40" s="308">
        <v>1257</v>
      </c>
      <c r="D40" s="308">
        <v>1653</v>
      </c>
      <c r="E40" s="308">
        <f t="shared" si="1"/>
        <v>5061</v>
      </c>
    </row>
    <row r="41" spans="1:5" ht="15.95" customHeight="1" x14ac:dyDescent="0.25">
      <c r="A41" s="306" t="s">
        <v>169</v>
      </c>
      <c r="B41" s="309">
        <v>9000</v>
      </c>
      <c r="C41" s="309">
        <v>18000</v>
      </c>
      <c r="D41" s="309">
        <v>12000</v>
      </c>
      <c r="E41" s="309">
        <f t="shared" si="1"/>
        <v>39000</v>
      </c>
    </row>
    <row r="42" spans="1:5" ht="12" customHeight="1" x14ac:dyDescent="0.25">
      <c r="A42" s="205"/>
      <c r="B42" s="302"/>
      <c r="C42" s="302"/>
      <c r="D42" s="302"/>
      <c r="E42" s="302"/>
    </row>
    <row r="43" spans="1:5" ht="15.95" customHeight="1" x14ac:dyDescent="0.25">
      <c r="A43" s="306" t="s">
        <v>510</v>
      </c>
      <c r="B43" s="310">
        <v>482007</v>
      </c>
      <c r="C43" s="310">
        <v>430626</v>
      </c>
      <c r="D43" s="310">
        <v>651534</v>
      </c>
      <c r="E43" s="310">
        <f>SUM(B43:D43)</f>
        <v>1564167</v>
      </c>
    </row>
    <row r="44" spans="1:5" ht="20.100000000000001" customHeight="1" x14ac:dyDescent="0.25">
      <c r="A44" s="225" t="s">
        <v>56</v>
      </c>
      <c r="B44" s="311"/>
      <c r="C44" s="311"/>
      <c r="D44" s="311"/>
      <c r="E44" s="311"/>
    </row>
    <row r="45" spans="1:5" ht="12" customHeight="1" x14ac:dyDescent="0.25">
      <c r="A45" s="205"/>
      <c r="B45" s="312"/>
      <c r="C45" s="312"/>
      <c r="D45" s="312"/>
      <c r="E45" s="312"/>
    </row>
    <row r="46" spans="1:5" ht="15.95" customHeight="1" x14ac:dyDescent="0.25">
      <c r="A46" s="313" t="s">
        <v>511</v>
      </c>
      <c r="B46" s="310">
        <v>482007</v>
      </c>
      <c r="C46" s="310">
        <v>430626</v>
      </c>
      <c r="D46" s="310">
        <v>651534</v>
      </c>
      <c r="E46" s="310">
        <f>SUM(B46:D46)</f>
        <v>1564167</v>
      </c>
    </row>
    <row r="47" spans="1:5" ht="20.100000000000001" customHeight="1" x14ac:dyDescent="0.25">
      <c r="A47" s="225" t="s">
        <v>56</v>
      </c>
      <c r="B47" s="311"/>
      <c r="C47" s="311"/>
      <c r="D47" s="311"/>
      <c r="E47" s="311"/>
    </row>
    <row r="48" spans="1:5" ht="12" customHeight="1" x14ac:dyDescent="0.25">
      <c r="A48" s="205"/>
      <c r="B48" s="312"/>
      <c r="C48" s="312"/>
      <c r="D48" s="312"/>
      <c r="E48" s="312"/>
    </row>
    <row r="49" spans="1:5" ht="15.95" customHeight="1" thickBot="1" x14ac:dyDescent="0.3">
      <c r="A49" s="313" t="s">
        <v>512</v>
      </c>
      <c r="B49" s="314">
        <v>391145</v>
      </c>
      <c r="C49" s="314">
        <v>-213756</v>
      </c>
      <c r="D49" s="314">
        <v>3704285</v>
      </c>
      <c r="E49" s="314">
        <f>SUM(B49:D49)</f>
        <v>3881674</v>
      </c>
    </row>
    <row r="50" spans="1:5" ht="20.100000000000001" customHeight="1" thickTop="1" x14ac:dyDescent="0.25">
      <c r="A50" s="225" t="s">
        <v>56</v>
      </c>
    </row>
    <row r="51" spans="1:5" ht="20.100000000000001" customHeight="1" x14ac:dyDescent="0.25">
      <c r="A51" s="225" t="s">
        <v>56</v>
      </c>
    </row>
    <row r="52" spans="1:5" ht="15.95" customHeight="1" x14ac:dyDescent="0.25">
      <c r="A52" s="303" t="s">
        <v>1774</v>
      </c>
    </row>
  </sheetData>
  <mergeCells count="2">
    <mergeCell ref="A2:E2"/>
    <mergeCell ref="A3:E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56</vt:i4>
      </vt:variant>
    </vt:vector>
  </HeadingPairs>
  <TitlesOfParts>
    <vt:vector size="56" baseType="lpstr">
      <vt:lpstr>Portada</vt:lpstr>
      <vt:lpstr>Hoja1</vt:lpstr>
      <vt:lpstr>BANCOS</vt:lpstr>
      <vt:lpstr>Hoja2</vt:lpstr>
      <vt:lpstr>BANCOS CONTABLE</vt:lpstr>
      <vt:lpstr>Hoja3</vt:lpstr>
      <vt:lpstr>COMPROMISOS CONTRACTUALES</vt:lpstr>
      <vt:lpstr>Hoja4</vt:lpstr>
      <vt:lpstr>ESTADO DE RESULTADOS CONSOLIDAD</vt:lpstr>
      <vt:lpstr>Hoja5</vt:lpstr>
      <vt:lpstr>INGRESOS Y EGRESOS</vt:lpstr>
      <vt:lpstr>Hoja1 (2)</vt:lpstr>
      <vt:lpstr>Hoja2 (2)</vt:lpstr>
      <vt:lpstr>BALANCE GENERAL</vt:lpstr>
      <vt:lpstr>Hoja4 (2)</vt:lpstr>
      <vt:lpstr>ESTADO DE RESULTADOS</vt:lpstr>
      <vt:lpstr>Hoja6</vt:lpstr>
      <vt:lpstr>BALANZA DE COMPROBACION</vt:lpstr>
      <vt:lpstr>Hoja8</vt:lpstr>
      <vt:lpstr>CTA CORRIENTE</vt:lpstr>
      <vt:lpstr>FONDO MUTUALISTA</vt:lpstr>
      <vt:lpstr>EXT URGENCIA</vt:lpstr>
      <vt:lpstr>CONSTRUCCION</vt:lpstr>
      <vt:lpstr>AEA</vt:lpstr>
      <vt:lpstr>BECAS HIJOS</vt:lpstr>
      <vt:lpstr>Hoja3 (2)</vt:lpstr>
      <vt:lpstr>Hoja1 (3)</vt:lpstr>
      <vt:lpstr>Hoja2 (3)</vt:lpstr>
      <vt:lpstr>BALANCE GENERAL (2)</vt:lpstr>
      <vt:lpstr>Hoja4 (3)</vt:lpstr>
      <vt:lpstr>ESTADO DE RESULTADOS (2)</vt:lpstr>
      <vt:lpstr>Hoja6 (2)</vt:lpstr>
      <vt:lpstr>BALANZA DE COMPROBACION (2)</vt:lpstr>
      <vt:lpstr>Hoja8 (2)</vt:lpstr>
      <vt:lpstr>CTA CORRIENTE </vt:lpstr>
      <vt:lpstr>FONDO MUTUALISTA (2)</vt:lpstr>
      <vt:lpstr>EXT URGENCIA (2)</vt:lpstr>
      <vt:lpstr>CONSTRUCCION (2)</vt:lpstr>
      <vt:lpstr>AEA (2)</vt:lpstr>
      <vt:lpstr>BECAS HIJOS (2)</vt:lpstr>
      <vt:lpstr>CUOTAS</vt:lpstr>
      <vt:lpstr>Hoja1 (4)</vt:lpstr>
      <vt:lpstr>Hoja2 (4)</vt:lpstr>
      <vt:lpstr>BALANCE GENERAL (3)</vt:lpstr>
      <vt:lpstr>Hoja4 (4)</vt:lpstr>
      <vt:lpstr>ESTADO DE RESULTADOS (3)</vt:lpstr>
      <vt:lpstr>Hoja6 (3)</vt:lpstr>
      <vt:lpstr>BALANZA DE COMPROBACION (3)</vt:lpstr>
      <vt:lpstr>Hoja8 (3)</vt:lpstr>
      <vt:lpstr>CTA CORRIENTE (2)</vt:lpstr>
      <vt:lpstr>FONDO MUTUALISTA (3)</vt:lpstr>
      <vt:lpstr>EXT URGENCIA (3)</vt:lpstr>
      <vt:lpstr>CONSTRUCCION (3)</vt:lpstr>
      <vt:lpstr>AEA (3)</vt:lpstr>
      <vt:lpstr>BECAS HIJOS (3)</vt:lpstr>
      <vt:lpstr>CUOTAS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karla</dc:creator>
  <cp:lastModifiedBy>EQUIPO1</cp:lastModifiedBy>
  <cp:lastPrinted>2018-06-15T01:20:41Z</cp:lastPrinted>
  <dcterms:created xsi:type="dcterms:W3CDTF">2018-02-16T17:16:35Z</dcterms:created>
  <dcterms:modified xsi:type="dcterms:W3CDTF">2019-10-10T03:32:06Z</dcterms:modified>
</cp:coreProperties>
</file>