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EQUIPO1\Desktop\INFORMES FINANCIEROS\informes 2018\"/>
    </mc:Choice>
  </mc:AlternateContent>
  <xr:revisionPtr revIDLastSave="0" documentId="13_ncr:1_{0BA33A7D-C0B5-48CA-B9A1-A37E83009C20}" xr6:coauthVersionLast="41" xr6:coauthVersionMax="41" xr10:uidLastSave="{00000000-0000-0000-0000-000000000000}"/>
  <bookViews>
    <workbookView xWindow="-120" yWindow="-120" windowWidth="29040" windowHeight="15840" tabRatio="1000" activeTab="10" xr2:uid="{00000000-000D-0000-FFFF-FFFF00000000}"/>
  </bookViews>
  <sheets>
    <sheet name="Portada" sheetId="85" r:id="rId1"/>
    <sheet name="Hoja1" sheetId="53" r:id="rId2"/>
    <sheet name="BANCOS" sheetId="20" r:id="rId3"/>
    <sheet name="Hoja2" sheetId="54" r:id="rId4"/>
    <sheet name="BANCOS CONTABLE" sheetId="52" r:id="rId5"/>
    <sheet name="Hoja3" sheetId="55" r:id="rId6"/>
    <sheet name="COMPROMISOS CONTRACTUALES" sheetId="19" r:id="rId7"/>
    <sheet name="Hoja4" sheetId="56" r:id="rId8"/>
    <sheet name="ESTADO DE RESULTADOS CONSOLIDAD" sheetId="50" r:id="rId9"/>
    <sheet name="Hoja5" sheetId="57" r:id="rId10"/>
    <sheet name="INGRESOS Y EGRESOS" sheetId="51" r:id="rId11"/>
    <sheet name="Hoja1 (2)" sheetId="173" r:id="rId12"/>
    <sheet name="Hoja2 (2)" sheetId="174" r:id="rId13"/>
    <sheet name="BALANCE GENERAL" sheetId="175" r:id="rId14"/>
    <sheet name="Hoja4 (2)" sheetId="176" r:id="rId15"/>
    <sheet name="ESTADO DE RESULTADOS" sheetId="177" r:id="rId16"/>
    <sheet name="Hoja6" sheetId="178" r:id="rId17"/>
    <sheet name="BALANZA DE COMPROBACION" sheetId="179" r:id="rId18"/>
    <sheet name="Hoja8" sheetId="180" r:id="rId19"/>
    <sheet name="CTA CORRIENTE" sheetId="181" r:id="rId20"/>
    <sheet name="FONDO MUTUALISTA" sheetId="182" r:id="rId21"/>
    <sheet name="EXT URGENCIA" sheetId="183" r:id="rId22"/>
    <sheet name="CONSTRUCCION" sheetId="184" r:id="rId23"/>
    <sheet name="AEA" sheetId="185" r:id="rId24"/>
    <sheet name="BECAS HIJOS" sheetId="186" r:id="rId25"/>
    <sheet name="Hoja1 (3)" sheetId="187" r:id="rId26"/>
    <sheet name="Hoja2 (3)" sheetId="188" r:id="rId27"/>
    <sheet name="BALANCE GENERAL (2)" sheetId="189" r:id="rId28"/>
    <sheet name="Hoja4 (3)" sheetId="190" r:id="rId29"/>
    <sheet name="ESTADO DE RESULTADOS (2)" sheetId="191" r:id="rId30"/>
    <sheet name="Hoja6 (2)" sheetId="192" r:id="rId31"/>
    <sheet name="BALANZA DE COMPROBACION (2)" sheetId="193" r:id="rId32"/>
    <sheet name="Hoja8 (2)" sheetId="194" r:id="rId33"/>
    <sheet name="CTA CORRIENTE (2)" sheetId="195" r:id="rId34"/>
    <sheet name="FONDO MUTUALISTA (2)" sheetId="196" r:id="rId35"/>
    <sheet name="EXT URGENCIA (2)" sheetId="197" r:id="rId36"/>
    <sheet name="CONSTRUCCION (2)" sheetId="198" r:id="rId37"/>
    <sheet name="AEA (2)" sheetId="199" r:id="rId38"/>
    <sheet name="BECAS HIJOS (2)" sheetId="200" r:id="rId39"/>
    <sheet name="Hoja1 (4)" sheetId="201" r:id="rId40"/>
    <sheet name="Hoja2 (4)" sheetId="202" r:id="rId41"/>
    <sheet name="BALANCE GENERAL (3)" sheetId="203" r:id="rId42"/>
    <sheet name="Hoja4 (4)" sheetId="204" r:id="rId43"/>
    <sheet name="ESTADO DE RESULTADOS (3)" sheetId="205" r:id="rId44"/>
    <sheet name="Hoja6 (3)" sheetId="206" r:id="rId45"/>
    <sheet name="BALANZA DE COMPROBACION (3)" sheetId="207" r:id="rId46"/>
    <sheet name="Hoja8 (3)" sheetId="208" r:id="rId47"/>
    <sheet name="CTA CORRIENTE (3)" sheetId="209" r:id="rId48"/>
    <sheet name="FONDO MUTUALISTA (3)" sheetId="210" r:id="rId49"/>
    <sheet name="EXT URGENCIA (3)" sheetId="211" r:id="rId50"/>
    <sheet name="CONSTRUCCION (3)" sheetId="212" r:id="rId51"/>
    <sheet name="AEA (3)" sheetId="213" r:id="rId52"/>
    <sheet name="BECAS HIJOS (3)" sheetId="214" r:id="rId53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51" l="1"/>
  <c r="J8" i="51"/>
  <c r="J7" i="51"/>
  <c r="J6" i="51"/>
  <c r="J5" i="51"/>
  <c r="C180" i="51"/>
  <c r="J171" i="51"/>
  <c r="J129" i="51"/>
  <c r="J130" i="51"/>
  <c r="J131" i="51"/>
  <c r="J132" i="51"/>
  <c r="J133" i="51"/>
  <c r="J134" i="51"/>
  <c r="J135" i="51"/>
  <c r="J136" i="51"/>
  <c r="J137" i="51"/>
  <c r="J138" i="51"/>
  <c r="J139" i="51"/>
  <c r="J140" i="51"/>
  <c r="J141" i="51"/>
  <c r="J142" i="51"/>
  <c r="J143" i="51"/>
  <c r="J144" i="51"/>
  <c r="J145" i="51"/>
  <c r="J146" i="51"/>
  <c r="J147" i="51"/>
  <c r="J148" i="51"/>
  <c r="J149" i="51"/>
  <c r="J150" i="51"/>
  <c r="J151" i="51"/>
  <c r="J152" i="51"/>
  <c r="J153" i="51"/>
  <c r="J154" i="51"/>
  <c r="J155" i="51"/>
  <c r="J156" i="51"/>
  <c r="J157" i="51"/>
  <c r="J158" i="51"/>
  <c r="J159" i="51"/>
  <c r="J160" i="51"/>
  <c r="J161" i="51"/>
  <c r="J162" i="51"/>
  <c r="J163" i="51"/>
  <c r="J164" i="51"/>
  <c r="J165" i="51"/>
  <c r="J166" i="51"/>
  <c r="J167" i="51"/>
  <c r="J168" i="51"/>
  <c r="J169" i="51"/>
  <c r="J170" i="51"/>
  <c r="J128" i="51"/>
  <c r="J28" i="51" l="1"/>
  <c r="G60" i="214" l="1"/>
  <c r="E13" i="214"/>
  <c r="F13" i="214" s="1"/>
  <c r="G13" i="214" s="1"/>
  <c r="G62" i="214" s="1"/>
  <c r="G60" i="213"/>
  <c r="G64" i="213" s="1"/>
  <c r="E42" i="212"/>
  <c r="G41" i="212"/>
  <c r="G9" i="212"/>
  <c r="G43" i="212" s="1"/>
  <c r="F9" i="212"/>
  <c r="E37" i="211"/>
  <c r="E36" i="211"/>
  <c r="F30" i="211"/>
  <c r="F13" i="211"/>
  <c r="F38" i="211" s="1"/>
  <c r="F35" i="210"/>
  <c r="H29" i="210"/>
  <c r="G8" i="210"/>
  <c r="H8" i="210" s="1"/>
  <c r="H36" i="210" s="1"/>
  <c r="E61" i="209"/>
  <c r="E66" i="209" s="1"/>
  <c r="G60" i="200" l="1"/>
  <c r="E13" i="200"/>
  <c r="F13" i="200" s="1"/>
  <c r="G13" i="200" s="1"/>
  <c r="G62" i="200" s="1"/>
  <c r="G78" i="199"/>
  <c r="G74" i="199"/>
  <c r="E64" i="198"/>
  <c r="G62" i="198"/>
  <c r="G9" i="198"/>
  <c r="G65" i="198" s="1"/>
  <c r="F9" i="198"/>
  <c r="E33" i="197"/>
  <c r="E32" i="197"/>
  <c r="F24" i="197"/>
  <c r="F13" i="197"/>
  <c r="F34" i="197" s="1"/>
  <c r="F28" i="196"/>
  <c r="H24" i="196"/>
  <c r="G8" i="196"/>
  <c r="H8" i="196" s="1"/>
  <c r="H29" i="196" s="1"/>
  <c r="E52" i="195"/>
  <c r="E48" i="195"/>
  <c r="G61" i="186" l="1"/>
  <c r="E13" i="186"/>
  <c r="F13" i="186" s="1"/>
  <c r="G13" i="186" s="1"/>
  <c r="G63" i="186" s="1"/>
  <c r="G59" i="185"/>
  <c r="G62" i="185" s="1"/>
  <c r="E22" i="184"/>
  <c r="G21" i="184"/>
  <c r="G11" i="184"/>
  <c r="G23" i="184" s="1"/>
  <c r="F11" i="184"/>
  <c r="E33" i="183"/>
  <c r="E34" i="183" s="1"/>
  <c r="F25" i="183"/>
  <c r="F14" i="183"/>
  <c r="F35" i="183" s="1"/>
  <c r="F22" i="182"/>
  <c r="H20" i="182"/>
  <c r="G10" i="182"/>
  <c r="H10" i="182" s="1"/>
  <c r="H23" i="182" s="1"/>
  <c r="E56" i="181"/>
  <c r="E64" i="181" s="1"/>
  <c r="C28" i="51" l="1"/>
  <c r="E21" i="50" l="1"/>
  <c r="E18" i="50"/>
  <c r="E16" i="50"/>
  <c r="E15" i="50"/>
  <c r="E14" i="50"/>
  <c r="E13" i="50"/>
  <c r="E12" i="50"/>
  <c r="H28" i="19"/>
  <c r="H27" i="19"/>
  <c r="H26" i="19"/>
  <c r="H25" i="19"/>
  <c r="G28" i="19"/>
  <c r="G27" i="19"/>
  <c r="G26" i="19"/>
  <c r="G25" i="19"/>
  <c r="H15" i="19"/>
  <c r="H14" i="19"/>
  <c r="H13" i="19"/>
  <c r="H12" i="19"/>
  <c r="H11" i="19"/>
  <c r="H10" i="19"/>
  <c r="H9" i="19"/>
  <c r="H8" i="19"/>
  <c r="G15" i="19"/>
  <c r="G14" i="19"/>
  <c r="G13" i="19"/>
  <c r="G12" i="19"/>
  <c r="G11" i="19"/>
  <c r="G10" i="19"/>
  <c r="G9" i="19"/>
  <c r="G8" i="19"/>
  <c r="G7" i="19"/>
  <c r="H7" i="19" s="1"/>
  <c r="C123" i="51" l="1"/>
  <c r="J91" i="51"/>
  <c r="J90" i="51"/>
  <c r="J84" i="51"/>
  <c r="I43" i="19" l="1"/>
  <c r="J26" i="51" l="1"/>
  <c r="J178" i="51" l="1"/>
  <c r="C198" i="51" l="1"/>
  <c r="J32" i="51"/>
  <c r="C200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7" i="51"/>
  <c r="C196" i="51"/>
  <c r="E171" i="51" l="1"/>
  <c r="D67" i="51"/>
  <c r="J94" i="51"/>
  <c r="J93" i="51"/>
  <c r="J92" i="51"/>
  <c r="F15" i="19"/>
  <c r="J44" i="51" l="1"/>
  <c r="J45" i="51"/>
  <c r="J46" i="51"/>
  <c r="J43" i="51"/>
  <c r="J38" i="51"/>
  <c r="H43" i="19" l="1"/>
  <c r="E15" i="19"/>
  <c r="G16" i="19"/>
  <c r="G17" i="19"/>
  <c r="H36" i="19"/>
  <c r="I36" i="19" s="1"/>
  <c r="I26" i="51"/>
  <c r="D10" i="51"/>
  <c r="H28" i="51"/>
  <c r="G28" i="51"/>
  <c r="F28" i="51"/>
  <c r="E28" i="51"/>
  <c r="D32" i="51"/>
  <c r="D36" i="51"/>
  <c r="J36" i="51" s="1"/>
  <c r="D42" i="51"/>
  <c r="D47" i="51"/>
  <c r="J47" i="51" s="1"/>
  <c r="D53" i="51"/>
  <c r="J53" i="51" s="1"/>
  <c r="D56" i="51"/>
  <c r="J56" i="51" s="1"/>
  <c r="D58" i="51"/>
  <c r="J58" i="51" s="1"/>
  <c r="J67" i="51"/>
  <c r="D95" i="51"/>
  <c r="D101" i="51"/>
  <c r="J101" i="51" s="1"/>
  <c r="D106" i="51"/>
  <c r="J106" i="51" s="1"/>
  <c r="D109" i="51"/>
  <c r="J109" i="51" s="1"/>
  <c r="J114" i="51"/>
  <c r="D121" i="51"/>
  <c r="J121" i="51" s="1"/>
  <c r="C171" i="51"/>
  <c r="E198" i="51"/>
  <c r="J185" i="51"/>
  <c r="J186" i="51"/>
  <c r="J187" i="51"/>
  <c r="J188" i="51"/>
  <c r="J189" i="51"/>
  <c r="J194" i="51"/>
  <c r="J195" i="51"/>
  <c r="J190" i="51"/>
  <c r="J191" i="51"/>
  <c r="J192" i="51"/>
  <c r="J193" i="51"/>
  <c r="F196" i="51"/>
  <c r="J113" i="51"/>
  <c r="J111" i="51"/>
  <c r="J108" i="51"/>
  <c r="J87" i="51"/>
  <c r="J83" i="51"/>
  <c r="J82" i="51"/>
  <c r="J69" i="51"/>
  <c r="J179" i="51"/>
  <c r="I180" i="51"/>
  <c r="J180" i="51" s="1"/>
  <c r="I177" i="51"/>
  <c r="J177" i="51" s="1"/>
  <c r="D60" i="51"/>
  <c r="J60" i="51" s="1"/>
  <c r="J115" i="51"/>
  <c r="J116" i="51"/>
  <c r="J117" i="51"/>
  <c r="J118" i="51"/>
  <c r="J119" i="51"/>
  <c r="J120" i="51"/>
  <c r="J99" i="51"/>
  <c r="J100" i="51"/>
  <c r="J98" i="51"/>
  <c r="J70" i="51"/>
  <c r="J71" i="51"/>
  <c r="J72" i="51"/>
  <c r="J73" i="51"/>
  <c r="J74" i="51"/>
  <c r="J75" i="51"/>
  <c r="J76" i="51"/>
  <c r="J77" i="51"/>
  <c r="J78" i="51"/>
  <c r="J79" i="51"/>
  <c r="J80" i="51"/>
  <c r="J81" i="51"/>
  <c r="J85" i="51"/>
  <c r="J86" i="51"/>
  <c r="J88" i="51"/>
  <c r="J89" i="51"/>
  <c r="J68" i="51"/>
  <c r="J61" i="51"/>
  <c r="J62" i="51"/>
  <c r="J63" i="51"/>
  <c r="J64" i="51"/>
  <c r="J65" i="51"/>
  <c r="J66" i="51"/>
  <c r="J41" i="51"/>
  <c r="J40" i="51"/>
  <c r="J33" i="51"/>
  <c r="J34" i="51"/>
  <c r="J35" i="51"/>
  <c r="J37" i="51"/>
  <c r="J39" i="51"/>
  <c r="J48" i="51"/>
  <c r="J49" i="51"/>
  <c r="J50" i="51"/>
  <c r="J51" i="51"/>
  <c r="J52" i="51"/>
  <c r="J54" i="51"/>
  <c r="J55" i="51"/>
  <c r="J57" i="51"/>
  <c r="J59" i="51"/>
  <c r="J95" i="51"/>
  <c r="J96" i="51"/>
  <c r="J97" i="51"/>
  <c r="J102" i="51"/>
  <c r="J103" i="51"/>
  <c r="J104" i="51"/>
  <c r="J105" i="51"/>
  <c r="J107" i="51"/>
  <c r="J110" i="51"/>
  <c r="J112" i="51"/>
  <c r="J122" i="51"/>
  <c r="F198" i="51"/>
  <c r="G198" i="51"/>
  <c r="H198" i="51"/>
  <c r="I28" i="51" l="1"/>
  <c r="I200" i="51" s="1"/>
  <c r="I198" i="51"/>
  <c r="J196" i="51"/>
  <c r="E200" i="51"/>
  <c r="F200" i="51"/>
  <c r="D28" i="51"/>
  <c r="H200" i="51"/>
  <c r="G200" i="51"/>
  <c r="D123" i="51"/>
  <c r="J123" i="51" s="1"/>
  <c r="J42" i="51"/>
  <c r="J198" i="51" l="1"/>
  <c r="J200" i="51" s="1"/>
  <c r="D198" i="51"/>
  <c r="D200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EQUIPO1</author>
  </authors>
  <commentList>
    <comment ref="B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5-1-04-000
5-1-23-000</t>
        </r>
      </text>
    </comment>
    <comment ref="B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
5-1-06-000
</t>
        </r>
      </text>
    </comment>
    <comment ref="B9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
5-1-07-0001
</t>
        </r>
      </text>
    </comment>
    <comment ref="B1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 xml:space="preserve">
5-1-08-000
</t>
        </r>
      </text>
    </comment>
    <comment ref="B11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 xml:space="preserve">
5-1-09-000</t>
        </r>
      </text>
    </comment>
    <comment ref="B12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 xml:space="preserve">
5-1-22-000
</t>
        </r>
      </text>
    </comment>
    <comment ref="B13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 xml:space="preserve">
5-1-11-000
</t>
        </r>
      </text>
    </comment>
    <comment ref="B1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 xml:space="preserve">
5-1-10-000</t>
        </r>
      </text>
    </comment>
    <comment ref="B15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
5-1-05-000
</t>
        </r>
      </text>
    </comment>
    <comment ref="B25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 xml:space="preserve">
5-1-03-000
</t>
        </r>
      </text>
    </comment>
    <comment ref="B26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 xml:space="preserve">
5-1-02-000
</t>
        </r>
      </text>
    </comment>
    <comment ref="B27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 xml:space="preserve">
5-1-20-0000</t>
        </r>
      </text>
    </comment>
    <comment ref="B28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 xml:space="preserve">
5-1-21-0000
</t>
        </r>
      </text>
    </comment>
    <comment ref="B36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 xml:space="preserve">
5-1-19-000
</t>
        </r>
      </text>
    </comment>
    <comment ref="B43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 xml:space="preserve">
5-1-19-000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EQUIPO1</author>
    <author>Equipo2</author>
  </authors>
  <commentList>
    <comment ref="B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
4-1-00-0000</t>
        </r>
      </text>
    </comment>
    <comment ref="B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
4-2-00-0000
</t>
        </r>
      </text>
    </comment>
    <comment ref="B7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 xml:space="preserve">
4-3-00-0000
</t>
        </r>
      </text>
    </comment>
    <comment ref="B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 xml:space="preserve">
4-4-00-0000</t>
        </r>
      </text>
    </comment>
    <comment ref="B10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 xml:space="preserve">
4-5-00-0000</t>
        </r>
      </text>
    </comment>
    <comment ref="B12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 xml:space="preserve">
4-5-02-0000</t>
        </r>
      </text>
    </comment>
    <comment ref="B13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
4-5-03-0000</t>
        </r>
      </text>
    </comment>
    <comment ref="B23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 xml:space="preserve">
4-5-22-0000</t>
        </r>
      </text>
    </comment>
    <comment ref="B24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 xml:space="preserve">
4-5-26-0000</t>
        </r>
      </text>
    </comment>
    <comment ref="B25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 xml:space="preserve">
4-5-28-0000</t>
        </r>
      </text>
    </comment>
    <comment ref="B31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 xml:space="preserve">
5-1-00-0000</t>
        </r>
      </text>
    </comment>
    <comment ref="B32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 xml:space="preserve">
5-1-01-0000</t>
        </r>
      </text>
    </comment>
    <comment ref="D100" authorId="1" shapeId="0" xr:uid="{00000000-0006-0000-0A00-00000D000000}">
      <text>
        <r>
          <rPr>
            <b/>
            <sz val="9"/>
            <color indexed="81"/>
            <rFont val="Tahoma"/>
            <family val="2"/>
          </rPr>
          <t>Equipo2:</t>
        </r>
        <r>
          <rPr>
            <sz val="9"/>
            <color indexed="81"/>
            <rFont val="Tahoma"/>
            <family val="2"/>
          </rPr>
          <t xml:space="preserve">
CHEQUE CANCELADO</t>
        </r>
      </text>
    </comment>
    <comment ref="F187" authorId="0" shapeId="0" xr:uid="{00000000-0006-0000-0A00-00000E000000}">
      <text>
        <r>
          <rPr>
            <b/>
            <sz val="9"/>
            <color indexed="81"/>
            <rFont val="Tahoma"/>
            <family val="2"/>
          </rPr>
          <t xml:space="preserve">SE CANCELARON CHEQUES EN ABRIL QUE SUMAN UN TOTAL DE $12,000.00
</t>
        </r>
      </text>
    </comment>
  </commentList>
</comments>
</file>

<file path=xl/sharedStrings.xml><?xml version="1.0" encoding="utf-8"?>
<sst xmlns="http://schemas.openxmlformats.org/spreadsheetml/2006/main" count="11150" uniqueCount="1816">
  <si>
    <t>SINDICATO DE TRABAJADORES ACADÉMICOS DE LA UNIVERSIDAD DE SONORA</t>
  </si>
  <si>
    <t>CONCILIACION BANCARIA</t>
  </si>
  <si>
    <t>CUENTA CORRIENTE BANORTE 0653893769</t>
  </si>
  <si>
    <t>MENOS:</t>
  </si>
  <si>
    <t>NUESTROS CREDITOS NO CORRESPONDIDOS</t>
  </si>
  <si>
    <t>CHEQUES EN TRANSITO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</si>
  <si>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</si>
  <si>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</si>
  <si>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</si>
  <si>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</si>
  <si>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</si>
  <si>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</si>
  <si>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SANTI VILLEGAS ESTANISLAO</t>
  </si>
  <si>
    <t>ANDRES ISAAC VELASCO</t>
  </si>
  <si>
    <t xml:space="preserve">MARIO HIRAM URIARTE </t>
  </si>
  <si>
    <t>GALVAN PARRA MARIO ERNESTO</t>
  </si>
  <si>
    <t>SONIA RUAN MAGAÑA</t>
  </si>
  <si>
    <t>RUBEN MONTOYA BONILLA</t>
  </si>
  <si>
    <t>MARIA EDNE BERUMEN</t>
  </si>
  <si>
    <t>MANUEL MAURICIO TAPIA GUARAQUI</t>
  </si>
  <si>
    <t>GENARO SANCHEZ MORENO</t>
  </si>
  <si>
    <t>ALEJANDRO ZABALETA</t>
  </si>
  <si>
    <t>SONORA AUTOMOTRIZ</t>
  </si>
  <si>
    <t>ANTONIO FIERRO POMPA</t>
  </si>
  <si>
    <t>AIDA PIÑUELAS LEON</t>
  </si>
  <si>
    <t>RICARDO ALBERTO VARELA</t>
  </si>
  <si>
    <t>MAURICIO GIBRAN TAPIA</t>
  </si>
  <si>
    <t>MICAELA VERDUGO PACHECO</t>
  </si>
  <si>
    <t>AGUA DE HERMOSILLO</t>
  </si>
  <si>
    <t>GASPAR ZAMORA ORTEGA</t>
  </si>
  <si>
    <t>MARIA LOURDES PEREZ ALVAREZ</t>
  </si>
  <si>
    <t>GUADALUPE GONZALEZ OCHOA</t>
  </si>
  <si>
    <t>RGM ORGANIZACIÓN PROFESIONALES</t>
  </si>
  <si>
    <t>OMAR EDUARDO ALCARAZ</t>
  </si>
  <si>
    <t>ANATALIA GUADALUPE COLIN</t>
  </si>
  <si>
    <t>MARTIN FOX SANCHEZ</t>
  </si>
  <si>
    <t>LUIS ALBERTO ZAMORA</t>
  </si>
  <si>
    <t>FRANCISCO GARCIA SOTELO</t>
  </si>
  <si>
    <t>FELIPE ESQUIVEL CHAVOYA</t>
  </si>
  <si>
    <t>CONSUELO RODRIGUEZ CORTEZ</t>
  </si>
  <si>
    <t>IGUAL:</t>
  </si>
  <si>
    <t>CUENTA PRESTAMO EXTREMA URGENCIA</t>
  </si>
  <si>
    <t>CONCILIACIÓN BANCARIA</t>
  </si>
  <si>
    <t>DE LA CUANTA BANORTE CTA. 0653893732</t>
  </si>
  <si>
    <t>MENOS</t>
  </si>
  <si>
    <t>SUS CREDITO NO CORRESPONDIDOS</t>
  </si>
  <si>
    <t>DEPOSITO EL DIA 11/04/ 2017</t>
  </si>
  <si>
    <t>DEPOSITO EN EFECTIVO</t>
  </si>
  <si>
    <t>DEPOSITO EL DIA 11/08/2017</t>
  </si>
  <si>
    <t xml:space="preserve">DEPOSITO UNISON </t>
  </si>
  <si>
    <t>IGUAL</t>
  </si>
  <si>
    <t>MANTENIMIENTO DE LOCAL SINDICAL BANORTE 0653893750</t>
  </si>
  <si>
    <t>BEATRIZ BARRAZA RODRIGUEZ</t>
  </si>
  <si>
    <t>COPIADORAS Y SERVICIOS DE SONORA S.A. DE C.V.</t>
  </si>
  <si>
    <t>FEDERICO ROBLES SANTACRUZ</t>
  </si>
  <si>
    <t>TOWERS &amp; FLAGS SYSTEM</t>
  </si>
  <si>
    <t>APOYO A EVENTO ACADEMICO BANORTE 0893169653</t>
  </si>
  <si>
    <t xml:space="preserve"> </t>
  </si>
  <si>
    <t>MARTINEZ JIMENEZ MARISA GRISEL</t>
  </si>
  <si>
    <t>VERDIN LOPEZ EDUARDO</t>
  </si>
  <si>
    <t>ALICIA BORROZO LUGO</t>
  </si>
  <si>
    <t>CARMEN HORTENCIA ARVIZU</t>
  </si>
  <si>
    <t>AURORA ZEPEDA LLAMAS</t>
  </si>
  <si>
    <t>FRANCISCO CORDOVA TAUTIMEZ</t>
  </si>
  <si>
    <t>JOSE CARLOS AGUIRRE</t>
  </si>
  <si>
    <t>JUANA ALVARADO IBARRA</t>
  </si>
  <si>
    <t>PATRICIA RODRIGUEZ</t>
  </si>
  <si>
    <t>EDGAR OMAR RUEDA PUENTE</t>
  </si>
  <si>
    <t>MARIA GUADALUPE  GONZALEZ</t>
  </si>
  <si>
    <t>ANGELICA MARIA RASCON</t>
  </si>
  <si>
    <t>JAIME UBALDO VERDUGO</t>
  </si>
  <si>
    <t>LUZ DEL CARMEN AYON</t>
  </si>
  <si>
    <t>LUZ MARIA LEYVA</t>
  </si>
  <si>
    <t>MARIA CANDELARIA GONZALEZ</t>
  </si>
  <si>
    <t>ALDO ALEJANDRO ARVIZU</t>
  </si>
  <si>
    <t>OLGA LIDIA SOTELO VALENZUELA</t>
  </si>
  <si>
    <t>SERGIO RAMON ROSETTI</t>
  </si>
  <si>
    <t>DANIEL BAYLISS BERNAL</t>
  </si>
  <si>
    <t>ISIDRA TERESITA AYALA</t>
  </si>
  <si>
    <t>OMAR SALAZAR ANTUNEZ</t>
  </si>
  <si>
    <t>RAMONA GUADALUPE MARTINEZ</t>
  </si>
  <si>
    <t>JESUS LOPEZ ELIAS</t>
  </si>
  <si>
    <t>MARCO ANTONIO HUEZ LOPEZ</t>
  </si>
  <si>
    <t>MARIA GUADALUPE SALAZAR</t>
  </si>
  <si>
    <t>MANUEL IGNACIO NIEBLAS</t>
  </si>
  <si>
    <t>JULIO CESAR MORALES</t>
  </si>
  <si>
    <t>FELIX  MAURO HIGUERA</t>
  </si>
  <si>
    <t>BLANCA IDALIA MALDONADO</t>
  </si>
  <si>
    <t>NOHELIA GUADALUPE PACHECO</t>
  </si>
  <si>
    <t>ANA CECILIA BORBON</t>
  </si>
  <si>
    <t>RAMON GERTRUDIS VALDEZ</t>
  </si>
  <si>
    <t>BLANCA AURELIA VALENZUELA</t>
  </si>
  <si>
    <t>MARIA ELENA ANAYA PEREZ</t>
  </si>
  <si>
    <t>DORA EVELIA RODRIGUEZ</t>
  </si>
  <si>
    <t>BECAS HIJOS BANORTE CTA. 0288687007</t>
  </si>
  <si>
    <t>SUS CARGOS NO CORRESPONDIDOS</t>
  </si>
  <si>
    <t>CHEQUES NO REGISTRADOS EN EL SISTEMA CONTPAQ</t>
  </si>
  <si>
    <t>DIFERENCIA CHEQUE</t>
  </si>
  <si>
    <t>COMISIONES BANCARIAS</t>
  </si>
  <si>
    <t xml:space="preserve">DIFERENCIA </t>
  </si>
  <si>
    <t>NUESTROS CRÉDITOS NO CORRESPONDIDOS</t>
  </si>
  <si>
    <t>CHEQUES EN TRÁNSITO</t>
  </si>
  <si>
    <t>GAUNA SALICIDO MARTIN</t>
  </si>
  <si>
    <t>GARCIA QUINTERO MARIA</t>
  </si>
  <si>
    <t>NAVARRO SERRANO ANA</t>
  </si>
  <si>
    <t>LEON VILLEJAS MANUEL GUS</t>
  </si>
  <si>
    <t>NAVARRO GARCIA FERNANDO</t>
  </si>
  <si>
    <t>VEGA ROBLES SEBASTIAN</t>
  </si>
  <si>
    <t>TIRADO MARQUEZ OSWALDO</t>
  </si>
  <si>
    <t>ROMO FIGUEROA RAUL</t>
  </si>
  <si>
    <t>GARCIA MENDOZA SAMANTHA</t>
  </si>
  <si>
    <t>IÑIGUEZ RODRIGUEZ MARCOS</t>
  </si>
  <si>
    <t>RODRIGUEZ AVILA ROBERTO</t>
  </si>
  <si>
    <t>ROCHIN FLORES MIGUEL</t>
  </si>
  <si>
    <t>RAMOS VALENZUELA GILBERTO</t>
  </si>
  <si>
    <t>RAMOS VALENZUELA LLANET</t>
  </si>
  <si>
    <t>ACUÑA BRISEÑO RAFAEL</t>
  </si>
  <si>
    <t>FONDO MUTUALISTA BANORTE 0653893741</t>
  </si>
  <si>
    <t>BEATRIZ KARINA MAYBOCA</t>
  </si>
  <si>
    <t>ESPERANZA SALAZAR CANO</t>
  </si>
  <si>
    <t>VICTOR MANUEL DOMINGUEZ</t>
  </si>
  <si>
    <t>PATRICIA GARCIA CANO</t>
  </si>
  <si>
    <t>RAMON ALFONSO MORENO</t>
  </si>
  <si>
    <t>MA. LUISA PEREZ SALAZAR</t>
  </si>
  <si>
    <t>MIGUEL ANGEL LOPEZ URIARTE</t>
  </si>
  <si>
    <t>EDUARDO VALENCIA VELDERRAIN</t>
  </si>
  <si>
    <t>MASIEL ALEJANDRA MARTINEZ NIETO</t>
  </si>
  <si>
    <t>FERNANDO MIRANDA RUIZ</t>
  </si>
  <si>
    <t>KARINA ARACELI TORRES</t>
  </si>
  <si>
    <t>ESPINOZA ZALLAS LIDIA ANA</t>
  </si>
  <si>
    <t>JUAREZ OCHOA LEONARDO</t>
  </si>
  <si>
    <t>VIDAL ORTEGA ERICK</t>
  </si>
  <si>
    <t>DE LA ROSA DEL CASTILLO</t>
  </si>
  <si>
    <t>GARCIA CLEMENTE SAMANTA</t>
  </si>
  <si>
    <t>JUAREZ OCHOA JAVIER</t>
  </si>
  <si>
    <t>VERDUGO RAMIREZ DAFNE</t>
  </si>
  <si>
    <t>DE LA PUENTE JOUANNE</t>
  </si>
  <si>
    <t>SOTOMAYOR PIERDANT EMILIO</t>
  </si>
  <si>
    <t>ESTUPIÑAN ROMERO RICARDO</t>
  </si>
  <si>
    <t>MEJIA MUNGARRO ANA RUTH</t>
  </si>
  <si>
    <t>ALVAREZ SALDATE MARIANA</t>
  </si>
  <si>
    <t>CASTILLO ORTEGA JESUS</t>
  </si>
  <si>
    <t>JERONIMO VERA ALEYDIS</t>
  </si>
  <si>
    <t>JERONIMO VERA MIGUEL</t>
  </si>
  <si>
    <t>OTERO GARCIA ALESSANDRO</t>
  </si>
  <si>
    <t>ROMERO MARTINEZ ALEJANDRO</t>
  </si>
  <si>
    <t>SOQUI JAIME KENIA</t>
  </si>
  <si>
    <t>ALVAREZ SALDATE MYRNA</t>
  </si>
  <si>
    <t>ESQUIVEL RAMOS MARCO</t>
  </si>
  <si>
    <t>OTERO GARCIA NAHOMI</t>
  </si>
  <si>
    <t>MARTINEZ MUNGUIA PAOLA</t>
  </si>
  <si>
    <t>VARELA CECEÑA SARAH</t>
  </si>
  <si>
    <t>EJERCIDO DEL</t>
  </si>
  <si>
    <t xml:space="preserve">TOTAL EJERCIDO DEL </t>
  </si>
  <si>
    <t xml:space="preserve">REMANENTE </t>
  </si>
  <si>
    <t>CLAUSULA</t>
  </si>
  <si>
    <t>CONCEPTO</t>
  </si>
  <si>
    <t>MONTO</t>
  </si>
  <si>
    <t xml:space="preserve">POR </t>
  </si>
  <si>
    <t>AL</t>
  </si>
  <si>
    <t>EJERCER</t>
  </si>
  <si>
    <t>BIBLIOTECA SINDICAL</t>
  </si>
  <si>
    <t>MANTENIMIENTO Y REFACCIONES DE VEHICULOS</t>
  </si>
  <si>
    <t>204</t>
  </si>
  <si>
    <t>205</t>
  </si>
  <si>
    <t>APOYO A EVENTO ACADEMICO</t>
  </si>
  <si>
    <t>MANTENIMIENTO DEL LOCAL SINDICAL</t>
  </si>
  <si>
    <t>APOYO PROGRAMAS DEPORTIVOS</t>
  </si>
  <si>
    <t>APOYO ACTIVIDADES CULTURALES</t>
  </si>
  <si>
    <t xml:space="preserve">NUMERO DE </t>
  </si>
  <si>
    <t xml:space="preserve">NOMBRE DE </t>
  </si>
  <si>
    <t>BANCO</t>
  </si>
  <si>
    <t>SALDOS</t>
  </si>
  <si>
    <t>ADMINISTRACIÓN</t>
  </si>
  <si>
    <t>CUENTA</t>
  </si>
  <si>
    <t>CUENTA CORRIENTE</t>
  </si>
  <si>
    <t>BANORTE</t>
  </si>
  <si>
    <t>STAUS</t>
  </si>
  <si>
    <t>FONDO MUTUALISTA</t>
  </si>
  <si>
    <t>BECAS HIJOS</t>
  </si>
  <si>
    <t>SINDICAL</t>
  </si>
  <si>
    <t xml:space="preserve">MANTENIMIENTO DE LOCAL </t>
  </si>
  <si>
    <t>URGENCIA</t>
  </si>
  <si>
    <t xml:space="preserve">PRESTAMO DE EXTREMA </t>
  </si>
  <si>
    <t>SINDICATO DE TRABAJADORES ACADEMICOS DE LA UNIVERSIDAD DE SONORA</t>
  </si>
  <si>
    <t>A C T I V O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</si>
  <si>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</si>
  <si>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</si>
  <si>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</si>
  <si>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</si>
  <si>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</si>
  <si>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</si>
  <si>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</si>
  <si>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</si>
  <si>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</si>
  <si>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DEUDORES DIVERSOS(CTA EXTREMA URGENCIA)</t>
  </si>
  <si>
    <t>DEUDORES DIVERSOS (CTA. CORRIENTE)</t>
  </si>
  <si>
    <t xml:space="preserve">   Total CIRCULANTE</t>
  </si>
  <si>
    <t>SEGUROS PAGADOS POR ANTICIPADO</t>
  </si>
  <si>
    <t>GASTOS POR COMPROBAR</t>
  </si>
  <si>
    <t xml:space="preserve">   DIFERIDO</t>
  </si>
  <si>
    <t>PROVISION PARA CUENTAS INCOBRABLES EXTREMA URGENCI</t>
  </si>
  <si>
    <t>PROVISION PARA CUENTAS INCOBRABLES CUENTA CORRIENT</t>
  </si>
  <si>
    <t>INTERESES COBRADOS POR ANTICIPADO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</si>
  <si>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</si>
  <si>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</si>
  <si>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</si>
  <si>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</si>
  <si>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</si>
  <si>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</si>
  <si>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</si>
  <si>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</si>
  <si>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</si>
  <si>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</si>
  <si>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</si>
  <si>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</si>
  <si>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</si>
  <si>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</si>
  <si>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</si>
  <si>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DEPRECIACION ACUMULADA DE EQUIPO DE TRANSPORTE</t>
  </si>
  <si>
    <t>RESULTADO EJERCICIO</t>
  </si>
  <si>
    <t>DEPRECIACION ACUMULADA DE EQUIPO DE OFICINA</t>
  </si>
  <si>
    <t>RESULTADO DE EJERCICIOS ANTERIORES</t>
  </si>
  <si>
    <t>DEPRECIACION ACUMULADA EQUIPO DE COMPUTO</t>
  </si>
  <si>
    <t>RESULTADO DEL EJERCICIO 2013</t>
  </si>
  <si>
    <t>DEPRECIACION EQUIPO DE COCINA</t>
  </si>
  <si>
    <t>RESULTADO DEL EJERCICIO 2014</t>
  </si>
  <si>
    <t>DEPRECIACION ACUMULADA EQUIPO DE GYM</t>
  </si>
  <si>
    <t>RESULTADO DEL EJERCICIO 2015</t>
  </si>
  <si>
    <t>RESULTADO DEL EJERCICIO 2016</t>
  </si>
  <si>
    <t xml:space="preserve">   Total FIJO</t>
  </si>
  <si>
    <t>RESULTADO DEL EJERCICIO 2017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</si>
  <si>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</si>
  <si>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</si>
  <si>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</si>
  <si>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</si>
  <si>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</si>
  <si>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</si>
  <si>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INVERSIONES TEMPORALES</t>
  </si>
  <si>
    <t xml:space="preserve">  I n g r e s o s</t>
  </si>
  <si>
    <t xml:space="preserve"> INGRESOS</t>
  </si>
  <si>
    <t>CUOTA ORDINARIA</t>
  </si>
  <si>
    <t>OTROS INGRESOS</t>
  </si>
  <si>
    <t>CLAUSULAS</t>
  </si>
  <si>
    <t>PRODUCTO FINANCIERO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</si>
  <si>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</si>
  <si>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</si>
  <si>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</si>
  <si>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</si>
  <si>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</si>
  <si>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SERVICIOS DEL LOCAL (211)</t>
  </si>
  <si>
    <t>GASTOS DE LOCAL (206)</t>
  </si>
  <si>
    <t>AYUDA PARA ASISTIR A EVENTOS SINDICALES (199) 2PA</t>
  </si>
  <si>
    <t>AYUDA PARA PROGRAMAS DEPORTIVOS Y CULTURALES (213)</t>
  </si>
  <si>
    <t>FACILIDADES DE IMPRENTA (202)</t>
  </si>
  <si>
    <t>MANTENIMIENTO Y REFACCIONES DE VEHICULOS (203)</t>
  </si>
  <si>
    <t>AYUDA PARA FESTEJOS (204)</t>
  </si>
  <si>
    <t>MANTENIMIENTO DEL LOCAL SINDICAL Y SERVICIOS (209)</t>
  </si>
  <si>
    <t>APOYO A EVENTO ACADEMICO (208)</t>
  </si>
  <si>
    <t>BECAS HIJOS (164)</t>
  </si>
  <si>
    <t>SALARIO TRABAJADOR DE INTENDENCIA ( XLIX)</t>
  </si>
  <si>
    <t>INSTRUCTOR DE GIMNASIO (CUADRAGESIMA PRIMERA)</t>
  </si>
  <si>
    <t>FESTEJO DEL DIA DEL MAESTRO Y COMPRA DE REGA (205)</t>
  </si>
  <si>
    <t>AYUDA PARA ASISTIR A EVENTOS SINDICALES  (199) 1PA</t>
  </si>
  <si>
    <t>Total CLAUSULAS</t>
  </si>
  <si>
    <t xml:space="preserve">   CUOTA ORDINARIA</t>
  </si>
  <si>
    <t>HERMOSILLO</t>
  </si>
  <si>
    <t>DELEGACIONES NAVOJOA</t>
  </si>
  <si>
    <t>Total CUOTA ORDINARIA</t>
  </si>
  <si>
    <t>GASTOS FINANCIEROS</t>
  </si>
  <si>
    <t xml:space="preserve">   FONDO MUTUALISTA</t>
  </si>
  <si>
    <t>Total FONDO MUTUALISTA</t>
  </si>
  <si>
    <t>Total GASTOS</t>
  </si>
  <si>
    <t xml:space="preserve">  Total Egresos</t>
  </si>
  <si>
    <t xml:space="preserve">  Utilidad (o Pérdida)</t>
  </si>
  <si>
    <t>GASTOS DE REPRESENTACION ( 207)</t>
  </si>
  <si>
    <t>INGRESOS PARA HUELGA</t>
  </si>
  <si>
    <t>ACTIVO</t>
  </si>
  <si>
    <t>CIRCULANTE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</si>
  <si>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</si>
  <si>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</si>
  <si>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</si>
  <si>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</si>
  <si>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</si>
  <si>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BANORTE CTA.065393741 (FONDO MUTUALISTA)</t>
  </si>
  <si>
    <t>BANORTE CTA.0653893750</t>
  </si>
  <si>
    <t>ROMERO LOPEZ JOSE</t>
  </si>
  <si>
    <t>COVARRUBIAS MARTINEZ RODOLFO</t>
  </si>
  <si>
    <t>MUÑOZ LASTRA LUIS ANGEL</t>
  </si>
  <si>
    <t>MORENO SOTO ARMANDO</t>
  </si>
  <si>
    <t>RENTERIA GUERRERO LUIS</t>
  </si>
  <si>
    <t>RUAN MAGAÑA SONIA</t>
  </si>
  <si>
    <t>SOTO ALCANTAR LUIS ALBERTO</t>
  </si>
  <si>
    <t>CABRERA BORBOA MARGARITA ARACELI</t>
  </si>
  <si>
    <t>ROSALES DIAZ FLAVIO ALONSO</t>
  </si>
  <si>
    <t>SALCIDO OROS REINA LILIA</t>
  </si>
  <si>
    <t>MORALES PERAL LINA</t>
  </si>
  <si>
    <t>CEBALLOS FERNANDEZ FRANCISCO</t>
  </si>
  <si>
    <t>MEDINA DIAZ OSCAR</t>
  </si>
  <si>
    <t>ACUÑA GOMEZ OMAR</t>
  </si>
  <si>
    <t>ABRIL LOPEZ JOSE RODRIGO</t>
  </si>
  <si>
    <t>FIGUEROA GONZALEZ LUIS FERNADO</t>
  </si>
  <si>
    <t>ROMERO PEREZ ENA MONSERRAT</t>
  </si>
  <si>
    <t>VARGAS ICEDO JOSE LUIS</t>
  </si>
  <si>
    <t>GONZALEZ IBARRA RUBEN</t>
  </si>
  <si>
    <t>FLORES BARRAZA EUCEBIO FRANCISCO</t>
  </si>
  <si>
    <t>DIAZ DE LEON GUZMAN JESUS XICOTENCATL</t>
  </si>
  <si>
    <t>GOMEZ VASQUEZ MARTIN ARTURO</t>
  </si>
  <si>
    <t>VALENZUELA JACOBO LUIS ALBERTO</t>
  </si>
  <si>
    <t>MONGE ESQUER HILDA LUZ</t>
  </si>
  <si>
    <t>RODRIGUEZ SOTO ALFREDO</t>
  </si>
  <si>
    <t>ABRIL HOYOS JOSE JORGE</t>
  </si>
  <si>
    <t>CASTRO CASTRO JUAN</t>
  </si>
  <si>
    <t>ARAUJO MORENO MINERVA ELIZABETH</t>
  </si>
  <si>
    <t>RAMIREZ DUVENGER ALDO SANTIAGO</t>
  </si>
  <si>
    <t>VALENZUELA MIRANDA GUADALUPE ALEIDA</t>
  </si>
  <si>
    <t>CUELLAR CORONA REGINA</t>
  </si>
  <si>
    <t>CUEVAS ARAMBURO MARIO MANUEL</t>
  </si>
  <si>
    <t>PEREZ VALENZUELA JESUS BENITO</t>
  </si>
  <si>
    <t>VALENZUELA VALDEZ ARMANDO</t>
  </si>
  <si>
    <t>BRACAMONTE AGUIRRE LEONARDO ANTONIO</t>
  </si>
  <si>
    <t>PELLAT MOLINA LUIS RAMON</t>
  </si>
  <si>
    <t>MENDOZA CORDOVA ABRAHAM</t>
  </si>
  <si>
    <t>BECERRA GUTIERREZ ARTURO</t>
  </si>
  <si>
    <t>DORAME AGUILAR MARCELINO</t>
  </si>
  <si>
    <t>TORRES RAMIREZ JOSUE</t>
  </si>
  <si>
    <t>ARAUJO MORENO DORA ELIA</t>
  </si>
  <si>
    <t>REYNA GAMEZ GUADALUPE</t>
  </si>
  <si>
    <t>SALDAÑA CORDOVA FERNANDO</t>
  </si>
  <si>
    <t>MORAN MORENO JESUS FAUSTINO</t>
  </si>
  <si>
    <t>NAVARRO ALVARADO PATRICIA</t>
  </si>
  <si>
    <t>CORONADO LOPEZ ROSA DELIA</t>
  </si>
  <si>
    <t>MANZANO TORRES ISIDRO</t>
  </si>
  <si>
    <t>MOLINA DOMINGUEZ CESAR GUADALUPE</t>
  </si>
  <si>
    <t>MORAGA RIOS OSCAR DAVID</t>
  </si>
  <si>
    <t>SILVA ESPEJO ESTEBAN</t>
  </si>
  <si>
    <t>FIMBRES AMPARANO AIDA AMPARO</t>
  </si>
  <si>
    <t>CRUZ ENCINAS IGNACIO</t>
  </si>
  <si>
    <t>RAMIREZ WONG BENJAMIN</t>
  </si>
  <si>
    <t>GUTIERREZ LAGUNAS ANDRES</t>
  </si>
  <si>
    <t>IBARRA CARMELO JESUS</t>
  </si>
  <si>
    <t>OROZCO GARCIA MARIA ESTHER</t>
  </si>
  <si>
    <t>QUINTANAR ESTRADA MARIA GILDA</t>
  </si>
  <si>
    <t>GONZALEZ SANCHEZ FEDERICO ALBERTO</t>
  </si>
  <si>
    <t>ESPINOZA MELENDREZ JOSE ALFREDO</t>
  </si>
  <si>
    <t>CARRASCO GALLEGOS BRISA VIOLETA</t>
  </si>
  <si>
    <t>HERNANDEZ LOPEZ JOSE SAUL</t>
  </si>
  <si>
    <t>ESCALANTE CONTRERAS OMAR ULISES</t>
  </si>
  <si>
    <t>GONZALEZ HERBEY ARMANDO</t>
  </si>
  <si>
    <t>COTA SAAVEDRA JESUS</t>
  </si>
  <si>
    <t>LOPEZ MIRANDA CLAUDIO ALFREDO</t>
  </si>
  <si>
    <t>VALENZUELA VALENZUELA ALEJANDRO</t>
  </si>
  <si>
    <t>FERNANDEZ REYNOSO MARTHA AMELIA</t>
  </si>
  <si>
    <t>VARGAS SERRANO FRANCISCO</t>
  </si>
  <si>
    <t>CERVANTES SANCHEZ BENITO ROBERTO</t>
  </si>
  <si>
    <t>MONTOYA BONILLA RUBEN</t>
  </si>
  <si>
    <t>ARIAS LEON EVELINA</t>
  </si>
  <si>
    <t>MENDEZ VELARDE FELIPE ARTURO</t>
  </si>
  <si>
    <t>ESPINDOLA CRUZ PEDRO</t>
  </si>
  <si>
    <t>IBARRA SAGASTA PABLO</t>
  </si>
  <si>
    <t>DURAZO ARMENTA ARTURO</t>
  </si>
  <si>
    <t>JACOTT CAMPOY JOSE LUIS</t>
  </si>
  <si>
    <t>GALVAN MOROYOQUI JOSE MANUEL</t>
  </si>
  <si>
    <t>GODINEZ PEREZ MARIA ISABEL</t>
  </si>
  <si>
    <t>VILLEGAS LEYVA AROLDO</t>
  </si>
  <si>
    <t>SILVA MARIA ANTONIETA</t>
  </si>
  <si>
    <t>ARMENTA YOCUPICIO VICTOR</t>
  </si>
  <si>
    <t>REYNOSA GLORIA ALICIA</t>
  </si>
  <si>
    <t>CASTRO BURBOA GEORGINA</t>
  </si>
  <si>
    <t>BANORTE CTA.0653893769</t>
  </si>
  <si>
    <t>LOPEZ QUINTERO HORTENCIA</t>
  </si>
  <si>
    <t>VALLE REDONDO GUADALUPE</t>
  </si>
  <si>
    <t>MINJAREZ CARLOS MANUEL</t>
  </si>
  <si>
    <t>GARCIA ARRAYALES BARBARA</t>
  </si>
  <si>
    <t>MOLINA DOMINGUEZ CLAUDIA CELESTE</t>
  </si>
  <si>
    <t>RAMIREZ URIBE GERARDO</t>
  </si>
  <si>
    <t>ENRIQUEZ ELENES CARLOS</t>
  </si>
  <si>
    <t>LEYVA ALMA BRENDA</t>
  </si>
  <si>
    <t>JORQUERA LIMON RAMON ALBERTO</t>
  </si>
  <si>
    <t>MINQUIRRAY MONTIJO CARLOS ALEJANDRO</t>
  </si>
  <si>
    <t>ATONDO ENCINAS MARGARITA</t>
  </si>
  <si>
    <t>WALTERS CARMELO RAMIRO</t>
  </si>
  <si>
    <t>PARTIDA CORONADO KARLA FABIOLA</t>
  </si>
  <si>
    <t>AYALA PARRA PEDRO</t>
  </si>
  <si>
    <t>GONZALEZ LOMELI MA. DEL CARMEN</t>
  </si>
  <si>
    <t>HERNANDEZ AGUIRRE DAVID</t>
  </si>
  <si>
    <t>AYALA MONTENEGRO ISIDRA TERESITA</t>
  </si>
  <si>
    <t>MOLINA VERDUGO CLARA</t>
  </si>
  <si>
    <t>MARCOR RAMIREZ EUGENIO ROBERTO</t>
  </si>
  <si>
    <t>SANCHEZ FUENTES SILVIA LETICIA</t>
  </si>
  <si>
    <t>CANTUA SESTEAGA SERGIO</t>
  </si>
  <si>
    <t>LOPEZ ALVAREZ JESUS ALBERTO</t>
  </si>
  <si>
    <t>GRIJALVA OTERO ABELARDO</t>
  </si>
  <si>
    <t>MONTAÑO BERMUDEZ ROMUALDO</t>
  </si>
  <si>
    <t>RAMIREZ HIGUERA ANA LAURA</t>
  </si>
  <si>
    <t>PEDROZA MONTERO FRANCISCA</t>
  </si>
  <si>
    <t>ALEGRIA MURRIETA ANANI</t>
  </si>
  <si>
    <t>GONZALEZ ANAYA JOSE ALBERTO</t>
  </si>
  <si>
    <t>PARRA MIRANDA MARIA DEL ROSARIO</t>
  </si>
  <si>
    <t>JIMENEZ GARCIA CARLOS</t>
  </si>
  <si>
    <t>MENDOZA SANCHEZ MARIO ALBERTO</t>
  </si>
  <si>
    <t>QUIJADA LAVANDER ARIANA PATRICIA</t>
  </si>
  <si>
    <t>ORANTE BARRON VICTOR RAMON</t>
  </si>
  <si>
    <t>SOTO FEDERICO MARIA DEL ROSARIO</t>
  </si>
  <si>
    <t>SOTO COTA CATALINA</t>
  </si>
  <si>
    <t>SANCHEZ GONZALEZ MABY DENIA</t>
  </si>
  <si>
    <t>BAYLISS BERNAL DANIEL</t>
  </si>
  <si>
    <t>JUAREZ CARMELO PATRICIA</t>
  </si>
  <si>
    <t>ALMADA VALENZUELA GUADALUPE RAMON MARTIN</t>
  </si>
  <si>
    <t>FLORES FIGUEROA MARIA EUGENIA</t>
  </si>
  <si>
    <t>CASTREJON LEMUS MARIA DEL ROSARIO</t>
  </si>
  <si>
    <t>ESQUIVEL VALENZUELA JOSE GUADALUPE</t>
  </si>
  <si>
    <t>HAZAS IZQUIERDO RAUL GILBERTO</t>
  </si>
  <si>
    <t>ORTIZ AYALA RAUL ALFREDO</t>
  </si>
  <si>
    <t>VARELA GARCIA RICARDO ALBERTO</t>
  </si>
  <si>
    <t>PLACENCIA CAMACHO LUCIA</t>
  </si>
  <si>
    <t>VERDUGO MIRANDA RAFAEL</t>
  </si>
  <si>
    <t>JURAZ PEÑA NICOLAS GUADALUPE</t>
  </si>
  <si>
    <t>DUARTE VERDUGO LUIS ENRIQUE</t>
  </si>
  <si>
    <t>MANCILLAS TREVIÑO FERNANDO ARTURO</t>
  </si>
  <si>
    <t>RUIZ QUINTERO JESUS ALFREDO</t>
  </si>
  <si>
    <t>CORONADO ROMERO JOSE LUIS</t>
  </si>
  <si>
    <t>ESTRELLA VALENZUELA MARIA BERTHA</t>
  </si>
  <si>
    <t>CLARK VALENZUELA ERNESTO</t>
  </si>
  <si>
    <t>BACA CARRASCO DAVID</t>
  </si>
  <si>
    <t>LUGO LOPEZ CHRIATH JEARIM</t>
  </si>
  <si>
    <t>SILVA VALENCIA CESAR OCTAVIO</t>
  </si>
  <si>
    <t>ENCINAS VALENZUELA MARCO ANTONIO</t>
  </si>
  <si>
    <t>VEGA CERVANTES ALMA ZULEMA</t>
  </si>
  <si>
    <t>HERNANDEZ SANCHEZ MIGUEL ANGEL</t>
  </si>
  <si>
    <t>MURGUIA MURGUIA HECTOR MANUEL</t>
  </si>
  <si>
    <t>BORJA CASTAÑEDA JORGE</t>
  </si>
  <si>
    <t>OZUNA HUERTA GUSTAVO JESUS</t>
  </si>
  <si>
    <t>NAVARRO LAGARDA JOSE</t>
  </si>
  <si>
    <t>MARTINEZ PINEDA ROSA MARIA</t>
  </si>
  <si>
    <t>DALICIA ANGELES LEAL SOTO</t>
  </si>
  <si>
    <t>JOAQUIN HUMBERTO LOPEZ BORBON</t>
  </si>
  <si>
    <t>BAUTISTA JACOBO ALEJANDRINA</t>
  </si>
  <si>
    <t>QUIJADA MAYORGA BERTHA ALICIA</t>
  </si>
  <si>
    <t>LIZARRAGA CAÑEZ MIGUEL</t>
  </si>
  <si>
    <t>MIRANDA SOLIS LUIS VICENTE</t>
  </si>
  <si>
    <t>GARCIA CANO PATRICIA</t>
  </si>
  <si>
    <t>GONZALEZ VILLARREAL MARGA OLIVIA</t>
  </si>
  <si>
    <t>LUIS FERNANDO FIGUEROA GONZALEZ</t>
  </si>
  <si>
    <t>SERGIO FRANCISCO PEREZ RAMIREZ</t>
  </si>
  <si>
    <t>VERDUGO RODRIGUEZ GILBERTO GUADALUPE</t>
  </si>
  <si>
    <t>GUTIERREZ VAZQUEZ IRENE</t>
  </si>
  <si>
    <t>GONZALEZ CAMACHO TARSILA</t>
  </si>
  <si>
    <t>PASTRANA CORRAL SUSANA ANGELICA</t>
  </si>
  <si>
    <t>ZARAGOZA ORTEGA DANIEL</t>
  </si>
  <si>
    <t>MEDINA GUTIERREZ FRANCISCO JAVIER</t>
  </si>
  <si>
    <t>MARTINEZ VERDUGO JUAN CARLOS</t>
  </si>
  <si>
    <t>HERNANDEZ RIOS OMAR ALEJANDRO</t>
  </si>
  <si>
    <t>ISASI SIQUEIROS LEONARDO FIDEL</t>
  </si>
  <si>
    <t>VALDEZ GUTIERREZ JOSEFINA</t>
  </si>
  <si>
    <t>IÑIGUEZ PALOMARES RAMON ALFONSO</t>
  </si>
  <si>
    <t>MARTINEZ DURAN ANA BERTHA</t>
  </si>
  <si>
    <t>LOPEZ CEBALLOS PAULINA DANAE</t>
  </si>
  <si>
    <t>ZAVALA NAVARRO FEDERICO</t>
  </si>
  <si>
    <t>PEREZ RODRIGUEZ ALAIN</t>
  </si>
  <si>
    <t>MOLINA MORENO FRANCISCO ANTONIO</t>
  </si>
  <si>
    <t>ALVAREZ NAJERA RAMON ARMANDO</t>
  </si>
  <si>
    <t>OROZCO DUEÑAS FRANCISCO ALBERTO</t>
  </si>
  <si>
    <t>FOX SANCHEZ EPIFANIO</t>
  </si>
  <si>
    <t>VALLES GROSSO MARCO ANTONIO</t>
  </si>
  <si>
    <t>ROCHA ROMERO GASTON</t>
  </si>
  <si>
    <t>AGUILAR TOBIN MONICA DEL CARMEN</t>
  </si>
  <si>
    <t>ROLON ARELLAN GUILLERMINA</t>
  </si>
  <si>
    <t>PALAFOX REYES JUAN JOSE</t>
  </si>
  <si>
    <t>LEON BAZAN MARIA JULIA</t>
  </si>
  <si>
    <t>RUIZ GASTELUM SILVIA DEL CARMEN</t>
  </si>
  <si>
    <t>LLAMAS ARECHIGA BEATRIZ</t>
  </si>
  <si>
    <t>FIGUEROA GAMEZ ROSA ALICIA</t>
  </si>
  <si>
    <t>GUTIERREZ VALDEZ ANA ERIKA</t>
  </si>
  <si>
    <t>GUTIERREZ RUIZ RAUL ISIDRO</t>
  </si>
  <si>
    <t>VERDUGO TAPIA MARIA LETICIA</t>
  </si>
  <si>
    <t>GARCIA HARO ALMA RUTH</t>
  </si>
  <si>
    <t>FOX RUBIO JOSE KELVIN</t>
  </si>
  <si>
    <t>PALACIOS GURROLA MONICA FERNANDA</t>
  </si>
  <si>
    <t>GARCIA OCHOA HECTOR OMAR</t>
  </si>
  <si>
    <t>SANDOVAL MURILLO PATRICIA</t>
  </si>
  <si>
    <t>ISLAS LOPEZ JAIME ESTEBAN</t>
  </si>
  <si>
    <t>RODRIGUEZ VARELA FRANCISCO</t>
  </si>
  <si>
    <t>BARRAZA RODRIGUEZ BEATRIZ</t>
  </si>
  <si>
    <t>BARRAZA RODRIGUEZ RUTH IVONNE</t>
  </si>
  <si>
    <t>MORALES JORGE LUIS</t>
  </si>
  <si>
    <t>ORTIZ SALOMON CHRISTIAN GUADALUPE</t>
  </si>
  <si>
    <t>PEREZ SALAZAR MA. LUISA</t>
  </si>
  <si>
    <t>PIÑUELAS LEON DORA AIDA</t>
  </si>
  <si>
    <t>RODRIGUEZ CORTEZ CONSUELO</t>
  </si>
  <si>
    <t>TAPIA GUARAQUI MANUEL MAURICIO</t>
  </si>
  <si>
    <t>VILLEGAS ARMENDARIZ JOSE LUIS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</si>
  <si>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</si>
  <si>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</si>
  <si>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</si>
  <si>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</si>
  <si>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</si>
  <si>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</si>
  <si>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</si>
  <si>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</si>
  <si>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LEON FELIX RENE ALEJANDRO</t>
  </si>
  <si>
    <t>GONZALEZ RODRIGUEZ JOSE ANTONIO</t>
  </si>
  <si>
    <t>VENEL MARIE DOMINIQUE</t>
  </si>
  <si>
    <t>GARCIA SALDATE ARTURO</t>
  </si>
  <si>
    <t>OGARRIO HUITRON ERNESTO</t>
  </si>
  <si>
    <t>VALDEZ LEYVA MANUEL</t>
  </si>
  <si>
    <t>MONTOYA HARO JOEL</t>
  </si>
  <si>
    <t>VALLE RIVAS HUGO EMMANUEL</t>
  </si>
  <si>
    <t>BANORTE CTA. 0653893769</t>
  </si>
  <si>
    <t>MORENO EGURROLA ABELARDO</t>
  </si>
  <si>
    <t>CORONADO VILLARES MARIA DE JESUS</t>
  </si>
  <si>
    <t>VERDUGO RODRIGUEZ JAIME</t>
  </si>
  <si>
    <t>FEDERICO ALBERTO GONZALEZ SANCHEZ</t>
  </si>
  <si>
    <t>BANORTE CTA. 0288687007 (BECAS HIJOS)</t>
  </si>
  <si>
    <t>OMAR ALEJANDRO RUIZ SANCHEZ</t>
  </si>
  <si>
    <t>SEGURO CARRO URVAN 2014</t>
  </si>
  <si>
    <t>FIJO</t>
  </si>
  <si>
    <t>TELEFONOS CELULARES</t>
  </si>
  <si>
    <t>MESAS MULTIUSOS</t>
  </si>
  <si>
    <t>SILLAS EJECUTIVAS NEGRAS</t>
  </si>
  <si>
    <t>ASPIRADORA MANUAL</t>
  </si>
  <si>
    <t>PERSIANA DE COLOR</t>
  </si>
  <si>
    <t>TELEVISION SONY WGA TRIN</t>
  </si>
  <si>
    <t>GUILLOTINA CHALLEN</t>
  </si>
  <si>
    <t>MINISPLITS</t>
  </si>
  <si>
    <t>RISO MOD 3105 N/S</t>
  </si>
  <si>
    <t>COPIADORA MODELO 702</t>
  </si>
  <si>
    <t>SCANNER HP 2670</t>
  </si>
  <si>
    <t>APARATO PARA AGUA</t>
  </si>
  <si>
    <t>ARCHIVERO VERTICAL</t>
  </si>
  <si>
    <t>MICROFONO INALAMBRICO</t>
  </si>
  <si>
    <t>SALA DE DOS PIEZAS</t>
  </si>
  <si>
    <t>MESA DE CENTRO</t>
  </si>
  <si>
    <t>MESA ESQUINERA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</si>
  <si>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</si>
  <si>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</si>
  <si>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</si>
  <si>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</si>
  <si>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</si>
  <si>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</si>
  <si>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</si>
  <si>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CONSOLA DE AUDIO TASCAM</t>
  </si>
  <si>
    <t>BOCINAS GRANDES PAVY (2)</t>
  </si>
  <si>
    <t>IMPRESORA LASERJET 9050</t>
  </si>
  <si>
    <t>SILLA DE TRABAJO TRUE INNOVATIONS</t>
  </si>
  <si>
    <t>CONVERTIDOR DE VOLTAJE</t>
  </si>
  <si>
    <t>AIRE ACONDICIONADO</t>
  </si>
  <si>
    <t>CAF 121B ABSOLUT V1 TON. S/FRIO 22OV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</si>
  <si>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</si>
  <si>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</si>
  <si>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</si>
  <si>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</si>
  <si>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</si>
  <si>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</si>
  <si>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</si>
  <si>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</si>
  <si>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</si>
  <si>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</si>
  <si>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</si>
  <si>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</si>
  <si>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</si>
  <si>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</si>
  <si>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</si>
  <si>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</si>
  <si>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</si>
  <si>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MESA PLEGABLE</t>
  </si>
  <si>
    <t>ESTRUCTURA METALICA FRONTIER</t>
  </si>
  <si>
    <t>CONJUNTO EJECUTIVO DE 2.00x2.55X85H S/LIB 3/CAJ</t>
  </si>
  <si>
    <t>MESA DE CONSEJO DE 3.60x1.20 SEMIOVALADA SECC/BASE</t>
  </si>
  <si>
    <t>ABANICOS</t>
  </si>
  <si>
    <t>ENFRIADORES DE DOS TOMAS F Y C</t>
  </si>
  <si>
    <t>ABANICOS DE PEDESTAL</t>
  </si>
  <si>
    <t>TELEFONO INALAMBRICO PANASONIC (SRIA. GENERAL)</t>
  </si>
  <si>
    <t>'2 MESAS PLEGABLE</t>
  </si>
  <si>
    <t>MARCOS  Y CUADROS</t>
  </si>
  <si>
    <t>SILLA DE TRABAJO MILFORD (PENSIONES Y JUBILADOS)</t>
  </si>
  <si>
    <t>AIRE ACONDICIONADOS (PENSIONADOS Y JUBILADOS)</t>
  </si>
  <si>
    <t>FRIGOBAR (FINANZAS)</t>
  </si>
  <si>
    <t>MICROFONO INALAMBRICO SHURE (SEC COMUNICACION)</t>
  </si>
  <si>
    <t>DVR DAHUA 8 CANALES</t>
  </si>
  <si>
    <t>DISCO DURO DE 4TB</t>
  </si>
  <si>
    <t>CAMARA DAHUA PTZ</t>
  </si>
  <si>
    <t>CAMARA DOMO INT</t>
  </si>
  <si>
    <t>CAMARA DAHUA DOMO ANTIBANDALICA EXTERIOR</t>
  </si>
  <si>
    <t>MUEBLES</t>
  </si>
  <si>
    <t>CAFETERA NEGRA 12 TAZAS</t>
  </si>
  <si>
    <t>INVERSOR DE CORRIENTE AUTOMOTRIZ DE 15OO W (12 VCC</t>
  </si>
  <si>
    <t>'5 VENTILADOR LK 18</t>
  </si>
  <si>
    <t>'4 SALAS $12,499.00 C/U</t>
  </si>
  <si>
    <t>COMPUTADORA LANIX BRAIN 3140</t>
  </si>
  <si>
    <t>IPAD2 WI-FI 32 GB B</t>
  </si>
  <si>
    <t>IPAD2 WI-FI 16 GB N</t>
  </si>
  <si>
    <t>COMPUTADORA COMPAQ CO1-1406La</t>
  </si>
  <si>
    <t>HP LASERJET PRO CP1025</t>
  </si>
  <si>
    <t>COMPUTADORA SRIA. DE PRENSA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</si>
  <si>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</si>
  <si>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</si>
  <si>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</si>
  <si>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</si>
  <si>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</si>
  <si>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</si>
  <si>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</si>
  <si>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</si>
  <si>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</si>
  <si>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</si>
  <si>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</si>
  <si>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</si>
  <si>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</si>
  <si>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</si>
  <si>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</si>
  <si>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</si>
  <si>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</si>
  <si>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</si>
  <si>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</si>
  <si>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IMPRESORA HP LASER MODELO P1102</t>
  </si>
  <si>
    <t>IMPRESORA LASER MONOCROMATICA SAMSUNG XPRESS SL-M2</t>
  </si>
  <si>
    <t>PROYECTOR INFOCUS MODELO IN 112X</t>
  </si>
  <si>
    <t>IMPRESORA LASER SAMSUNG (FINANZAS)</t>
  </si>
  <si>
    <t>LAP TOP HP 240 G4 8GB</t>
  </si>
  <si>
    <t>LAP TOP HP 240 64 4 GB</t>
  </si>
  <si>
    <t>IMPRESORA LASER SAMSUNG M2020 (PREVISION SOCIAL)</t>
  </si>
  <si>
    <t>ALL in one Acer Mod az1-601-mw53 (JUBILADOS Y PENS</t>
  </si>
  <si>
    <t>MULTIFUNCIONAL CANON (JUBILADOS Y PENSIONADOS)</t>
  </si>
  <si>
    <t>APPLE IMAC 27" (COMUNICACION)</t>
  </si>
  <si>
    <t>iMac Apple 21" 1.6 GHz 8GB RAM 1TB, (COMUNICACION)</t>
  </si>
  <si>
    <t>SERVIDOR HEWLWTL (SEC FINANZAS)</t>
  </si>
  <si>
    <t>LAPTOP HP 14-BS002LA</t>
  </si>
  <si>
    <t>COMPUTADORA LENOVO AIO 310-20IAP (SEC ACTAS)</t>
  </si>
  <si>
    <t>COMPUTADORA LENOVO AIO 310-20IAP (SEC EDUCACION)</t>
  </si>
  <si>
    <t>MULTIFUNCIONAL (CAJEME)</t>
  </si>
  <si>
    <t>CAMARA WEB C922 LOGITECH HD PRO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</si>
  <si>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</si>
  <si>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</si>
  <si>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</si>
  <si>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</si>
  <si>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</si>
  <si>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</si>
  <si>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</si>
  <si>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</si>
  <si>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</si>
  <si>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</si>
  <si>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</si>
  <si>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</si>
  <si>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</si>
  <si>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</si>
  <si>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</si>
  <si>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>CAFETERA MR. COFFE</t>
  </si>
  <si>
    <t>CAFETERA 4 TAZAS</t>
  </si>
  <si>
    <t>COURIER 2005 (SANTA ANA)</t>
  </si>
  <si>
    <t>TIIDA 2007</t>
  </si>
  <si>
    <t>NISSAN URVAN MOD. 2014</t>
  </si>
  <si>
    <t>POINTER MOD 2008</t>
  </si>
  <si>
    <t>OPTRA 2007 (NOVOJOA)</t>
  </si>
  <si>
    <t>TERRENO YAÑEZ 98</t>
  </si>
  <si>
    <t>CONSTRUCCIONES YAÑEZ 98</t>
  </si>
  <si>
    <t>TERRENO TERCERA AMPLIACION</t>
  </si>
  <si>
    <t>NIÑOS HEROES 101-103-105</t>
  </si>
  <si>
    <t>TERRENO</t>
  </si>
  <si>
    <t>CONSTRUCCIONES</t>
  </si>
  <si>
    <t>PASIVO</t>
  </si>
  <si>
    <t>BANORTE CTA. 0653893750</t>
  </si>
  <si>
    <t>VALENZUELA MIRANDA ALEIDA GUADALUPE</t>
  </si>
  <si>
    <t>EMPLEADOS STAUS</t>
  </si>
  <si>
    <t>HERMENE MARTINEZ VDA. DE MORIN</t>
  </si>
  <si>
    <t>ACREEDORES DIVERSOS (EXTREMA URGENCIA)</t>
  </si>
  <si>
    <t>BANORTE S.A.</t>
  </si>
  <si>
    <t>RETENCION DIA DE SALARIO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</si>
  <si>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</si>
  <si>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</si>
  <si>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</si>
  <si>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</si>
  <si>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</si>
  <si>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</si>
  <si>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</si>
  <si>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</si>
  <si>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</si>
  <si>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MERCADO CASTRO JESUS ENRIQUE</t>
  </si>
  <si>
    <t>MALDONADO GONZALEZ BLANCA IDALIA</t>
  </si>
  <si>
    <t>BRACAMONTE AGUIRRE LEONARDO</t>
  </si>
  <si>
    <t>AYALA MONTEBEGRO ISIDRA TERESITA</t>
  </si>
  <si>
    <t>CAPITAL</t>
  </si>
  <si>
    <t>INGRESOS</t>
  </si>
  <si>
    <t>GASTOS DE REPRESENTACION</t>
  </si>
  <si>
    <t>GASTOS DE LOCAL</t>
  </si>
  <si>
    <t>AYUDA PARA ASISTIR A EVENTOS SINDICALES</t>
  </si>
  <si>
    <t>AYUDA PARA PROGRAMAS DEPORTIVOS Y CULTURALES</t>
  </si>
  <si>
    <t>SALARIO DE TRABAJADOR DE INTENDENCIA GIMNASIO</t>
  </si>
  <si>
    <t>VIATICOS PERSONAL DEL COMITE</t>
  </si>
  <si>
    <t>INTERESES GANADOS (INVERSIONES)</t>
  </si>
  <si>
    <t>GASTOS</t>
  </si>
  <si>
    <t>ENERGIA ELECTRICA</t>
  </si>
  <si>
    <t>TELEFONOS</t>
  </si>
  <si>
    <t>AGUA POTABLE</t>
  </si>
  <si>
    <t>CONSUMOS</t>
  </si>
  <si>
    <t>EVENTOS SINDICALES</t>
  </si>
  <si>
    <t>SERVICIO CELULARES</t>
  </si>
  <si>
    <t>GASOLINA</t>
  </si>
  <si>
    <t>TELEFONO, ENERGIA ELECTRICA Y AGUA</t>
  </si>
  <si>
    <t>MANTENIMIENTO DE LOCAL</t>
  </si>
  <si>
    <t>ASEO, LIMPIEZA Y JARDINERIA</t>
  </si>
  <si>
    <t>VIGILANCIA STAUS</t>
  </si>
  <si>
    <t>DELEGACIONES CABORCA</t>
  </si>
  <si>
    <t>DELEGACION SANTA ANA</t>
  </si>
  <si>
    <t>DELEGACION NOGALES</t>
  </si>
  <si>
    <t>DELEGACION CAJEME</t>
  </si>
  <si>
    <t>APOYO ACTIVIDADES DEPORTIVAS</t>
  </si>
  <si>
    <t>BIBLIOTECA SINDICAL (201)</t>
  </si>
  <si>
    <t>EQUIPO Y MATERIAL DE IMPRENTA</t>
  </si>
  <si>
    <t>HONORARIOS LEY DE TRANSPARENCIA</t>
  </si>
  <si>
    <t>CGR</t>
  </si>
  <si>
    <t>SERVICIO DE VIGILANCIA</t>
  </si>
  <si>
    <t>ASESORIA Y MANTENIMIENTO DE EQUIPO DE COMPUTO</t>
  </si>
  <si>
    <t>SERVICIO DE CONSUMIBLES</t>
  </si>
  <si>
    <t>EQUIPO DE COMPUTO MENOR</t>
  </si>
  <si>
    <t>SERVICIOS PAGINA WEB</t>
  </si>
  <si>
    <t>EVENTO SINDICAL (COMISION ELECTORAL)</t>
  </si>
  <si>
    <t>EVENTO SINDICAL (PROCESO ELECTORAL)</t>
  </si>
  <si>
    <t>MODALIDAD I</t>
  </si>
  <si>
    <t>MODALIDAD II</t>
  </si>
  <si>
    <t>MODALIDAD III</t>
  </si>
  <si>
    <t>MANTENIMIENTO DEL LOCAL</t>
  </si>
  <si>
    <t>TENENCIA, PREDIALES Y MULTAS</t>
  </si>
  <si>
    <t>BEATRIZ KARINA MAYBOCA MACIEL</t>
  </si>
  <si>
    <t>ROSA ELVIRA RAMIREZ OCEJO</t>
  </si>
  <si>
    <t>CELIA ISABEL SANCHEZ SOTO</t>
  </si>
  <si>
    <t>SECUNDARIA</t>
  </si>
  <si>
    <t>PROFESIONAL</t>
  </si>
  <si>
    <t>PRIMARIA</t>
  </si>
  <si>
    <t>COMISION DE BECAS</t>
  </si>
  <si>
    <t>NOMINA</t>
  </si>
  <si>
    <t>PRIMA VACACIONAL</t>
  </si>
  <si>
    <t>AGUINALDO</t>
  </si>
  <si>
    <t>AJUSTE 5 DIAS DE CALENDARIO</t>
  </si>
  <si>
    <t>AYUDA PARA ASISTIR A EVENTOS SINDICALES 1PARRAFO</t>
  </si>
  <si>
    <t>SERVS DE CONSUMIBLES DE EV SIND, CGD Y JUNTAS DIV</t>
  </si>
  <si>
    <t>MANTENIMIENTO DE LOCAL ASEO,LIMPIEZA,JARDINERIA)</t>
  </si>
  <si>
    <t>PAPELERIA, EQ. DE COPIADO Y TONER</t>
  </si>
  <si>
    <t>GASTOS FUNERARIOS</t>
  </si>
  <si>
    <t>DONATIVOS Y PATROCINIOS</t>
  </si>
  <si>
    <t>LOGISTICA Y OPERACION INTERNA</t>
  </si>
  <si>
    <t>CUOTAS, SUSCRIPCIONES Y PUBLICACIONES</t>
  </si>
  <si>
    <t>HONORARIOS</t>
  </si>
  <si>
    <t>PROPAGANDA</t>
  </si>
  <si>
    <t>COMISION REVISORA</t>
  </si>
  <si>
    <t>COMISION NEGOCIADORA</t>
  </si>
  <si>
    <t>COMISION ELECTORAL</t>
  </si>
  <si>
    <t>OTRAS COMISIONES</t>
  </si>
  <si>
    <t>GASTOS PRE HUELGA</t>
  </si>
  <si>
    <t>SEGUROS CARROS</t>
  </si>
  <si>
    <t>PREVISION SOCIAL</t>
  </si>
  <si>
    <t>PAQUETERIA</t>
  </si>
  <si>
    <t>FESTEJOS STAUS</t>
  </si>
  <si>
    <t>IMSS, INFONAVIT Y SEGUROS</t>
  </si>
  <si>
    <t>COMITE DE HUELGA</t>
  </si>
  <si>
    <t>COMPLEMENTO TRABAJADORES STAUS</t>
  </si>
  <si>
    <t>MATERIALES PARA EQUIPO DE SONIDO</t>
  </si>
  <si>
    <t>FESTEJO DIA DE LAS MADRES, MAESTROS Y POSADA STAUS</t>
  </si>
  <si>
    <t>VIATICOS PARA COMISIONADOS DE UNIDADES REGIONALES</t>
  </si>
  <si>
    <t>IMPUESTO SOBRE REMUNERACIONES AL SALARIO, AL ESTAD</t>
  </si>
  <si>
    <t>ISR</t>
  </si>
  <si>
    <t>INTERESES SOBRE PTMO CREDITO CARRO</t>
  </si>
  <si>
    <t>OTROS GASTOS</t>
  </si>
  <si>
    <t>KAREN YESENIA BELTRAN ACUÑA</t>
  </si>
  <si>
    <t>RESULTADO DEL EJERCICIO 2017 BIS</t>
  </si>
  <si>
    <t>CARRERA VEGA ENRIQUE</t>
  </si>
  <si>
    <t>'3 VENTILADORES DE PEDESTAL</t>
  </si>
  <si>
    <t>'30 SILLONES MODELO PABLO BAJO PIEL NEGRO</t>
  </si>
  <si>
    <t>HORNO DE MICROONDAS</t>
  </si>
  <si>
    <t>VOYAGER 2006</t>
  </si>
  <si>
    <t>FRONTIER</t>
  </si>
  <si>
    <t>OBRA EN CONSTRUCCION</t>
  </si>
  <si>
    <t>BANORTE CTA.0653893741</t>
  </si>
  <si>
    <t>PREPARATORIA</t>
  </si>
  <si>
    <t xml:space="preserve">ACUMULADO </t>
  </si>
  <si>
    <t>TOTAL</t>
  </si>
  <si>
    <t>TOTAL INGRESOS</t>
  </si>
  <si>
    <t>TOTAL FONDO MUTUALISTA</t>
  </si>
  <si>
    <t>TOTAL GASTOS FINANCIEROS</t>
  </si>
  <si>
    <t>TOTAL GASTOS CUOTA ORDINARIA</t>
  </si>
  <si>
    <t>TOTAL GASTOS</t>
  </si>
  <si>
    <t>SUPERAVIT (DEFICIT)</t>
  </si>
  <si>
    <t>GASTOS CUOTA ORDINARIA</t>
  </si>
  <si>
    <t>GASTOS CLAUSULAS</t>
  </si>
  <si>
    <t>206</t>
  </si>
  <si>
    <t>GASTOS DE LOCAL (ANUAL)</t>
  </si>
  <si>
    <t>207</t>
  </si>
  <si>
    <t>GASTOS DE REPRESENTACION (ANUAL)</t>
  </si>
  <si>
    <t xml:space="preserve">TOTAL </t>
  </si>
  <si>
    <t>EJERCIDO</t>
  </si>
  <si>
    <t>164</t>
  </si>
  <si>
    <t>NOVIEMBRE</t>
  </si>
  <si>
    <t>COMPROMISOS CONTRACTUALES</t>
  </si>
  <si>
    <t>01/01/2018 A 28/02/2018</t>
  </si>
  <si>
    <t xml:space="preserve">MARZO </t>
  </si>
  <si>
    <t>PRESTAMO DE EXTREMA URGENCIA</t>
  </si>
  <si>
    <t>MANTENIMIENTO DE LOCAL SINDICAL</t>
  </si>
  <si>
    <t>GASTOS DELEGACIONALES</t>
  </si>
  <si>
    <t>FONDO DE RESISTENCIA</t>
  </si>
  <si>
    <t>HORAS EXTRAS</t>
  </si>
  <si>
    <t>INSTRUCTORES DE GIMNASIO (ANUAL)</t>
  </si>
  <si>
    <t>SALARIO TRABAJADORES DE INTENDENCIA (ANUAL)</t>
  </si>
  <si>
    <t>AYUDA PARA ASISTIR A EVENTOS SINDICALES (199) 2do PÁRRAFO</t>
  </si>
  <si>
    <t>AYUDA PARA PROGRAMAS DEPORTIVOS Y ACTIVIDADES CULTURALES (213)</t>
  </si>
  <si>
    <t>EQUIPO Y FACILIDADES DE IMPRENTA (202)</t>
  </si>
  <si>
    <t>VEHICULOS (203)</t>
  </si>
  <si>
    <t>MANTENIMIENTO DEL LOCAL SINDICAL (209)</t>
  </si>
  <si>
    <t>APOYO PARA EVENTOS ACADÉMICOS (208)</t>
  </si>
  <si>
    <t>SALARIO TRABAJADORES DE INTENDENCIA ( XLIX)</t>
  </si>
  <si>
    <t>INSTRUCTORES DEL GIMNASIO (CUADRAGESIMA PRIMERA)</t>
  </si>
  <si>
    <t>GASTOS DE REPRESENTACIÓN</t>
  </si>
  <si>
    <t>VIÁTICOS PERSONAL DEL COMITE</t>
  </si>
  <si>
    <t>PAGO DE LOS SERVICIOS DEL LOCAL (211)</t>
  </si>
  <si>
    <t>AYUDA PARA ASISTIR A EVENTOS SINDICALES  (199) 1er PÁRRAFO</t>
  </si>
  <si>
    <t>TOTAL GASTOS POR CLÁUSULA</t>
  </si>
  <si>
    <t xml:space="preserve">AYUDA PARA ASISTIR A EVENTOS SINDICALES UNIVERSITARIOS </t>
  </si>
  <si>
    <t xml:space="preserve">BIBLIOTECA SINDICAL </t>
  </si>
  <si>
    <t xml:space="preserve">EQUIPO Y FACILIDADES DE IMPRENTA </t>
  </si>
  <si>
    <t xml:space="preserve">VEHICULOS </t>
  </si>
  <si>
    <t>AYUDA PARA CELEBRACIONES DE DÍAS ESPECIALES</t>
  </si>
  <si>
    <t xml:space="preserve">CELEBRACIÓN DEL DÍA DEL MAESTRO </t>
  </si>
  <si>
    <t xml:space="preserve">APOYO PARA EVENTOS ACADÉMICOS </t>
  </si>
  <si>
    <t xml:space="preserve">MANTENIMIENTO DEL LOCAL SINDICAL </t>
  </si>
  <si>
    <t xml:space="preserve">AYUDA PARA PROGRAMAS DEPORTIVOS Y APOYO ACTIVIDADES CULTURALES </t>
  </si>
  <si>
    <t>SALARIO DE TRABAJADORES DE INTENDENCIA GIMNASIO</t>
  </si>
  <si>
    <t>HONORARIOS ABOGADO, CONTADOR, ASISTENTES</t>
  </si>
  <si>
    <t>EGRESOS VARIOS</t>
  </si>
  <si>
    <t>PAPELERIA Y ARTICULOS DE OFICINA</t>
  </si>
  <si>
    <t>VIATICOS PERSONAL DEL COMITÉ</t>
  </si>
  <si>
    <t>FESTEJO DEL DIA DEL MAESTRO Y COMPRA DE REGALOS (205)</t>
  </si>
  <si>
    <t>COMITÉ DE HUELGA</t>
  </si>
  <si>
    <t>FESTEJO DIA DE LAS MADRES, MAESTROS Y POSADA</t>
  </si>
  <si>
    <t>SERVICIOS PROFESIONALES</t>
  </si>
  <si>
    <t>GRIJALVA HIDALGO ROSA MARIA</t>
  </si>
  <si>
    <t>HERNANDEZ MARIA VICTORIA</t>
  </si>
  <si>
    <t>MARQUEZ ULLOA ESTHER PAULINA</t>
  </si>
  <si>
    <t>BURRUEL BOJORQUEZ ROSA MARIA</t>
  </si>
  <si>
    <t>PAGO DE LOS SERVICIOS DEL LOCAL</t>
  </si>
  <si>
    <t>EQUIPO Y FACILIDAD DE IMPRENTA</t>
  </si>
  <si>
    <t>VEHICULOS</t>
  </si>
  <si>
    <t>AYUDA PARA CELEBRACIONES DE DIAS ESPECIALES</t>
  </si>
  <si>
    <t>APOYO PARA EVENTOS ACADEMICOS</t>
  </si>
  <si>
    <t>CELEBRACION DEL DIA DEL MAESTRO</t>
  </si>
  <si>
    <t>PRODUCTOS FINANCIEROS</t>
  </si>
  <si>
    <t>SALDOS EN  BANCOS AL 30 DE SEPTIEMBRE DE 2018</t>
  </si>
  <si>
    <t>01 ENE 2018</t>
  </si>
  <si>
    <t>01 ABR 2018</t>
  </si>
  <si>
    <t>31 MAR 2018</t>
  </si>
  <si>
    <t>30 JUN 2018</t>
  </si>
  <si>
    <t>30 SEPT 2018</t>
  </si>
  <si>
    <t>01 JUL 2018</t>
  </si>
  <si>
    <t xml:space="preserve">  INGRESOS</t>
  </si>
  <si>
    <t xml:space="preserve">  TOTAL  INGRESOS</t>
  </si>
  <si>
    <t>SUMA DE INGRESOS</t>
  </si>
  <si>
    <t xml:space="preserve">  TOTAL  GASTOS</t>
  </si>
  <si>
    <t>SUMA DE EGRESOS</t>
  </si>
  <si>
    <t xml:space="preserve">UTILIDAD O (PERDIDA) </t>
  </si>
  <si>
    <t>Estado de Resultados del  01/Jul/2018  al  31/Jul/2018</t>
  </si>
  <si>
    <t>Periodo</t>
  </si>
  <si>
    <t>Acumulado</t>
  </si>
  <si>
    <t>Balanza de comprobación al 31/Jul/2018</t>
  </si>
  <si>
    <t>1-0-00-0000</t>
  </si>
  <si>
    <t>1-1-00-0000</t>
  </si>
  <si>
    <t>1-1-01-0000</t>
  </si>
  <si>
    <t>1-1-01-0004</t>
  </si>
  <si>
    <t>1-1-02-0000</t>
  </si>
  <si>
    <t>1-1-02-0001</t>
  </si>
  <si>
    <t>1-1-02-0002</t>
  </si>
  <si>
    <t>1-1-02-0003</t>
  </si>
  <si>
    <t>1-1-02-0004</t>
  </si>
  <si>
    <t>1-1-02-0005</t>
  </si>
  <si>
    <t>1-1-02-0008</t>
  </si>
  <si>
    <t>1-1-03-0000</t>
  </si>
  <si>
    <t>1-1-03-0002</t>
  </si>
  <si>
    <t>1-1-03-0004</t>
  </si>
  <si>
    <t>1-1-04-0000</t>
  </si>
  <si>
    <t>1-1-04-0002</t>
  </si>
  <si>
    <t>1-1-04-0004</t>
  </si>
  <si>
    <t>1-1-04-0005</t>
  </si>
  <si>
    <t>1-1-04-0006</t>
  </si>
  <si>
    <t>1-1-04-0007</t>
  </si>
  <si>
    <t>1-1-04-0010</t>
  </si>
  <si>
    <t>1-1-04-0011</t>
  </si>
  <si>
    <t>1-1-04-0012</t>
  </si>
  <si>
    <t>1-1-04-0014</t>
  </si>
  <si>
    <t>1-1-04-0016</t>
  </si>
  <si>
    <t>1-1-04-0017</t>
  </si>
  <si>
    <t>1-1-04-0019</t>
  </si>
  <si>
    <t>1-1-04-0021</t>
  </si>
  <si>
    <t>1-1-04-0022</t>
  </si>
  <si>
    <t>1-1-04-0023</t>
  </si>
  <si>
    <t>1-1-04-0024</t>
  </si>
  <si>
    <t>1-1-04-0025</t>
  </si>
  <si>
    <t>1-1-04-0026</t>
  </si>
  <si>
    <t>1-1-04-0027</t>
  </si>
  <si>
    <t>1-1-04-0028</t>
  </si>
  <si>
    <t>1-1-04-0029</t>
  </si>
  <si>
    <t>1-1-04-0030</t>
  </si>
  <si>
    <t>1-1-04-0032</t>
  </si>
  <si>
    <t>1-1-04-0034</t>
  </si>
  <si>
    <t>1-1-04-0036</t>
  </si>
  <si>
    <t>1-1-04-0037</t>
  </si>
  <si>
    <t>1-1-04-0039</t>
  </si>
  <si>
    <t>1-1-04-0040</t>
  </si>
  <si>
    <t>1-1-04-0042</t>
  </si>
  <si>
    <t>1-1-04-0043</t>
  </si>
  <si>
    <t>1-1-04-0047</t>
  </si>
  <si>
    <t>1-1-04-0048</t>
  </si>
  <si>
    <t>1-1-04-0049</t>
  </si>
  <si>
    <t>1-1-04-0051</t>
  </si>
  <si>
    <t>1-1-04-0052</t>
  </si>
  <si>
    <t>1-1-04-0053</t>
  </si>
  <si>
    <t>1-1-04-0054</t>
  </si>
  <si>
    <t>1-1-04-0056</t>
  </si>
  <si>
    <t>1-1-04-0059</t>
  </si>
  <si>
    <t>1-1-04-0064</t>
  </si>
  <si>
    <t>1-1-04-0066</t>
  </si>
  <si>
    <t>1-1-04-0067</t>
  </si>
  <si>
    <t>1-1-04-0068</t>
  </si>
  <si>
    <t>1-1-04-0074</t>
  </si>
  <si>
    <t>1-1-04-0075</t>
  </si>
  <si>
    <t>1-1-04-0076</t>
  </si>
  <si>
    <t>1-1-04-0078</t>
  </si>
  <si>
    <t>1-1-04-0082</t>
  </si>
  <si>
    <t>1-1-04-0084</t>
  </si>
  <si>
    <t>1-1-04-0089</t>
  </si>
  <si>
    <t>1-1-04-0091</t>
  </si>
  <si>
    <t>1-1-04-0093</t>
  </si>
  <si>
    <t>1-1-04-0094</t>
  </si>
  <si>
    <t>1-1-04-0097</t>
  </si>
  <si>
    <t>1-1-04-0099</t>
  </si>
  <si>
    <t>1-1-04-0100</t>
  </si>
  <si>
    <t>1-1-04-0101</t>
  </si>
  <si>
    <t>1-1-04-0102</t>
  </si>
  <si>
    <t>1-1-04-0104</t>
  </si>
  <si>
    <t>1-1-04-0113</t>
  </si>
  <si>
    <t>1-1-04-0114</t>
  </si>
  <si>
    <t>1-1-04-0118</t>
  </si>
  <si>
    <t>1-1-04-0119</t>
  </si>
  <si>
    <t>1-1-04-0124</t>
  </si>
  <si>
    <t>1-1-04-0127</t>
  </si>
  <si>
    <t>1-1-04-0128</t>
  </si>
  <si>
    <t>1-1-04-0129</t>
  </si>
  <si>
    <t>1-1-04-0133</t>
  </si>
  <si>
    <t>1-1-04-0140</t>
  </si>
  <si>
    <t>1-1-04-0143</t>
  </si>
  <si>
    <t>1-1-04-0144</t>
  </si>
  <si>
    <t>1-1-04-0145</t>
  </si>
  <si>
    <t>1-1-04-0147</t>
  </si>
  <si>
    <t>1-1-04-0150</t>
  </si>
  <si>
    <t>1-1-04-0151</t>
  </si>
  <si>
    <t>1-1-04-0152</t>
  </si>
  <si>
    <t>1-1-04-0154</t>
  </si>
  <si>
    <t>1-1-04-0155</t>
  </si>
  <si>
    <t>1-1-04-0157</t>
  </si>
  <si>
    <t>1-1-04-0161</t>
  </si>
  <si>
    <t>1-1-04-0166</t>
  </si>
  <si>
    <t>1-1-04-0167</t>
  </si>
  <si>
    <t>1-1-04-0170</t>
  </si>
  <si>
    <t>1-1-04-0171</t>
  </si>
  <si>
    <t>1-1-04-0172</t>
  </si>
  <si>
    <t>1-1-04-0174</t>
  </si>
  <si>
    <t>1-1-04-0175</t>
  </si>
  <si>
    <t>1-1-04-0178</t>
  </si>
  <si>
    <t>1-1-04-0180</t>
  </si>
  <si>
    <t>1-1-04-0181</t>
  </si>
  <si>
    <t>1-1-04-0183</t>
  </si>
  <si>
    <t>1-1-04-0184</t>
  </si>
  <si>
    <t>1-1-04-0188</t>
  </si>
  <si>
    <t>1-1-04-0191</t>
  </si>
  <si>
    <t>1-1-04-0198</t>
  </si>
  <si>
    <t>1-1-04-0199</t>
  </si>
  <si>
    <t>1-1-04-0202</t>
  </si>
  <si>
    <t>1-1-04-0206</t>
  </si>
  <si>
    <t>1-1-04-0207</t>
  </si>
  <si>
    <t>1-1-04-0208</t>
  </si>
  <si>
    <t>1-1-04-0210</t>
  </si>
  <si>
    <t>1-1-04-0212</t>
  </si>
  <si>
    <t>1-1-04-0213</t>
  </si>
  <si>
    <t>1-1-04-0217</t>
  </si>
  <si>
    <t>1-1-04-0219</t>
  </si>
  <si>
    <t>1-1-04-0220</t>
  </si>
  <si>
    <t>1-1-04-0221</t>
  </si>
  <si>
    <t>1-1-04-0222</t>
  </si>
  <si>
    <t>1-1-04-0223</t>
  </si>
  <si>
    <t>1-1-04-0225</t>
  </si>
  <si>
    <t>1-1-04-0226</t>
  </si>
  <si>
    <t>1-1-04-0229</t>
  </si>
  <si>
    <t>1-1-04-0230</t>
  </si>
  <si>
    <t>1-1-04-0231</t>
  </si>
  <si>
    <t>1-1-04-0232</t>
  </si>
  <si>
    <t>1-1-04-0235</t>
  </si>
  <si>
    <t>1-1-04-0237</t>
  </si>
  <si>
    <t>1-1-04-0239</t>
  </si>
  <si>
    <t>1-1-04-0247</t>
  </si>
  <si>
    <t>1-1-04-0251</t>
  </si>
  <si>
    <t>1-1-04-0253</t>
  </si>
  <si>
    <t>1-1-04-0256</t>
  </si>
  <si>
    <t>1-1-04-0257</t>
  </si>
  <si>
    <t>1-1-04-0260</t>
  </si>
  <si>
    <t>1-1-04-0264</t>
  </si>
  <si>
    <t>1-1-04-0266</t>
  </si>
  <si>
    <t>1-1-04-0269</t>
  </si>
  <si>
    <t>1-1-04-0276</t>
  </si>
  <si>
    <t>1-1-04-0280</t>
  </si>
  <si>
    <t>1-1-04-0285</t>
  </si>
  <si>
    <t>1-1-04-0287</t>
  </si>
  <si>
    <t>1-1-04-0288</t>
  </si>
  <si>
    <t>1-1-04-0289</t>
  </si>
  <si>
    <t>1-1-04-0291</t>
  </si>
  <si>
    <t>1-1-04-0293</t>
  </si>
  <si>
    <t>1-1-04-0296</t>
  </si>
  <si>
    <t>1-1-04-0297</t>
  </si>
  <si>
    <t>1-1-04-0300</t>
  </si>
  <si>
    <t>1-1-04-0303</t>
  </si>
  <si>
    <t>1-1-04-0308</t>
  </si>
  <si>
    <t>1-1-04-0310</t>
  </si>
  <si>
    <t>1-1-04-0314</t>
  </si>
  <si>
    <t>1-1-04-0315</t>
  </si>
  <si>
    <t>1-1-04-0318</t>
  </si>
  <si>
    <t>1-1-04-0325</t>
  </si>
  <si>
    <t>1-1-04-0329</t>
  </si>
  <si>
    <t>1-1-04-0330</t>
  </si>
  <si>
    <t>1-1-04-0333</t>
  </si>
  <si>
    <t>1-1-04-0335</t>
  </si>
  <si>
    <t>1-1-04-0336</t>
  </si>
  <si>
    <t>1-1-04-0337</t>
  </si>
  <si>
    <t>1-1-04-0338</t>
  </si>
  <si>
    <t>1-1-04-0339</t>
  </si>
  <si>
    <t>1-1-04-0342</t>
  </si>
  <si>
    <t>1-1-04-0344</t>
  </si>
  <si>
    <t>1-1-04-0346</t>
  </si>
  <si>
    <t>1-1-04-0348</t>
  </si>
  <si>
    <t>1-1-04-0349</t>
  </si>
  <si>
    <t>1-1-04-0351</t>
  </si>
  <si>
    <t>1-1-04-0352</t>
  </si>
  <si>
    <t>1-1-04-0353</t>
  </si>
  <si>
    <t>1-1-04-0354</t>
  </si>
  <si>
    <t>1-1-04-0355</t>
  </si>
  <si>
    <t>1-1-04-0356</t>
  </si>
  <si>
    <t>1-1-04-0358</t>
  </si>
  <si>
    <t>1-1-04-0359</t>
  </si>
  <si>
    <t>1-1-04-0360</t>
  </si>
  <si>
    <t>1-1-04-0361</t>
  </si>
  <si>
    <t>1-1-04-0363</t>
  </si>
  <si>
    <t>1-1-04-0364</t>
  </si>
  <si>
    <t>1-1-04-0365</t>
  </si>
  <si>
    <t>1-1-04-0366</t>
  </si>
  <si>
    <t>1-1-04-0367</t>
  </si>
  <si>
    <t>1-1-04-0368</t>
  </si>
  <si>
    <t>1-1-04-0369</t>
  </si>
  <si>
    <t>1-1-04-0371</t>
  </si>
  <si>
    <t>1-1-04-0372</t>
  </si>
  <si>
    <t>1-1-04-0373</t>
  </si>
  <si>
    <t>1-1-04-0374</t>
  </si>
  <si>
    <t>1-1-04-0375</t>
  </si>
  <si>
    <t>1-1-04-0376</t>
  </si>
  <si>
    <t>1-1-04-0377</t>
  </si>
  <si>
    <t>1-1-04-0378</t>
  </si>
  <si>
    <t>1-1-04-0379</t>
  </si>
  <si>
    <t>1-1-04-0380</t>
  </si>
  <si>
    <t>1-1-04-0381</t>
  </si>
  <si>
    <t>1-1-04-0382</t>
  </si>
  <si>
    <t>1-1-04-0383</t>
  </si>
  <si>
    <t>1-1-04-0385</t>
  </si>
  <si>
    <t>1-1-04-0386</t>
  </si>
  <si>
    <t>1-1-04-0388</t>
  </si>
  <si>
    <t>1-1-04-0389</t>
  </si>
  <si>
    <t>1-1-04-0391</t>
  </si>
  <si>
    <t>1-1-04-0392</t>
  </si>
  <si>
    <t>1-1-04-0393</t>
  </si>
  <si>
    <t>1-1-04-0394</t>
  </si>
  <si>
    <t>PONCE MANJARREZ ERICK JOSE</t>
  </si>
  <si>
    <t>1-1-04-0395</t>
  </si>
  <si>
    <t>VELIZ REAL MODESTO ALFREDO</t>
  </si>
  <si>
    <t>1-1-04-0396</t>
  </si>
  <si>
    <t>GONZALEZ LOPEZ JORGE ENRIQUE</t>
  </si>
  <si>
    <t>1-1-04-0397</t>
  </si>
  <si>
    <t>ROSA ALICIA FIGUEROA GAMEZ</t>
  </si>
  <si>
    <t>1-1-04-3760</t>
  </si>
  <si>
    <t>1-1-04-3761</t>
  </si>
  <si>
    <t>MONTAÑO VEJAR MARIA VIOLETA</t>
  </si>
  <si>
    <t>1-1-04-3762</t>
  </si>
  <si>
    <t>ACOSTA FELIX ANDRES</t>
  </si>
  <si>
    <t>1-1-04-3765</t>
  </si>
  <si>
    <t>RIOS REYES FRANCISCO JAVIER</t>
  </si>
  <si>
    <t>1-1-04-3766</t>
  </si>
  <si>
    <t>RAMIREZ ASTUDILLO WALDO RODRIGO</t>
  </si>
  <si>
    <t>1-1-05-0000</t>
  </si>
  <si>
    <t>1-1-05-0001</t>
  </si>
  <si>
    <t>1-1-05-0002</t>
  </si>
  <si>
    <t>1-1-05-0003</t>
  </si>
  <si>
    <t>1-1-05-0004</t>
  </si>
  <si>
    <t>1-1-05-0006</t>
  </si>
  <si>
    <t>1-1-05-0007</t>
  </si>
  <si>
    <t>1-1-05-0009</t>
  </si>
  <si>
    <t>1-1-05-0010</t>
  </si>
  <si>
    <t>1-1-05-0011</t>
  </si>
  <si>
    <t>1-1-05-0013</t>
  </si>
  <si>
    <t>1-1-05-0014</t>
  </si>
  <si>
    <t>1-1-05-0015</t>
  </si>
  <si>
    <t>1-1-05-0016</t>
  </si>
  <si>
    <t>1-1-05-0017</t>
  </si>
  <si>
    <t>1-1-05-0018</t>
  </si>
  <si>
    <t>1-1-05-0019</t>
  </si>
  <si>
    <t>1-1-05-0020</t>
  </si>
  <si>
    <t>1-1-05-0022</t>
  </si>
  <si>
    <t>1-1-05-0023</t>
  </si>
  <si>
    <t>1-1-05-0024</t>
  </si>
  <si>
    <t>1-1-05-0026</t>
  </si>
  <si>
    <t>1-1-05-0027</t>
  </si>
  <si>
    <t>1-1-05-0028</t>
  </si>
  <si>
    <t>1-1-05-0029</t>
  </si>
  <si>
    <t>1-1-05-0030</t>
  </si>
  <si>
    <t>1-1-05-0031</t>
  </si>
  <si>
    <t>1-1-05-0032</t>
  </si>
  <si>
    <t>1-1-05-0033</t>
  </si>
  <si>
    <t>1-1-05-0038</t>
  </si>
  <si>
    <t>1-1-05-0045</t>
  </si>
  <si>
    <t>1-1-05-0046</t>
  </si>
  <si>
    <t>1-1-05-0047</t>
  </si>
  <si>
    <t>1-1-05-0057</t>
  </si>
  <si>
    <t>1-1-05-0058</t>
  </si>
  <si>
    <t>1-1-05-0061</t>
  </si>
  <si>
    <t>1-1-05-0063</t>
  </si>
  <si>
    <t>1-1-05-0064</t>
  </si>
  <si>
    <t>1-1-05-0070</t>
  </si>
  <si>
    <t>1-1-05-0079</t>
  </si>
  <si>
    <t>JESUS FRANCISCO ROFRIGUEZ HIGUERA</t>
  </si>
  <si>
    <t>1-1-05-0080</t>
  </si>
  <si>
    <t>OLIMPIA ALEJANDRA CORTES RIVERA</t>
  </si>
  <si>
    <t>1-1-05-0081</t>
  </si>
  <si>
    <t>OLIMPIA OFELIA CORTEZ RIVERA</t>
  </si>
  <si>
    <t>1-1-05-0082</t>
  </si>
  <si>
    <t>CLAUDIA CECILIA NORZAGARAY BENITEZ</t>
  </si>
  <si>
    <t>1-1-05-0083</t>
  </si>
  <si>
    <t>ASOCIACION ESTATAL DE SOFTBOL SONORA AC</t>
  </si>
  <si>
    <t>1-1-05-0084</t>
  </si>
  <si>
    <t>MELTON MARTINEZ ESTRADA</t>
  </si>
  <si>
    <t>1-1-09-0000</t>
  </si>
  <si>
    <t>1-1-09-0001</t>
  </si>
  <si>
    <t>1-1-10-0000</t>
  </si>
  <si>
    <t>1-1-10-0001</t>
  </si>
  <si>
    <t>1-1-14-0000</t>
  </si>
  <si>
    <t>1-1-15-0000</t>
  </si>
  <si>
    <t>1-1-16-0000</t>
  </si>
  <si>
    <t>GASTOS OPERATIVOS DEL LOCAL</t>
  </si>
  <si>
    <t>1-2-00-0000</t>
  </si>
  <si>
    <t>1-2-01-0000</t>
  </si>
  <si>
    <t>1-2-01-0001</t>
  </si>
  <si>
    <t>1-2-01-0003</t>
  </si>
  <si>
    <t>1-2-01-0004</t>
  </si>
  <si>
    <t>1-2-01-0009</t>
  </si>
  <si>
    <t>1-2-01-0010</t>
  </si>
  <si>
    <t>1-2-01-0011</t>
  </si>
  <si>
    <t>1-2-01-0012</t>
  </si>
  <si>
    <t>1-2-01-0016</t>
  </si>
  <si>
    <t>1-2-01-0017</t>
  </si>
  <si>
    <t>1-2-01-0018</t>
  </si>
  <si>
    <t>1-2-01-0021</t>
  </si>
  <si>
    <t>1-2-01-0024</t>
  </si>
  <si>
    <t>1-2-01-0025</t>
  </si>
  <si>
    <t>1-2-01-0026</t>
  </si>
  <si>
    <t>1-2-01-0027</t>
  </si>
  <si>
    <t>1-2-01-0028</t>
  </si>
  <si>
    <t>1-2-01-0033</t>
  </si>
  <si>
    <t>1-2-01-0034</t>
  </si>
  <si>
    <t>1-2-01-0035</t>
  </si>
  <si>
    <t>1-2-01-0036</t>
  </si>
  <si>
    <t>1-2-01-0037</t>
  </si>
  <si>
    <t>1-2-01-0038</t>
  </si>
  <si>
    <t>1-2-01-0039</t>
  </si>
  <si>
    <t>1-2-01-0041</t>
  </si>
  <si>
    <t>1-2-01-0045</t>
  </si>
  <si>
    <t>1-2-01-0047</t>
  </si>
  <si>
    <t>1-2-01-0050</t>
  </si>
  <si>
    <t>1-2-01-0057</t>
  </si>
  <si>
    <t>1-2-01-0059</t>
  </si>
  <si>
    <t>1-2-01-0069</t>
  </si>
  <si>
    <t>1-2-01-0080</t>
  </si>
  <si>
    <t>1-2-01-0081</t>
  </si>
  <si>
    <t>1-2-01-0082</t>
  </si>
  <si>
    <t>1-2-01-0083</t>
  </si>
  <si>
    <t>1-2-01-0084</t>
  </si>
  <si>
    <t>1-2-01-0085</t>
  </si>
  <si>
    <t>1-2-01-0086</t>
  </si>
  <si>
    <t>1-2-01-0087</t>
  </si>
  <si>
    <t>1-2-01-0088</t>
  </si>
  <si>
    <t>1-2-01-0089</t>
  </si>
  <si>
    <t>1-2-01-0090</t>
  </si>
  <si>
    <t>1-2-01-0091</t>
  </si>
  <si>
    <t>1-2-01-0092</t>
  </si>
  <si>
    <t>1-2-01-0093</t>
  </si>
  <si>
    <t>1-2-01-0094</t>
  </si>
  <si>
    <t>1-2-01-0095</t>
  </si>
  <si>
    <t>1-2-01-0096</t>
  </si>
  <si>
    <t>1-2-01-0097</t>
  </si>
  <si>
    <t>1-2-01-0099</t>
  </si>
  <si>
    <t>1-2-01-0100</t>
  </si>
  <si>
    <t>1-2-01-0101</t>
  </si>
  <si>
    <t>1-2-01-0102</t>
  </si>
  <si>
    <t>1-2-01-0103</t>
  </si>
  <si>
    <t>1-2-01-0105</t>
  </si>
  <si>
    <t>1-2-01-0106</t>
  </si>
  <si>
    <t>1-2-01-0109</t>
  </si>
  <si>
    <t>1-2-01-0110</t>
  </si>
  <si>
    <t>1-2-01-0120</t>
  </si>
  <si>
    <t>1-2-01-0121</t>
  </si>
  <si>
    <t>1-2-01-0122</t>
  </si>
  <si>
    <t>1-2-01-0124</t>
  </si>
  <si>
    <t>1-2-01-0125</t>
  </si>
  <si>
    <t>1-2-01-0126</t>
  </si>
  <si>
    <t>1-2-01-0127</t>
  </si>
  <si>
    <t>1-2-01-0128</t>
  </si>
  <si>
    <t>1-2-01-0129</t>
  </si>
  <si>
    <t>1-2-01-0130</t>
  </si>
  <si>
    <t>1-2-01-0131</t>
  </si>
  <si>
    <t>1-2-01-0132</t>
  </si>
  <si>
    <t>1-2-01-0133</t>
  </si>
  <si>
    <t>1-2-01-0134</t>
  </si>
  <si>
    <t>1-2-01-0135</t>
  </si>
  <si>
    <t>1-2-01-0136</t>
  </si>
  <si>
    <t>1-2-01-0137</t>
  </si>
  <si>
    <t>COMPUTADORA ACER AIO AC22</t>
  </si>
  <si>
    <t>1-2-01-0990</t>
  </si>
  <si>
    <t>1-2-01-8800</t>
  </si>
  <si>
    <t>1-2-02-0000</t>
  </si>
  <si>
    <t>1-2-02-0013</t>
  </si>
  <si>
    <t>1-2-02-0029</t>
  </si>
  <si>
    <t>1-2-02-0030</t>
  </si>
  <si>
    <t>1-2-02-0031</t>
  </si>
  <si>
    <t>1-2-02-0038</t>
  </si>
  <si>
    <t>1-2-02-0039</t>
  </si>
  <si>
    <t>1-2-02-0045</t>
  </si>
  <si>
    <t>1-2-02-0046</t>
  </si>
  <si>
    <t>1-2-02-0047</t>
  </si>
  <si>
    <t>1-2-02-0048</t>
  </si>
  <si>
    <t>1-2-02-0049</t>
  </si>
  <si>
    <t>1-2-02-0050</t>
  </si>
  <si>
    <t>1-2-02-0051</t>
  </si>
  <si>
    <t>1-2-02-0052</t>
  </si>
  <si>
    <t>1-2-02-0053</t>
  </si>
  <si>
    <t>1-2-02-0054</t>
  </si>
  <si>
    <t>1-2-02-0055</t>
  </si>
  <si>
    <t>1-2-02-0056</t>
  </si>
  <si>
    <t>1-2-02-0057</t>
  </si>
  <si>
    <t>1-2-02-0058</t>
  </si>
  <si>
    <t>1-2-02-0059</t>
  </si>
  <si>
    <t>1-2-02-0060</t>
  </si>
  <si>
    <t>1-2-02-0061</t>
  </si>
  <si>
    <t>1-2-02-0062</t>
  </si>
  <si>
    <t>1-2-02-0063</t>
  </si>
  <si>
    <t>1-2-02-0064</t>
  </si>
  <si>
    <t>1-2-02-0065</t>
  </si>
  <si>
    <t>1-2-02-0066</t>
  </si>
  <si>
    <t>1-2-02-0067</t>
  </si>
  <si>
    <t>1-2-02-0070</t>
  </si>
  <si>
    <t>1-2-02-0071</t>
  </si>
  <si>
    <t>1-2-02-0072</t>
  </si>
  <si>
    <t>1-2-02-0073</t>
  </si>
  <si>
    <t>1-2-02-0074</t>
  </si>
  <si>
    <t>1-2-02-0075</t>
  </si>
  <si>
    <t>1-2-02-0076</t>
  </si>
  <si>
    <t>1-2-02-0077</t>
  </si>
  <si>
    <t>1-2-02-0078</t>
  </si>
  <si>
    <t>1-2-02-0079</t>
  </si>
  <si>
    <t>1-2-02-0080</t>
  </si>
  <si>
    <t>1-2-02-0081</t>
  </si>
  <si>
    <t>1-2-02-0082</t>
  </si>
  <si>
    <t>1-2-02-0083</t>
  </si>
  <si>
    <t>IPAD PRO 10.5" (SECRETARIA DE COMUNICACION)</t>
  </si>
  <si>
    <t>1-2-02-0084</t>
  </si>
  <si>
    <t>COMPUTADORA HP PAVILLION 23.8" (SEC. TRABAJO Y CON</t>
  </si>
  <si>
    <t>1-2-02-0085</t>
  </si>
  <si>
    <t>LAPTOP HP 15-BS011LA (SECRETARIA DE TRABAJO Y CON)</t>
  </si>
  <si>
    <t>1-2-02-0086</t>
  </si>
  <si>
    <t>LAPTOP HP 15-BS011LA (SERETARIA GENERAL)</t>
  </si>
  <si>
    <t>1-2-02-0087</t>
  </si>
  <si>
    <t>LAPTOP HP 15-BS011LA (SECRETARIA DE FINANZAS)</t>
  </si>
  <si>
    <t>1-2-02-5900</t>
  </si>
  <si>
    <t>1-2-03-0000</t>
  </si>
  <si>
    <t>1-2-03-0001</t>
  </si>
  <si>
    <t>1-2-03-0002</t>
  </si>
  <si>
    <t>1-2-03-0003</t>
  </si>
  <si>
    <t>1-2-03-0004</t>
  </si>
  <si>
    <t>1-2-03-0005</t>
  </si>
  <si>
    <t>1-2-03-0006</t>
  </si>
  <si>
    <t>1-2-03-0007</t>
  </si>
  <si>
    <t>1-2-03-0008</t>
  </si>
  <si>
    <t>1-2-03-0009</t>
  </si>
  <si>
    <t>1-2-03-0010</t>
  </si>
  <si>
    <t>1-2-03-0011</t>
  </si>
  <si>
    <t>1-2-03-0013</t>
  </si>
  <si>
    <t>1-2-03-0014</t>
  </si>
  <si>
    <t>1-2-03-0015</t>
  </si>
  <si>
    <t>1-2-03-0016</t>
  </si>
  <si>
    <t>1-2-04-0000</t>
  </si>
  <si>
    <t>1-2-04-0004</t>
  </si>
  <si>
    <t>1-2-04-0005</t>
  </si>
  <si>
    <t>1-2-04-0007</t>
  </si>
  <si>
    <t>1-2-05-0000</t>
  </si>
  <si>
    <t>1-2-05-0001</t>
  </si>
  <si>
    <t>1-2-05-0002</t>
  </si>
  <si>
    <t>1-2-05-0003</t>
  </si>
  <si>
    <t>1-2-05-0004</t>
  </si>
  <si>
    <t>1-2-05-0007</t>
  </si>
  <si>
    <t>1-2-05-0008</t>
  </si>
  <si>
    <t>1-2-05-0009</t>
  </si>
  <si>
    <t>1-2-06-0000</t>
  </si>
  <si>
    <t>1-2-06-0001</t>
  </si>
  <si>
    <t>1-2-06-0002</t>
  </si>
  <si>
    <t>1-2-06-0003</t>
  </si>
  <si>
    <t>1-2-06-0004</t>
  </si>
  <si>
    <t>1-2-06-0005</t>
  </si>
  <si>
    <t>1-2-07-0000</t>
  </si>
  <si>
    <t>1-2-07-0001</t>
  </si>
  <si>
    <t>1-2-07-0002</t>
  </si>
  <si>
    <t>1-2-08-0000</t>
  </si>
  <si>
    <t>1-2-08-0001</t>
  </si>
  <si>
    <t>1-2-08-0002</t>
  </si>
  <si>
    <t>1-2-09-0000</t>
  </si>
  <si>
    <t>1-2-10-0000</t>
  </si>
  <si>
    <t>1-2-11-0000</t>
  </si>
  <si>
    <t>1-2-12-0000</t>
  </si>
  <si>
    <t>1-2-13-0000</t>
  </si>
  <si>
    <t>2-0-00-0000</t>
  </si>
  <si>
    <t>2-1-00-0000</t>
  </si>
  <si>
    <t>2-1-02-0000</t>
  </si>
  <si>
    <t>2-1-02-0001</t>
  </si>
  <si>
    <t>2-1-02-0002</t>
  </si>
  <si>
    <t>2-1-02-0003</t>
  </si>
  <si>
    <t>2-1-02-0004</t>
  </si>
  <si>
    <t>2-1-02-0006</t>
  </si>
  <si>
    <t>2-1-02-0007</t>
  </si>
  <si>
    <t>2-1-02-0008</t>
  </si>
  <si>
    <t>2-1-02-0009</t>
  </si>
  <si>
    <t>2-1-02-0012</t>
  </si>
  <si>
    <t>2-1-02-0013</t>
  </si>
  <si>
    <t>2-1-02-0014</t>
  </si>
  <si>
    <t>2-1-02-0018</t>
  </si>
  <si>
    <t>2-1-02-0022</t>
  </si>
  <si>
    <t>2-1-02-0026</t>
  </si>
  <si>
    <t>2-1-02-2800</t>
  </si>
  <si>
    <t>2-1-04-0000</t>
  </si>
  <si>
    <t>2-1-04-0001</t>
  </si>
  <si>
    <t>2-1-04-0002</t>
  </si>
  <si>
    <t>2-1-04-0003</t>
  </si>
  <si>
    <t>2-1-04-0004</t>
  </si>
  <si>
    <t>2-1-04-0005</t>
  </si>
  <si>
    <t>2-1-04-0006</t>
  </si>
  <si>
    <t>2-1-04-0007</t>
  </si>
  <si>
    <t>2-1-04-0008</t>
  </si>
  <si>
    <t>2-2-00-0000</t>
  </si>
  <si>
    <t>2-2-01-0000</t>
  </si>
  <si>
    <t>2-2-01-0002</t>
  </si>
  <si>
    <t>2-2-01-0008</t>
  </si>
  <si>
    <t>2-2-01-0017</t>
  </si>
  <si>
    <t>2-2-01-0018</t>
  </si>
  <si>
    <t>2-2-01-0024</t>
  </si>
  <si>
    <t>2-2-01-0028</t>
  </si>
  <si>
    <t>2-2-01-0030</t>
  </si>
  <si>
    <t>2-2-01-0032</t>
  </si>
  <si>
    <t>2-2-01-0033</t>
  </si>
  <si>
    <t>2-2-01-0039</t>
  </si>
  <si>
    <t>2-2-01-0043</t>
  </si>
  <si>
    <t>2-2-01-0050</t>
  </si>
  <si>
    <t>2-2-01-0051</t>
  </si>
  <si>
    <t>2-2-01-0053</t>
  </si>
  <si>
    <t>2-2-01-0054</t>
  </si>
  <si>
    <t>2-2-01-0055</t>
  </si>
  <si>
    <t>2-2-01-0059</t>
  </si>
  <si>
    <t>2-2-01-0067</t>
  </si>
  <si>
    <t>2-2-01-0068</t>
  </si>
  <si>
    <t>2-2-01-0072</t>
  </si>
  <si>
    <t>2-2-01-0079</t>
  </si>
  <si>
    <t>2-2-01-0080</t>
  </si>
  <si>
    <t>2-2-01-0088</t>
  </si>
  <si>
    <t>2-2-01-0091</t>
  </si>
  <si>
    <t>2-2-01-0092</t>
  </si>
  <si>
    <t>2-2-01-0096</t>
  </si>
  <si>
    <t>2-2-01-0097</t>
  </si>
  <si>
    <t>2-2-01-0102</t>
  </si>
  <si>
    <t>2-2-01-0109</t>
  </si>
  <si>
    <t>2-2-01-0113</t>
  </si>
  <si>
    <t>2-2-01-0120</t>
  </si>
  <si>
    <t>2-2-01-0125</t>
  </si>
  <si>
    <t>2-2-01-0129</t>
  </si>
  <si>
    <t>2-2-01-0148</t>
  </si>
  <si>
    <t>2-2-01-0154</t>
  </si>
  <si>
    <t>2-2-01-0156</t>
  </si>
  <si>
    <t>2-2-01-0162</t>
  </si>
  <si>
    <t>2-2-01-0163</t>
  </si>
  <si>
    <t>2-2-01-0173</t>
  </si>
  <si>
    <t>2-2-01-0179</t>
  </si>
  <si>
    <t>2-2-01-0187</t>
  </si>
  <si>
    <t>2-2-01-0189</t>
  </si>
  <si>
    <t>2-2-01-0205</t>
  </si>
  <si>
    <t>2-2-01-0207</t>
  </si>
  <si>
    <t>2-2-01-0212</t>
  </si>
  <si>
    <t>2-2-01-0222</t>
  </si>
  <si>
    <t>2-2-01-0240</t>
  </si>
  <si>
    <t>2-2-01-0245</t>
  </si>
  <si>
    <t>2-2-01-0246</t>
  </si>
  <si>
    <t>2-2-01-0247</t>
  </si>
  <si>
    <t>2-2-01-0248</t>
  </si>
  <si>
    <t>2-2-01-0249</t>
  </si>
  <si>
    <t>2-2-01-0254</t>
  </si>
  <si>
    <t>2-2-01-0256</t>
  </si>
  <si>
    <t>2-2-01-0276</t>
  </si>
  <si>
    <t>2-2-01-0279</t>
  </si>
  <si>
    <t>2-2-01-0282</t>
  </si>
  <si>
    <t>2-2-01-0283</t>
  </si>
  <si>
    <t>2-2-01-0287</t>
  </si>
  <si>
    <t>2-2-01-0292</t>
  </si>
  <si>
    <t>2-2-01-0301</t>
  </si>
  <si>
    <t>2-2-01-0303</t>
  </si>
  <si>
    <t>2-2-01-0308</t>
  </si>
  <si>
    <t>2-2-01-0309</t>
  </si>
  <si>
    <t>2-2-01-0312</t>
  </si>
  <si>
    <t>2-2-01-0314</t>
  </si>
  <si>
    <t>2-2-01-0318</t>
  </si>
  <si>
    <t>2-2-01-0321</t>
  </si>
  <si>
    <t>2-2-01-0322</t>
  </si>
  <si>
    <t>2-2-01-0326</t>
  </si>
  <si>
    <t>2-2-01-0329</t>
  </si>
  <si>
    <t>2-2-01-0331</t>
  </si>
  <si>
    <t>2-2-01-0333</t>
  </si>
  <si>
    <t>2-2-01-0338</t>
  </si>
  <si>
    <t>2-2-01-0341</t>
  </si>
  <si>
    <t>2-2-01-0343</t>
  </si>
  <si>
    <t>2-2-01-0345</t>
  </si>
  <si>
    <t>2-2-01-0350</t>
  </si>
  <si>
    <t>2-2-01-0353</t>
  </si>
  <si>
    <t>2-2-01-0360</t>
  </si>
  <si>
    <t>2-2-01-0368</t>
  </si>
  <si>
    <t>2-2-01-0375</t>
  </si>
  <si>
    <t>2-2-01-0377</t>
  </si>
  <si>
    <t>2-2-01-0386</t>
  </si>
  <si>
    <t>2-2-01-0390</t>
  </si>
  <si>
    <t>2-2-01-0394</t>
  </si>
  <si>
    <t>2-2-01-0400</t>
  </si>
  <si>
    <t>2-2-01-0416</t>
  </si>
  <si>
    <t>2-2-01-0419</t>
  </si>
  <si>
    <t>2-2-01-0421</t>
  </si>
  <si>
    <t>2-2-01-0422</t>
  </si>
  <si>
    <t>2-2-01-0423</t>
  </si>
  <si>
    <t>2-2-01-0424</t>
  </si>
  <si>
    <t>2-2-01-0425</t>
  </si>
  <si>
    <t>2-2-01-0426</t>
  </si>
  <si>
    <t>2-2-01-0427</t>
  </si>
  <si>
    <t>2-2-01-0428</t>
  </si>
  <si>
    <t>2-2-01-0429</t>
  </si>
  <si>
    <t>2-2-01-0431</t>
  </si>
  <si>
    <t>2-2-01-0432</t>
  </si>
  <si>
    <t>2-2-01-0433</t>
  </si>
  <si>
    <t>2-2-01-0434</t>
  </si>
  <si>
    <t>2-2-01-0435</t>
  </si>
  <si>
    <t>2-2-01-0436</t>
  </si>
  <si>
    <t>2-2-01-0437</t>
  </si>
  <si>
    <t>2-2-01-0438</t>
  </si>
  <si>
    <t>2-2-01-0439</t>
  </si>
  <si>
    <t>2-2-01-0443</t>
  </si>
  <si>
    <t>2-2-01-0444</t>
  </si>
  <si>
    <t>2-2-01-0445</t>
  </si>
  <si>
    <t>2-2-01-0446</t>
  </si>
  <si>
    <t>2-2-01-0447</t>
  </si>
  <si>
    <t>2-2-01-0448</t>
  </si>
  <si>
    <t>2-2-01-0449</t>
  </si>
  <si>
    <t>2-2-01-0450</t>
  </si>
  <si>
    <t>2-2-01-0451</t>
  </si>
  <si>
    <t>2-2-01-0453</t>
  </si>
  <si>
    <t>2-2-01-0456</t>
  </si>
  <si>
    <t>2-2-01-0457</t>
  </si>
  <si>
    <t>2-2-01-0459</t>
  </si>
  <si>
    <t>2-2-01-0460</t>
  </si>
  <si>
    <t>2-2-01-0461</t>
  </si>
  <si>
    <t>2-2-01-0462</t>
  </si>
  <si>
    <t>2-2-01-0463</t>
  </si>
  <si>
    <t>2-2-01-0464</t>
  </si>
  <si>
    <t>2-2-01-4193</t>
  </si>
  <si>
    <t>2-2-01-4194</t>
  </si>
  <si>
    <t>2-2-01-4197</t>
  </si>
  <si>
    <t>2-2-01-4198</t>
  </si>
  <si>
    <t>3-0-00-0000</t>
  </si>
  <si>
    <t>3-1-00-0000</t>
  </si>
  <si>
    <t>3-2-00-0000</t>
  </si>
  <si>
    <t>3-3-00-0000</t>
  </si>
  <si>
    <t>3-4-00-0000</t>
  </si>
  <si>
    <t>3-5-00-0000</t>
  </si>
  <si>
    <t>3-6-00-0000</t>
  </si>
  <si>
    <t>3-7-00-0000</t>
  </si>
  <si>
    <t>3-8-00-0000</t>
  </si>
  <si>
    <t>3-9-00-0000</t>
  </si>
  <si>
    <t>4-0-00-0000</t>
  </si>
  <si>
    <t>4-1-00-0000</t>
  </si>
  <si>
    <t>4-2-00-0000</t>
  </si>
  <si>
    <t>4-4-00-0000</t>
  </si>
  <si>
    <t>4-5-00-0000</t>
  </si>
  <si>
    <t>4-5-01-0000</t>
  </si>
  <si>
    <t>4-5-02-0000</t>
  </si>
  <si>
    <t>GASTOS DE REPRESENTACION (207)</t>
  </si>
  <si>
    <t>4-5-03-0000</t>
  </si>
  <si>
    <t>4-5-04-0000</t>
  </si>
  <si>
    <t>AYUDA PARA ASISTIR A EVENTOS SINDICALES UNIVERSITA</t>
  </si>
  <si>
    <t>4-5-05-0000</t>
  </si>
  <si>
    <t>4-5-06-0000</t>
  </si>
  <si>
    <t>4-5-07-0000</t>
  </si>
  <si>
    <t>4-5-08-0000</t>
  </si>
  <si>
    <t>4-5-09-0000</t>
  </si>
  <si>
    <t>AYUDA PARA CELEBRACIONES DE DIAS ESPECIALES (204)</t>
  </si>
  <si>
    <t>4-5-18-0000</t>
  </si>
  <si>
    <t>4-5-19-0000</t>
  </si>
  <si>
    <t>4-5-20-0000</t>
  </si>
  <si>
    <t>CELEBRACIÓN DEL DIA DEL MAESTRO (205)</t>
  </si>
  <si>
    <t>4-5-22-0000</t>
  </si>
  <si>
    <t>4-5-26-0000</t>
  </si>
  <si>
    <t>4-5-28-0000</t>
  </si>
  <si>
    <t>4-6-00-0000</t>
  </si>
  <si>
    <t>4-6-02-0000</t>
  </si>
  <si>
    <t>5-0-00-0000</t>
  </si>
  <si>
    <t>5-1-00-0000</t>
  </si>
  <si>
    <t>5-1-01-0000</t>
  </si>
  <si>
    <t>5-1-01-0001</t>
  </si>
  <si>
    <t>5-1-01-0002</t>
  </si>
  <si>
    <t>5-1-01-0003</t>
  </si>
  <si>
    <t>5-1-02-0000</t>
  </si>
  <si>
    <t>5-1-02-0001</t>
  </si>
  <si>
    <t>5-1-02-0002</t>
  </si>
  <si>
    <t>5-1-02-0003</t>
  </si>
  <si>
    <t>5-1-02-0004</t>
  </si>
  <si>
    <t>5-1-02-0005</t>
  </si>
  <si>
    <t>5-1-03-0000</t>
  </si>
  <si>
    <t>5-1-03-0001</t>
  </si>
  <si>
    <t>5-1-03-0002</t>
  </si>
  <si>
    <t>5-1-03-0003</t>
  </si>
  <si>
    <t>5-1-03-0005</t>
  </si>
  <si>
    <t>5-1-04-0000</t>
  </si>
  <si>
    <t>5-1-04-0001</t>
  </si>
  <si>
    <t>5-1-04-0002</t>
  </si>
  <si>
    <t>5-1-04-0003</t>
  </si>
  <si>
    <t>5-1-04-0004</t>
  </si>
  <si>
    <t>5-1-04-0005</t>
  </si>
  <si>
    <t>5-1-05-0000</t>
  </si>
  <si>
    <t>5-1-05-0001</t>
  </si>
  <si>
    <t>5-1-05-0002</t>
  </si>
  <si>
    <t>5-1-07-0000</t>
  </si>
  <si>
    <t>5-1-07-0001</t>
  </si>
  <si>
    <t>5-1-08-0000</t>
  </si>
  <si>
    <t>5-1-08-0001</t>
  </si>
  <si>
    <t>5-1-09-0000</t>
  </si>
  <si>
    <t>5-1-09-0001</t>
  </si>
  <si>
    <t>5-1-09-0002</t>
  </si>
  <si>
    <t>5-1-09-0003</t>
  </si>
  <si>
    <t>5-1-09-0004</t>
  </si>
  <si>
    <t>5-1-09-0005</t>
  </si>
  <si>
    <t>5-1-09-0006</t>
  </si>
  <si>
    <t>5-1-10-0000</t>
  </si>
  <si>
    <t>5-1-10-0001</t>
  </si>
  <si>
    <t>5-1-10-0002</t>
  </si>
  <si>
    <t>5-1-10-0003</t>
  </si>
  <si>
    <t>5-1-10-0004</t>
  </si>
  <si>
    <t>5-1-10-0005</t>
  </si>
  <si>
    <t>5-1-10-0006</t>
  </si>
  <si>
    <t>5-1-10-0008</t>
  </si>
  <si>
    <t>5-1-10-0009</t>
  </si>
  <si>
    <t>5-1-10-0010</t>
  </si>
  <si>
    <t>5-1-10-0011</t>
  </si>
  <si>
    <t>5-1-10-0012</t>
  </si>
  <si>
    <t>5-1-10-0014</t>
  </si>
  <si>
    <t>5-1-10-0016</t>
  </si>
  <si>
    <t>5-1-10-0018</t>
  </si>
  <si>
    <t>5-1-10-0019</t>
  </si>
  <si>
    <t>DELEGACION SANTA ANTA</t>
  </si>
  <si>
    <t>5-1-10-0020</t>
  </si>
  <si>
    <t>5-1-10-0021</t>
  </si>
  <si>
    <t>5-1-10-0022</t>
  </si>
  <si>
    <t>5-1-10-0023</t>
  </si>
  <si>
    <t>5-1-10-0024</t>
  </si>
  <si>
    <t>5-1-11-0000</t>
  </si>
  <si>
    <t>5-1-11-0001</t>
  </si>
  <si>
    <t>5-1-11-0002</t>
  </si>
  <si>
    <t>5-1-11-0003</t>
  </si>
  <si>
    <t>5-1-12-0000</t>
  </si>
  <si>
    <t>5-1-12-0004</t>
  </si>
  <si>
    <t>5-1-19-0000</t>
  </si>
  <si>
    <t>5-1-19-0001</t>
  </si>
  <si>
    <t>5-1-19-0002</t>
  </si>
  <si>
    <t>5-1-19-0003</t>
  </si>
  <si>
    <t>5-1-19-0004</t>
  </si>
  <si>
    <t>5-1-20-0000</t>
  </si>
  <si>
    <t>5-1-20-0001</t>
  </si>
  <si>
    <t>5-1-20-0002</t>
  </si>
  <si>
    <t>5-1-21-0000</t>
  </si>
  <si>
    <t>5-1-21-0001</t>
  </si>
  <si>
    <t>5-1-21-0002</t>
  </si>
  <si>
    <t>5-1-21-0003</t>
  </si>
  <si>
    <t>5-1-21-0004</t>
  </si>
  <si>
    <t>5-1-22-0000</t>
  </si>
  <si>
    <t>5-1-22-0001</t>
  </si>
  <si>
    <t>5-1-22-0002</t>
  </si>
  <si>
    <t>5-1-22-0003</t>
  </si>
  <si>
    <t>5-1-22-0004</t>
  </si>
  <si>
    <t>5-1-22-0005</t>
  </si>
  <si>
    <t>5-1-22-0006</t>
  </si>
  <si>
    <t>5-1-23-0000</t>
  </si>
  <si>
    <t>5-1-23-0001</t>
  </si>
  <si>
    <t>5-2-00-0000</t>
  </si>
  <si>
    <t>5-2-12-0000</t>
  </si>
  <si>
    <t>5-2-12-0001</t>
  </si>
  <si>
    <t>5-2-12-0004</t>
  </si>
  <si>
    <t>5-2-12-0005</t>
  </si>
  <si>
    <t>5-2-12-0006</t>
  </si>
  <si>
    <t>5-2-12-0007</t>
  </si>
  <si>
    <t>5-2-12-0008</t>
  </si>
  <si>
    <t>5-2-12-0009</t>
  </si>
  <si>
    <t>5-2-12-0010</t>
  </si>
  <si>
    <t>5-2-12-0011</t>
  </si>
  <si>
    <t>5-2-12-0012</t>
  </si>
  <si>
    <t>5-2-12-0013</t>
  </si>
  <si>
    <t>5-2-12-0014</t>
  </si>
  <si>
    <t>5-2-12-0015</t>
  </si>
  <si>
    <t>5-2-12-0016</t>
  </si>
  <si>
    <t>5-2-12-0017</t>
  </si>
  <si>
    <t>5-2-12-0019</t>
  </si>
  <si>
    <t>5-2-12-0026</t>
  </si>
  <si>
    <t>5-2-12-0027</t>
  </si>
  <si>
    <t>5-2-12-0030</t>
  </si>
  <si>
    <t>5-2-12-0032</t>
  </si>
  <si>
    <t>5-2-12-0033</t>
  </si>
  <si>
    <t>5-2-12-0040</t>
  </si>
  <si>
    <t>5-2-12-0041</t>
  </si>
  <si>
    <t>5-2-12-0044</t>
  </si>
  <si>
    <t>5-2-12-0045</t>
  </si>
  <si>
    <t>5-2-12-0047</t>
  </si>
  <si>
    <t>5-2-12-0048</t>
  </si>
  <si>
    <t>5-2-12-0049</t>
  </si>
  <si>
    <t>5-2-12-0050</t>
  </si>
  <si>
    <t>5-2-12-0052</t>
  </si>
  <si>
    <t>5-2-12-0068</t>
  </si>
  <si>
    <t>5-2-12-0071</t>
  </si>
  <si>
    <t>5-2-12-0072</t>
  </si>
  <si>
    <t>5-2-12-0073</t>
  </si>
  <si>
    <t>5-2-12-0074</t>
  </si>
  <si>
    <t>5-2-12-0075</t>
  </si>
  <si>
    <t>5-3-00-0000</t>
  </si>
  <si>
    <t>5-3-00-3000</t>
  </si>
  <si>
    <t>5-3-01-0000</t>
  </si>
  <si>
    <t>5-4-00-0000</t>
  </si>
  <si>
    <t>5-8-00-0000</t>
  </si>
  <si>
    <t>5-8-01-0000</t>
  </si>
  <si>
    <t>5-8-01-0001</t>
  </si>
  <si>
    <t>5-8-01-0002</t>
  </si>
  <si>
    <t>5-8-01-0003</t>
  </si>
  <si>
    <t>5-8-01-0004</t>
  </si>
  <si>
    <t>5-8-01-0006</t>
  </si>
  <si>
    <t>5-8-01-0009</t>
  </si>
  <si>
    <t>5-8-01-0010</t>
  </si>
  <si>
    <t>5-8-01-0011</t>
  </si>
  <si>
    <t>5-8-01-0012</t>
  </si>
  <si>
    <t>5-8-01-0013</t>
  </si>
  <si>
    <t>5-8-01-0014</t>
  </si>
  <si>
    <t>SALDO SEGÚN BANCOS AL 31 DE JULIO DE 2018</t>
  </si>
  <si>
    <t>MENOS: NUESTROS CREDITOS NO CORRESPONDIDOS</t>
  </si>
  <si>
    <t>ADRIAN FRANCISCO BUSSANI</t>
  </si>
  <si>
    <t>FERNANDO AYALA MONTENEGRO</t>
  </si>
  <si>
    <t>NESTOR SEGOVIA FLORES</t>
  </si>
  <si>
    <t>VACACIONES PRINCIPAL SA DE CV</t>
  </si>
  <si>
    <t>PAPER PLUS SA DE CV</t>
  </si>
  <si>
    <t>MARIA LUISA PEREZ SALAZAR</t>
  </si>
  <si>
    <t>CONSUELO RODRIGUEZ</t>
  </si>
  <si>
    <t>ALEJANDRO ERNESTO ZABALETA</t>
  </si>
  <si>
    <t>IGUAL: SALDO EN BANCOS EN NUESTROS LIBROS AL 31 DE JULIO DE 2018</t>
  </si>
  <si>
    <t>AL 31 DE JULIO DE 2018</t>
  </si>
  <si>
    <t xml:space="preserve">DIFERENCIA CHEQUE 1258 </t>
  </si>
  <si>
    <t>CHEQUE EXPEDIDO POR $18,397.60 Y COBRADO POR $18,397.60</t>
  </si>
  <si>
    <t>MIGUEL ANGEL LOPEZ</t>
  </si>
  <si>
    <t>SALDO EN BANCOS EN NUESTROS LIBROS AL 31 DE JULIO DE 2018</t>
  </si>
  <si>
    <t>EVELINA ARIAS LEON</t>
  </si>
  <si>
    <t>IRAM GUILLERMO PRECIADO</t>
  </si>
  <si>
    <t>HIRAM FELIX ROSAS</t>
  </si>
  <si>
    <t>OLIVIA VALENZUELA ANTELO</t>
  </si>
  <si>
    <t>LUZ DEL CARMEN ROSAS ROSAS</t>
  </si>
  <si>
    <t>MARIA MERCEDES CHACARA MONTES</t>
  </si>
  <si>
    <t>GLORIA DEL ROSARIO PERALTA TORUA</t>
  </si>
  <si>
    <t>ALEJANDRINA BAUTISTA JACOBO</t>
  </si>
  <si>
    <t>ALEJANDRO MONSERRAT GARCIA ALEGRIA</t>
  </si>
  <si>
    <t>LETICIA DEL CARMEN ENCINAS</t>
  </si>
  <si>
    <t>PATRICIA MOYA GRIJALVA</t>
  </si>
  <si>
    <t>MARIA DEL VALLE BORRERO</t>
  </si>
  <si>
    <t>RAMIRO AVILA SORIA</t>
  </si>
  <si>
    <t>Estado de Resultados del  01/Ago/2018  al  31/Ago/2018</t>
  </si>
  <si>
    <t>Balanza de comprobación al 31/Ago/2018</t>
  </si>
  <si>
    <t>AL 31 DE AGOSTO DE 2018</t>
  </si>
  <si>
    <t>SALDO SEGÚN BANCOS AL 31 DE AGOSTO DE 2018</t>
  </si>
  <si>
    <t>IGUAL: SALDO EN BANCOS EN NUESTROS LIBROS AL 31 DE AGOSTO DE 2018</t>
  </si>
  <si>
    <t>SALDO EN BANCOS EN NUESTROS LIBROS AL 31 DE AGOSTO DE 2018</t>
  </si>
  <si>
    <t>EUSEBIO FRANCISCO FLORES</t>
  </si>
  <si>
    <t>MIGUEL ARTURO MORALES</t>
  </si>
  <si>
    <t>ILIANA CELINA INFANTA</t>
  </si>
  <si>
    <t>SILVESTRE ALBERTO ACEVES</t>
  </si>
  <si>
    <t>JESUS QUINTANA PACHECO</t>
  </si>
  <si>
    <t>GERARDO RAMIREZ URIBE</t>
  </si>
  <si>
    <t>JOSE REFUGIO SILVESTRE</t>
  </si>
  <si>
    <t>ALIPIA AVEDAÑO ENCISO</t>
  </si>
  <si>
    <t>JOSE MARTIN RODRIGUEZ</t>
  </si>
  <si>
    <t>ARODI MORALES HOLGUIN</t>
  </si>
  <si>
    <t>MARTIN GUILLERMO</t>
  </si>
  <si>
    <t>MARIA DEL CARMEN HERAS</t>
  </si>
  <si>
    <t>ALMA RUTH GARCIA HARO</t>
  </si>
  <si>
    <t>ALFONSO CORTE LOPEZ</t>
  </si>
  <si>
    <t>GABRIEL MENDOZA MORALES</t>
  </si>
  <si>
    <t>VIRGINIA ROMERO PLANA</t>
  </si>
  <si>
    <t>ISIDRO REAL PEREZ</t>
  </si>
  <si>
    <t>Estado de Resultados del  01/Sep/2018  al  30/Sep/2018</t>
  </si>
  <si>
    <t>Balanza de comprobación al 30/Sep/2018</t>
  </si>
  <si>
    <t>AL 30 DE SEPTIEMBRE DE 2018</t>
  </si>
  <si>
    <t>SALDO SEGÚN BANCOS AL 30 DE SEPTIEMBRE DE 2018</t>
  </si>
  <si>
    <t>OSCAR RAMON CASTRO</t>
  </si>
  <si>
    <t>SALVADOR DIAZ OLGUIN</t>
  </si>
  <si>
    <t>LUIS ALFONSO DOMINGUEZ</t>
  </si>
  <si>
    <t>HUGO VALLE RIVAS</t>
  </si>
  <si>
    <t>GUADALUPE LORENIA LEON</t>
  </si>
  <si>
    <t>PAULINA MARTINEZ GUTIERREZ</t>
  </si>
  <si>
    <t>DORA AIDA PIÑUELAS LEON</t>
  </si>
  <si>
    <t>IGUAL: SALDO EN BANCOS EN NUESTROS LIBROS AL 30 DE SEPTIEMBRE DE 2018</t>
  </si>
  <si>
    <t>GRIJALVA HIDALGO ROSA</t>
  </si>
  <si>
    <t>SALDO EN BANCOS EN NUESTROS LIBROS AL 30 DE AGOSTO DE 2018</t>
  </si>
  <si>
    <t>SALDO EN BANCOS EN NUESTROS LIBROS AL 30 DE SEPTIEMBRE DE 2018</t>
  </si>
  <si>
    <t>MARIA VIOLETA MONTAÑO VEJARANO</t>
  </si>
  <si>
    <t>GERARDINA NUBES ORTIZ</t>
  </si>
  <si>
    <t>SOCORRO HERRERACARBAJAL</t>
  </si>
  <si>
    <t>JOSE LUIS CORONADO ROMERO</t>
  </si>
  <si>
    <t xml:space="preserve">                  SALDOS DE LAS CUENTAS DE BANCOS AL 30 DE SEPTIEMBRE DE 2018</t>
  </si>
  <si>
    <t>NOMBRE</t>
  </si>
  <si>
    <t>SALDOS INICIALES</t>
  </si>
  <si>
    <t>SALDOS ACTUALES</t>
  </si>
  <si>
    <t>DEUDOR</t>
  </si>
  <si>
    <t>ACREEDOR</t>
  </si>
  <si>
    <t>CARGOS</t>
  </si>
  <si>
    <t>ABONOS</t>
  </si>
  <si>
    <t>AL 30 DE JULIO DE 2018</t>
  </si>
  <si>
    <t>SALDO EN BANCOS EN NUESTROS LIBROS AL 30 DE JULIO DE 2018</t>
  </si>
  <si>
    <t>BELEN GIL VALENZUELA</t>
  </si>
  <si>
    <t>SUSANA ANGELICA PASTRANA CORRAL</t>
  </si>
  <si>
    <t>ALFREDO MENDOZA MEXIA</t>
  </si>
  <si>
    <t>JOSE RAMON VASQUEZ ORDOÑEZ</t>
  </si>
  <si>
    <t>DANIEL ALEJANDRO HINOJOSA SAENZ</t>
  </si>
  <si>
    <t>FRANCISCO JAVIER PULIDO ALFARO</t>
  </si>
  <si>
    <t>MA LUISA PEREZ SALAZAR</t>
  </si>
  <si>
    <t>ADRIAN FRANCISCO BUSANI DURON</t>
  </si>
  <si>
    <t>DAVID HERNANDEZ AGUIRRE</t>
  </si>
  <si>
    <t>MASIIEL ALEJANDRA MARTINEZ NIETO</t>
  </si>
  <si>
    <t>FRANCISCO JAVIER ESPINOZA VALENCIA</t>
  </si>
  <si>
    <t>LUZ MARIA LEYVA JIMENEZ</t>
  </si>
  <si>
    <t>ANA ELSA ORTIZ NORIEGA</t>
  </si>
  <si>
    <t>SERGIO FELIX ENRIQUEZ</t>
  </si>
  <si>
    <t>LETICIA DEL CARMEN ENCINAS MELENDREZ</t>
  </si>
  <si>
    <t>RAMON ALBERTO JORQUERA LIMON</t>
  </si>
  <si>
    <t>JESUS GUADALUPE DURAN PINZON</t>
  </si>
  <si>
    <t>MARIO YADIR RENDON SALLARD</t>
  </si>
  <si>
    <t>ELSA ARMIDA ORTEGA VERDUGO</t>
  </si>
  <si>
    <t>BEATRIZ LLAMAS ARECHIGA</t>
  </si>
  <si>
    <t>AGUSTIN GRIJALVA MONTEVERDE</t>
  </si>
  <si>
    <t xml:space="preserve">SILVIA ELENA IBARRA OLMOS </t>
  </si>
  <si>
    <t>MARIO HIRAM URIARTE MONTOYA</t>
  </si>
  <si>
    <t>GLORIA CAROLINA PALLANEZ DAVILA</t>
  </si>
  <si>
    <t>JOSE LUIS SOTO MUNGUIA</t>
  </si>
  <si>
    <t>NUBIA JUDITH FELIX ORDUÑO</t>
  </si>
  <si>
    <t>JOSE GUADALUPE RODRIGUEZ GUTIERREZ</t>
  </si>
  <si>
    <t>JAIME UBALDO VERDUGO RODRIGUEZ</t>
  </si>
  <si>
    <t>VANNIA DOMINGUEZ BORBON</t>
  </si>
  <si>
    <t>ERIKA NALLELY IBARRA PASTRANA</t>
  </si>
  <si>
    <t>ANA PAOLA BALDERRAMA CARMONA</t>
  </si>
  <si>
    <t>NORMA PATRICIA ADAN BUSTAMANTE</t>
  </si>
  <si>
    <t>MARTIN GARCIA FIMBRES</t>
  </si>
  <si>
    <t>ROCIO RAMOS LEON</t>
  </si>
  <si>
    <t>CELESTE MAGDALENA SAGASTA BOJORQUEZ</t>
  </si>
  <si>
    <t>GABRIEL BECERRA VALDEZ</t>
  </si>
  <si>
    <t>VICENTE GALLARDO PANTOJA</t>
  </si>
  <si>
    <t>MANTENIMIENTO DE VEHICULOS</t>
  </si>
  <si>
    <t>IMPUESTO AL ESTADO 2%</t>
  </si>
  <si>
    <t>IMSS, INFONAVIT Y RCV</t>
  </si>
  <si>
    <t>(INVERSION: $46,035.40)</t>
  </si>
  <si>
    <t xml:space="preserve">  GASTOS</t>
  </si>
  <si>
    <t>SEGUROS VARIOS</t>
  </si>
  <si>
    <t>ISR POR SALARIOS</t>
  </si>
  <si>
    <t>PLACAS Y TENENCIAS</t>
  </si>
  <si>
    <t>VARIOS</t>
  </si>
  <si>
    <t>GASTOS DIVERSOS</t>
  </si>
  <si>
    <t>ALMADA VALENZUELA GUADALUPE RAMON MARTIN *NO USAR*</t>
  </si>
  <si>
    <t>1-1-05-0037</t>
  </si>
  <si>
    <t>BANORTE CTA.0653893750 (CONSTRUCCION NUEVO LOCAL)</t>
  </si>
  <si>
    <t>5-1-10-0015</t>
  </si>
  <si>
    <t>5-1-10-0026</t>
  </si>
  <si>
    <t xml:space="preserve">MULTAS Y ACCESORIOS </t>
  </si>
  <si>
    <t>5-1-10-0027</t>
  </si>
  <si>
    <t>5-1-10-0028</t>
  </si>
  <si>
    <t>5-1-10-0029</t>
  </si>
  <si>
    <t>5-1-10-0030</t>
  </si>
  <si>
    <t>5-1-10-0031</t>
  </si>
  <si>
    <t>5-2-12-0035</t>
  </si>
  <si>
    <t>5-2-12-0058</t>
  </si>
  <si>
    <t>2018 - 2019</t>
  </si>
  <si>
    <t>DEL 01 DE JULIO DE 2018 AL 30 DE SEPTIEMBRE DE 2018</t>
  </si>
  <si>
    <t>01 ABRIL 2018</t>
  </si>
  <si>
    <t>ABRIL - SEPTIEMBRE</t>
  </si>
  <si>
    <t>Posición Financiera, Balance General al 31/Jul/2018</t>
  </si>
  <si>
    <t>Posición Financiera, Balance General al 31/Ago/2018</t>
  </si>
  <si>
    <t>Posición Financiera, Balance General al 30/Sep/2018</t>
  </si>
  <si>
    <t>Estado de Resultados del 01/Ene/2018 al 30/Sep/2018</t>
  </si>
  <si>
    <t>Julio</t>
  </si>
  <si>
    <t>Agosto</t>
  </si>
  <si>
    <t>Septiembre</t>
  </si>
  <si>
    <t>Total</t>
  </si>
  <si>
    <t>IMPORTANTE: Los importes del detalle están impresos sin decimales y redondeados.</t>
  </si>
  <si>
    <t>ABRIL - JUNIO</t>
  </si>
  <si>
    <t xml:space="preserve">SUMAS IGUALES: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</si>
</sst>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0000"/>
    <numFmt numFmtId="167" formatCode="_-[$$-80A]* #,##0.00_-;\-[$$-80A]* #,##0.00_-;_-[$$-80A]* &quot;-&quot;??_-;_-@_-"/>
    <numFmt numFmtId="168" formatCode="_(* #,##0.00_);_(* \(#,##0.00\);_(* &quot;-&quot;??_);_(@_)"/>
    <numFmt numFmtId="169" formatCode="[$$-80A]#,##0.00;\-[$$-80A]#,##0.00"/>
    <numFmt numFmtId="170" formatCode="_-* #,##0\ _€_-;\-* #,##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i/>
      <sz val="7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12"/>
      <color indexed="8"/>
      <name val="Arial"/>
      <family val="2"/>
    </font>
    <font>
      <sz val="36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2" fillId="0" borderId="0" xfId="0" applyFont="1"/>
    <xf numFmtId="0" fontId="4" fillId="0" borderId="0" xfId="0" applyFont="1" applyBorder="1"/>
    <xf numFmtId="0" fontId="3" fillId="0" borderId="0" xfId="0" applyFont="1" applyFill="1" applyBorder="1"/>
    <xf numFmtId="0" fontId="4" fillId="0" borderId="0" xfId="0" applyFont="1" applyFill="1" applyBorder="1"/>
    <xf numFmtId="166" fontId="4" fillId="0" borderId="0" xfId="2" applyNumberFormat="1" applyFont="1" applyFill="1" applyBorder="1"/>
    <xf numFmtId="167" fontId="3" fillId="0" borderId="0" xfId="0" applyNumberFormat="1" applyFont="1" applyFill="1" applyBorder="1"/>
    <xf numFmtId="44" fontId="3" fillId="0" borderId="0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/>
    <xf numFmtId="0" fontId="2" fillId="0" borderId="0" xfId="0" applyFont="1" applyBorder="1"/>
    <xf numFmtId="167" fontId="2" fillId="0" borderId="0" xfId="0" applyNumberFormat="1" applyFont="1" applyBorder="1"/>
    <xf numFmtId="167" fontId="4" fillId="0" borderId="0" xfId="0" applyNumberFormat="1" applyFont="1" applyBorder="1"/>
    <xf numFmtId="0" fontId="5" fillId="0" borderId="0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  <xf numFmtId="168" fontId="4" fillId="0" borderId="0" xfId="2" applyNumberFormat="1" applyFont="1" applyFill="1" applyBorder="1"/>
    <xf numFmtId="168" fontId="6" fillId="0" borderId="0" xfId="2" applyNumberFormat="1" applyFont="1" applyFill="1" applyBorder="1"/>
    <xf numFmtId="0" fontId="4" fillId="0" borderId="0" xfId="0" applyFont="1"/>
    <xf numFmtId="0" fontId="2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7" fontId="7" fillId="0" borderId="0" xfId="0" applyNumberFormat="1" applyFont="1" applyBorder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2" applyFont="1" applyBorder="1"/>
    <xf numFmtId="165" fontId="6" fillId="0" borderId="0" xfId="2" applyFont="1" applyFill="1" applyBorder="1"/>
    <xf numFmtId="0" fontId="8" fillId="0" borderId="0" xfId="0" applyFont="1"/>
    <xf numFmtId="0" fontId="11" fillId="0" borderId="0" xfId="0" applyFont="1" applyBorder="1"/>
    <xf numFmtId="0" fontId="9" fillId="0" borderId="0" xfId="0" applyFont="1" applyBorder="1"/>
    <xf numFmtId="166" fontId="9" fillId="0" borderId="0" xfId="2" applyNumberFormat="1" applyFont="1" applyBorder="1"/>
    <xf numFmtId="0" fontId="9" fillId="0" borderId="0" xfId="0" applyFont="1" applyFill="1" applyBorder="1"/>
    <xf numFmtId="0" fontId="11" fillId="0" borderId="0" xfId="0" applyFont="1" applyFill="1" applyBorder="1"/>
    <xf numFmtId="166" fontId="11" fillId="0" borderId="0" xfId="2" applyNumberFormat="1" applyFont="1" applyFill="1" applyBorder="1"/>
    <xf numFmtId="167" fontId="9" fillId="0" borderId="0" xfId="0" applyNumberFormat="1" applyFont="1" applyFill="1" applyBorder="1"/>
    <xf numFmtId="44" fontId="9" fillId="0" borderId="0" xfId="3" applyNumberFormat="1" applyFont="1" applyFill="1" applyBorder="1" applyAlignment="1">
      <alignment horizontal="right"/>
    </xf>
    <xf numFmtId="167" fontId="11" fillId="0" borderId="0" xfId="0" applyNumberFormat="1" applyFont="1" applyBorder="1"/>
    <xf numFmtId="14" fontId="11" fillId="0" borderId="0" xfId="0" applyNumberFormat="1" applyFont="1" applyBorder="1"/>
    <xf numFmtId="166" fontId="11" fillId="0" borderId="0" xfId="2" applyNumberFormat="1" applyFont="1" applyBorder="1"/>
    <xf numFmtId="0" fontId="5" fillId="0" borderId="0" xfId="0" applyFont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6" fontId="3" fillId="0" borderId="0" xfId="2" applyNumberFormat="1" applyFont="1" applyFill="1" applyBorder="1"/>
    <xf numFmtId="167" fontId="4" fillId="0" borderId="0" xfId="0" applyNumberFormat="1" applyFont="1" applyFill="1" applyBorder="1"/>
    <xf numFmtId="14" fontId="4" fillId="0" borderId="0" xfId="0" applyNumberFormat="1" applyFont="1" applyFill="1" applyBorder="1"/>
    <xf numFmtId="165" fontId="4" fillId="0" borderId="0" xfId="2" applyFont="1" applyFill="1" applyBorder="1"/>
    <xf numFmtId="165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right"/>
    </xf>
    <xf numFmtId="44" fontId="0" fillId="0" borderId="0" xfId="0" applyNumberFormat="1"/>
    <xf numFmtId="165" fontId="9" fillId="0" borderId="0" xfId="2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165" fontId="13" fillId="0" borderId="3" xfId="2" applyFont="1" applyFill="1" applyBorder="1"/>
    <xf numFmtId="165" fontId="13" fillId="0" borderId="2" xfId="2" applyFont="1" applyFill="1" applyBorder="1" applyAlignment="1">
      <alignment horizontal="center" wrapText="1"/>
    </xf>
    <xf numFmtId="49" fontId="15" fillId="0" borderId="4" xfId="0" applyNumberFormat="1" applyFont="1" applyFill="1" applyBorder="1" applyAlignment="1">
      <alignment horizontal="center" vertical="top"/>
    </xf>
    <xf numFmtId="49" fontId="15" fillId="0" borderId="5" xfId="0" applyNumberFormat="1" applyFont="1" applyFill="1" applyBorder="1" applyAlignment="1">
      <alignment horizontal="center" vertical="top"/>
    </xf>
    <xf numFmtId="165" fontId="15" fillId="0" borderId="0" xfId="2" applyFont="1" applyFill="1" applyBorder="1" applyAlignment="1">
      <alignment horizontal="center" vertical="top"/>
    </xf>
    <xf numFmtId="15" fontId="13" fillId="0" borderId="5" xfId="2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165" fontId="13" fillId="0" borderId="5" xfId="2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left" vertical="top"/>
    </xf>
    <xf numFmtId="49" fontId="15" fillId="0" borderId="7" xfId="0" applyNumberFormat="1" applyFont="1" applyFill="1" applyBorder="1" applyAlignment="1">
      <alignment horizontal="left" vertical="top"/>
    </xf>
    <xf numFmtId="15" fontId="13" fillId="0" borderId="7" xfId="2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/>
    <xf numFmtId="165" fontId="12" fillId="0" borderId="0" xfId="1" applyFont="1" applyFill="1"/>
    <xf numFmtId="0" fontId="12" fillId="0" borderId="0" xfId="0" applyFont="1" applyFill="1"/>
    <xf numFmtId="0" fontId="18" fillId="0" borderId="1" xfId="4" applyFont="1" applyFill="1" applyBorder="1"/>
    <xf numFmtId="0" fontId="18" fillId="0" borderId="3" xfId="4" applyFont="1" applyFill="1" applyBorder="1"/>
    <xf numFmtId="165" fontId="18" fillId="0" borderId="3" xfId="2" applyFont="1" applyFill="1" applyBorder="1"/>
    <xf numFmtId="0" fontId="18" fillId="0" borderId="12" xfId="4" applyFont="1" applyFill="1" applyBorder="1"/>
    <xf numFmtId="0" fontId="18" fillId="0" borderId="1" xfId="4" applyFont="1" applyFill="1" applyBorder="1" applyAlignment="1">
      <alignment horizontal="center"/>
    </xf>
    <xf numFmtId="0" fontId="18" fillId="0" borderId="2" xfId="4" applyFont="1" applyFill="1" applyBorder="1" applyAlignment="1">
      <alignment horizontal="center"/>
    </xf>
    <xf numFmtId="0" fontId="18" fillId="0" borderId="3" xfId="4" applyFont="1" applyFill="1" applyBorder="1" applyAlignment="1">
      <alignment horizontal="center"/>
    </xf>
    <xf numFmtId="165" fontId="18" fillId="0" borderId="2" xfId="2" applyFont="1" applyFill="1" applyBorder="1" applyAlignment="1">
      <alignment horizontal="center"/>
    </xf>
    <xf numFmtId="0" fontId="18" fillId="0" borderId="12" xfId="4" applyFont="1" applyFill="1" applyBorder="1" applyAlignment="1">
      <alignment horizontal="center"/>
    </xf>
    <xf numFmtId="0" fontId="18" fillId="0" borderId="6" xfId="4" applyFont="1" applyFill="1" applyBorder="1" applyAlignment="1">
      <alignment horizontal="center"/>
    </xf>
    <xf numFmtId="0" fontId="18" fillId="0" borderId="7" xfId="4" applyFont="1" applyFill="1" applyBorder="1" applyAlignment="1">
      <alignment horizontal="center"/>
    </xf>
    <xf numFmtId="0" fontId="18" fillId="0" borderId="8" xfId="4" applyFont="1" applyFill="1" applyBorder="1" applyAlignment="1">
      <alignment horizontal="center"/>
    </xf>
    <xf numFmtId="165" fontId="18" fillId="0" borderId="7" xfId="2" applyFont="1" applyFill="1" applyBorder="1" applyAlignment="1">
      <alignment horizontal="center"/>
    </xf>
    <xf numFmtId="0" fontId="18" fillId="0" borderId="13" xfId="4" applyFont="1" applyFill="1" applyBorder="1" applyAlignment="1">
      <alignment horizontal="center"/>
    </xf>
    <xf numFmtId="169" fontId="19" fillId="0" borderId="2" xfId="2" applyNumberFormat="1" applyFont="1" applyFill="1" applyBorder="1"/>
    <xf numFmtId="0" fontId="19" fillId="0" borderId="6" xfId="4" applyFont="1" applyFill="1" applyBorder="1" applyAlignment="1">
      <alignment horizontal="center"/>
    </xf>
    <xf numFmtId="0" fontId="19" fillId="0" borderId="7" xfId="4" applyFont="1" applyFill="1" applyBorder="1" applyAlignment="1">
      <alignment horizontal="left"/>
    </xf>
    <xf numFmtId="0" fontId="0" fillId="0" borderId="0" xfId="0" applyFill="1"/>
    <xf numFmtId="0" fontId="0" fillId="0" borderId="0" xfId="0" applyBorder="1"/>
    <xf numFmtId="0" fontId="19" fillId="0" borderId="0" xfId="4" applyFont="1" applyFill="1" applyBorder="1" applyAlignment="1">
      <alignment horizontal="center"/>
    </xf>
    <xf numFmtId="0" fontId="0" fillId="0" borderId="0" xfId="0" applyFill="1" applyBorder="1"/>
    <xf numFmtId="0" fontId="19" fillId="0" borderId="4" xfId="4" applyFont="1" applyFill="1" applyBorder="1" applyAlignment="1">
      <alignment horizontal="center"/>
    </xf>
    <xf numFmtId="0" fontId="19" fillId="0" borderId="11" xfId="4" applyFont="1" applyFill="1" applyBorder="1" applyAlignment="1">
      <alignment horizontal="center"/>
    </xf>
    <xf numFmtId="0" fontId="19" fillId="0" borderId="8" xfId="4" applyFont="1" applyFill="1" applyBorder="1" applyAlignment="1">
      <alignment horizontal="center"/>
    </xf>
    <xf numFmtId="0" fontId="19" fillId="0" borderId="13" xfId="4" applyFont="1" applyFill="1" applyBorder="1" applyAlignment="1">
      <alignment horizontal="center"/>
    </xf>
    <xf numFmtId="0" fontId="19" fillId="0" borderId="1" xfId="4" applyFont="1" applyFill="1" applyBorder="1" applyAlignment="1">
      <alignment horizontal="center"/>
    </xf>
    <xf numFmtId="0" fontId="19" fillId="0" borderId="3" xfId="4" applyFont="1" applyFill="1" applyBorder="1" applyAlignment="1">
      <alignment horizontal="center"/>
    </xf>
    <xf numFmtId="0" fontId="19" fillId="0" borderId="12" xfId="4" applyFont="1" applyFill="1" applyBorder="1" applyAlignment="1">
      <alignment horizontal="center"/>
    </xf>
    <xf numFmtId="0" fontId="19" fillId="0" borderId="5" xfId="4" applyFont="1" applyFill="1" applyBorder="1" applyAlignment="1">
      <alignment horizontal="left"/>
    </xf>
    <xf numFmtId="0" fontId="19" fillId="0" borderId="2" xfId="4" applyFont="1" applyFill="1" applyBorder="1" applyAlignment="1">
      <alignment horizontal="left"/>
    </xf>
    <xf numFmtId="169" fontId="19" fillId="0" borderId="7" xfId="2" applyNumberFormat="1" applyFont="1" applyFill="1" applyBorder="1"/>
    <xf numFmtId="165" fontId="19" fillId="0" borderId="5" xfId="2" applyFont="1" applyFill="1" applyBorder="1"/>
    <xf numFmtId="165" fontId="19" fillId="0" borderId="7" xfId="2" applyFont="1" applyFill="1" applyBorder="1"/>
    <xf numFmtId="0" fontId="4" fillId="0" borderId="0" xfId="0" applyFont="1" applyFill="1" applyBorder="1" applyAlignment="1">
      <alignment horizontal="left" wrapText="1"/>
    </xf>
    <xf numFmtId="0" fontId="15" fillId="0" borderId="7" xfId="0" applyNumberFormat="1" applyFont="1" applyFill="1" applyBorder="1" applyAlignment="1">
      <alignment horizontal="center" vertical="top"/>
    </xf>
    <xf numFmtId="49" fontId="15" fillId="0" borderId="8" xfId="0" applyNumberFormat="1" applyFont="1" applyFill="1" applyBorder="1" applyAlignment="1">
      <alignment horizontal="left" vertical="top"/>
    </xf>
    <xf numFmtId="165" fontId="15" fillId="0" borderId="7" xfId="2" applyFont="1" applyFill="1" applyBorder="1" applyAlignment="1">
      <alignment horizontal="right" vertical="top"/>
    </xf>
    <xf numFmtId="165" fontId="13" fillId="0" borderId="9" xfId="1" applyFont="1" applyFill="1" applyBorder="1"/>
    <xf numFmtId="165" fontId="14" fillId="0" borderId="9" xfId="0" applyNumberFormat="1" applyFont="1" applyFill="1" applyBorder="1"/>
    <xf numFmtId="165" fontId="14" fillId="0" borderId="10" xfId="0" applyNumberFormat="1" applyFont="1" applyFill="1" applyBorder="1"/>
    <xf numFmtId="49" fontId="15" fillId="0" borderId="8" xfId="0" applyNumberFormat="1" applyFont="1" applyFill="1" applyBorder="1" applyAlignment="1">
      <alignment horizontal="left" vertical="top" wrapText="1"/>
    </xf>
    <xf numFmtId="49" fontId="15" fillId="0" borderId="7" xfId="0" applyNumberFormat="1" applyFont="1" applyFill="1" applyBorder="1" applyAlignment="1">
      <alignment horizontal="center" vertical="top"/>
    </xf>
    <xf numFmtId="0" fontId="15" fillId="0" borderId="5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left" vertical="top" wrapText="1"/>
    </xf>
    <xf numFmtId="165" fontId="15" fillId="0" borderId="5" xfId="2" applyFont="1" applyFill="1" applyBorder="1" applyAlignment="1">
      <alignment horizontal="right" vertical="top"/>
    </xf>
    <xf numFmtId="0" fontId="16" fillId="0" borderId="5" xfId="0" applyNumberFormat="1" applyFont="1" applyFill="1" applyBorder="1" applyAlignment="1">
      <alignment horizontal="center" vertical="top"/>
    </xf>
    <xf numFmtId="49" fontId="16" fillId="0" borderId="7" xfId="0" applyNumberFormat="1" applyFont="1" applyFill="1" applyBorder="1" applyAlignment="1">
      <alignment horizontal="center" vertical="top"/>
    </xf>
    <xf numFmtId="165" fontId="11" fillId="0" borderId="15" xfId="1" applyFont="1" applyFill="1" applyBorder="1" applyAlignment="1">
      <alignment wrapText="1"/>
    </xf>
    <xf numFmtId="165" fontId="9" fillId="0" borderId="16" xfId="1" applyFont="1" applyFill="1" applyBorder="1" applyAlignment="1">
      <alignment horizontal="center" wrapText="1"/>
    </xf>
    <xf numFmtId="165" fontId="9" fillId="0" borderId="14" xfId="1" applyFont="1" applyFill="1" applyBorder="1" applyAlignment="1">
      <alignment horizontal="center"/>
    </xf>
    <xf numFmtId="165" fontId="9" fillId="0" borderId="16" xfId="1" applyFont="1" applyFill="1" applyBorder="1" applyAlignment="1">
      <alignment horizontal="center"/>
    </xf>
    <xf numFmtId="165" fontId="9" fillId="0" borderId="17" xfId="1" applyFont="1" applyFill="1" applyBorder="1" applyAlignment="1">
      <alignment wrapText="1"/>
    </xf>
    <xf numFmtId="165" fontId="9" fillId="0" borderId="18" xfId="1" applyFont="1" applyFill="1" applyBorder="1" applyAlignment="1">
      <alignment horizontal="center" wrapText="1"/>
    </xf>
    <xf numFmtId="165" fontId="9" fillId="0" borderId="19" xfId="1" applyFont="1" applyFill="1" applyBorder="1" applyAlignment="1">
      <alignment horizontal="center"/>
    </xf>
    <xf numFmtId="165" fontId="9" fillId="0" borderId="19" xfId="1" applyFont="1" applyFill="1" applyBorder="1" applyAlignment="1">
      <alignment horizontal="center" wrapText="1"/>
    </xf>
    <xf numFmtId="165" fontId="9" fillId="0" borderId="18" xfId="1" applyFont="1" applyFill="1" applyBorder="1" applyAlignment="1">
      <alignment horizontal="center"/>
    </xf>
    <xf numFmtId="165" fontId="9" fillId="0" borderId="20" xfId="1" applyFont="1" applyFill="1" applyBorder="1"/>
    <xf numFmtId="165" fontId="10" fillId="0" borderId="0" xfId="1" applyFont="1" applyFill="1" applyBorder="1"/>
    <xf numFmtId="165" fontId="16" fillId="0" borderId="20" xfId="1" applyFont="1" applyFill="1" applyBorder="1" applyAlignment="1">
      <alignment horizontal="left" vertical="top"/>
    </xf>
    <xf numFmtId="165" fontId="16" fillId="0" borderId="20" xfId="1" applyFont="1" applyFill="1" applyBorder="1" applyAlignment="1">
      <alignment horizontal="right" vertical="top"/>
    </xf>
    <xf numFmtId="165" fontId="10" fillId="0" borderId="20" xfId="1" applyFont="1" applyFill="1" applyBorder="1"/>
    <xf numFmtId="165" fontId="15" fillId="0" borderId="20" xfId="1" applyFont="1" applyFill="1" applyBorder="1" applyAlignment="1">
      <alignment horizontal="left" vertical="top"/>
    </xf>
    <xf numFmtId="165" fontId="15" fillId="0" borderId="20" xfId="1" applyFont="1" applyFill="1" applyBorder="1" applyAlignment="1">
      <alignment horizontal="right" vertical="top"/>
    </xf>
    <xf numFmtId="165" fontId="13" fillId="0" borderId="20" xfId="1" applyFont="1" applyFill="1" applyBorder="1"/>
    <xf numFmtId="165" fontId="13" fillId="0" borderId="0" xfId="1" applyFont="1" applyFill="1" applyBorder="1"/>
    <xf numFmtId="165" fontId="16" fillId="0" borderId="0" xfId="1" applyFont="1" applyFill="1" applyBorder="1" applyAlignment="1">
      <alignment horizontal="left" vertical="top"/>
    </xf>
    <xf numFmtId="165" fontId="16" fillId="0" borderId="0" xfId="1" applyFont="1" applyFill="1" applyBorder="1" applyAlignment="1">
      <alignment horizontal="right" vertical="top"/>
    </xf>
    <xf numFmtId="165" fontId="15" fillId="0" borderId="20" xfId="1" applyFont="1" applyFill="1" applyBorder="1" applyAlignment="1">
      <alignment horizontal="left" vertical="top" wrapText="1"/>
    </xf>
    <xf numFmtId="165" fontId="16" fillId="0" borderId="20" xfId="1" applyFont="1" applyFill="1" applyBorder="1" applyAlignment="1">
      <alignment horizontal="left" vertical="top" wrapText="1"/>
    </xf>
    <xf numFmtId="165" fontId="14" fillId="0" borderId="5" xfId="0" applyNumberFormat="1" applyFont="1" applyFill="1" applyBorder="1"/>
    <xf numFmtId="49" fontId="21" fillId="0" borderId="0" xfId="0" applyNumberFormat="1" applyFont="1" applyFill="1" applyBorder="1" applyAlignment="1">
      <alignment horizontal="left" vertical="top" wrapText="1"/>
    </xf>
    <xf numFmtId="165" fontId="21" fillId="0" borderId="5" xfId="2" applyFont="1" applyFill="1" applyBorder="1" applyAlignment="1">
      <alignment horizontal="right" vertical="top"/>
    </xf>
    <xf numFmtId="165" fontId="12" fillId="0" borderId="5" xfId="0" applyNumberFormat="1" applyFont="1" applyFill="1" applyBorder="1"/>
    <xf numFmtId="49" fontId="21" fillId="0" borderId="8" xfId="0" applyNumberFormat="1" applyFont="1" applyFill="1" applyBorder="1" applyAlignment="1">
      <alignment horizontal="left" vertical="top"/>
    </xf>
    <xf numFmtId="165" fontId="21" fillId="0" borderId="7" xfId="2" applyFont="1" applyFill="1" applyBorder="1" applyAlignment="1">
      <alignment horizontal="right" vertical="top"/>
    </xf>
    <xf numFmtId="165" fontId="12" fillId="0" borderId="7" xfId="0" applyNumberFormat="1" applyFont="1" applyFill="1" applyBorder="1"/>
    <xf numFmtId="165" fontId="0" fillId="0" borderId="0" xfId="0" applyNumberFormat="1" applyFill="1"/>
    <xf numFmtId="15" fontId="15" fillId="0" borderId="5" xfId="2" applyNumberFormat="1" applyFont="1" applyFill="1" applyBorder="1" applyAlignment="1">
      <alignment horizontal="center" vertical="top"/>
    </xf>
    <xf numFmtId="165" fontId="13" fillId="0" borderId="0" xfId="2" applyFont="1" applyFill="1" applyBorder="1" applyAlignment="1">
      <alignment horizontal="center" wrapText="1"/>
    </xf>
    <xf numFmtId="15" fontId="13" fillId="0" borderId="0" xfId="2" applyNumberFormat="1" applyFont="1" applyFill="1" applyBorder="1" applyAlignment="1">
      <alignment horizontal="center"/>
    </xf>
    <xf numFmtId="17" fontId="15" fillId="0" borderId="0" xfId="2" applyNumberFormat="1" applyFont="1" applyFill="1" applyBorder="1" applyAlignment="1">
      <alignment horizontal="center" vertical="top"/>
    </xf>
    <xf numFmtId="17" fontId="15" fillId="0" borderId="5" xfId="2" applyNumberFormat="1" applyFont="1" applyFill="1" applyBorder="1" applyAlignment="1">
      <alignment horizontal="center" vertical="top"/>
    </xf>
    <xf numFmtId="165" fontId="13" fillId="0" borderId="0" xfId="2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3" fillId="0" borderId="0" xfId="2" applyNumberFormat="1" applyFont="1" applyFill="1" applyBorder="1" applyAlignment="1">
      <alignment horizontal="center"/>
    </xf>
    <xf numFmtId="165" fontId="14" fillId="0" borderId="0" xfId="0" applyNumberFormat="1" applyFont="1" applyFill="1" applyBorder="1"/>
    <xf numFmtId="165" fontId="9" fillId="0" borderId="0" xfId="2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15" fontId="15" fillId="0" borderId="5" xfId="2" applyNumberFormat="1" applyFont="1" applyFill="1" applyBorder="1" applyAlignment="1">
      <alignment horizontal="center" vertical="top" wrapText="1"/>
    </xf>
    <xf numFmtId="165" fontId="13" fillId="0" borderId="9" xfId="2" applyFont="1" applyFill="1" applyBorder="1"/>
    <xf numFmtId="165" fontId="13" fillId="0" borderId="12" xfId="2" applyFont="1" applyFill="1" applyBorder="1" applyAlignment="1">
      <alignment horizontal="center" wrapText="1"/>
    </xf>
    <xf numFmtId="15" fontId="13" fillId="0" borderId="11" xfId="2" applyNumberFormat="1" applyFont="1" applyFill="1" applyBorder="1" applyAlignment="1">
      <alignment horizontal="center"/>
    </xf>
    <xf numFmtId="165" fontId="13" fillId="0" borderId="11" xfId="2" applyFont="1" applyFill="1" applyBorder="1" applyAlignment="1">
      <alignment horizontal="center"/>
    </xf>
    <xf numFmtId="43" fontId="0" fillId="0" borderId="0" xfId="0" applyNumberFormat="1" applyFill="1"/>
    <xf numFmtId="0" fontId="8" fillId="0" borderId="0" xfId="0" applyFont="1" applyBorder="1"/>
    <xf numFmtId="0" fontId="22" fillId="0" borderId="1" xfId="4" applyFont="1" applyFill="1" applyBorder="1" applyAlignment="1">
      <alignment horizontal="center"/>
    </xf>
    <xf numFmtId="0" fontId="22" fillId="0" borderId="2" xfId="4" applyFont="1" applyFill="1" applyBorder="1" applyAlignment="1">
      <alignment horizontal="center"/>
    </xf>
    <xf numFmtId="0" fontId="22" fillId="0" borderId="3" xfId="4" applyFont="1" applyFill="1" applyBorder="1" applyAlignment="1">
      <alignment horizontal="center"/>
    </xf>
    <xf numFmtId="165" fontId="22" fillId="0" borderId="2" xfId="2" applyFont="1" applyFill="1" applyBorder="1" applyAlignment="1">
      <alignment horizontal="center"/>
    </xf>
    <xf numFmtId="0" fontId="22" fillId="0" borderId="12" xfId="4" applyFont="1" applyFill="1" applyBorder="1" applyAlignment="1">
      <alignment horizontal="center"/>
    </xf>
    <xf numFmtId="0" fontId="22" fillId="0" borderId="6" xfId="4" applyFont="1" applyFill="1" applyBorder="1" applyAlignment="1">
      <alignment horizontal="center"/>
    </xf>
    <xf numFmtId="0" fontId="22" fillId="0" borderId="7" xfId="4" applyFont="1" applyFill="1" applyBorder="1" applyAlignment="1">
      <alignment horizontal="center"/>
    </xf>
    <xf numFmtId="0" fontId="22" fillId="0" borderId="8" xfId="4" applyFont="1" applyFill="1" applyBorder="1" applyAlignment="1">
      <alignment horizontal="center"/>
    </xf>
    <xf numFmtId="165" fontId="22" fillId="0" borderId="7" xfId="2" applyFont="1" applyFill="1" applyBorder="1" applyAlignment="1">
      <alignment horizontal="center"/>
    </xf>
    <xf numFmtId="0" fontId="22" fillId="0" borderId="13" xfId="4" applyFont="1" applyFill="1" applyBorder="1" applyAlignment="1">
      <alignment horizontal="center"/>
    </xf>
    <xf numFmtId="0" fontId="23" fillId="0" borderId="1" xfId="4" applyFont="1" applyFill="1" applyBorder="1" applyAlignment="1">
      <alignment horizontal="center"/>
    </xf>
    <xf numFmtId="0" fontId="23" fillId="0" borderId="2" xfId="4" applyFont="1" applyFill="1" applyBorder="1" applyAlignment="1">
      <alignment horizontal="left"/>
    </xf>
    <xf numFmtId="0" fontId="23" fillId="0" borderId="3" xfId="4" applyFont="1" applyFill="1" applyBorder="1" applyAlignment="1">
      <alignment horizontal="center"/>
    </xf>
    <xf numFmtId="169" fontId="23" fillId="0" borderId="2" xfId="2" applyNumberFormat="1" applyFont="1" applyFill="1" applyBorder="1"/>
    <xf numFmtId="0" fontId="23" fillId="0" borderId="12" xfId="4" applyFont="1" applyFill="1" applyBorder="1" applyAlignment="1">
      <alignment horizontal="center"/>
    </xf>
    <xf numFmtId="0" fontId="23" fillId="0" borderId="4" xfId="4" applyFont="1" applyFill="1" applyBorder="1" applyAlignment="1">
      <alignment horizontal="center"/>
    </xf>
    <xf numFmtId="0" fontId="23" fillId="0" borderId="5" xfId="4" applyFont="1" applyFill="1" applyBorder="1" applyAlignment="1">
      <alignment horizontal="left"/>
    </xf>
    <xf numFmtId="0" fontId="23" fillId="0" borderId="0" xfId="4" applyFont="1" applyFill="1" applyBorder="1" applyAlignment="1">
      <alignment horizontal="center"/>
    </xf>
    <xf numFmtId="165" fontId="23" fillId="0" borderId="5" xfId="2" applyFont="1" applyFill="1" applyBorder="1"/>
    <xf numFmtId="0" fontId="23" fillId="0" borderId="11" xfId="4" applyFont="1" applyFill="1" applyBorder="1" applyAlignment="1">
      <alignment horizontal="center"/>
    </xf>
    <xf numFmtId="0" fontId="23" fillId="0" borderId="6" xfId="4" applyFont="1" applyFill="1" applyBorder="1" applyAlignment="1">
      <alignment horizontal="center"/>
    </xf>
    <xf numFmtId="0" fontId="23" fillId="0" borderId="7" xfId="4" applyFont="1" applyFill="1" applyBorder="1" applyAlignment="1">
      <alignment horizontal="left"/>
    </xf>
    <xf numFmtId="0" fontId="23" fillId="0" borderId="8" xfId="4" applyFont="1" applyFill="1" applyBorder="1" applyAlignment="1">
      <alignment horizontal="center"/>
    </xf>
    <xf numFmtId="165" fontId="23" fillId="0" borderId="7" xfId="2" applyFont="1" applyFill="1" applyBorder="1"/>
    <xf numFmtId="0" fontId="23" fillId="0" borderId="13" xfId="4" applyFont="1" applyFill="1" applyBorder="1" applyAlignment="1">
      <alignment horizontal="center"/>
    </xf>
    <xf numFmtId="169" fontId="23" fillId="0" borderId="7" xfId="2" applyNumberFormat="1" applyFont="1" applyFill="1" applyBorder="1"/>
    <xf numFmtId="0" fontId="23" fillId="0" borderId="5" xfId="4" applyFont="1" applyFill="1" applyBorder="1" applyAlignment="1">
      <alignment horizontal="left" wrapText="1"/>
    </xf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0" borderId="13" xfId="0" applyFont="1" applyFill="1" applyBorder="1"/>
    <xf numFmtId="0" fontId="8" fillId="0" borderId="0" xfId="0" applyFont="1" applyFill="1" applyBorder="1"/>
    <xf numFmtId="170" fontId="13" fillId="0" borderId="0" xfId="1" applyNumberFormat="1" applyFont="1" applyFill="1" applyBorder="1"/>
    <xf numFmtId="165" fontId="11" fillId="0" borderId="20" xfId="1" applyFont="1" applyFill="1" applyBorder="1" applyAlignment="1">
      <alignment horizontal="left" vertical="top"/>
    </xf>
    <xf numFmtId="165" fontId="24" fillId="0" borderId="20" xfId="1" applyFont="1" applyFill="1" applyBorder="1" applyAlignment="1">
      <alignment horizontal="right" vertical="top"/>
    </xf>
    <xf numFmtId="165" fontId="25" fillId="0" borderId="20" xfId="1" applyFont="1" applyFill="1" applyBorder="1" applyAlignment="1">
      <alignment horizontal="left" vertical="top"/>
    </xf>
    <xf numFmtId="165" fontId="26" fillId="0" borderId="0" xfId="1" applyFont="1" applyFill="1" applyBorder="1"/>
    <xf numFmtId="165" fontId="9" fillId="0" borderId="20" xfId="1" applyFont="1" applyFill="1" applyBorder="1" applyAlignment="1">
      <alignment horizontal="right" vertical="top"/>
    </xf>
    <xf numFmtId="165" fontId="13" fillId="0" borderId="3" xfId="2" applyFont="1" applyFill="1" applyBorder="1" applyAlignment="1">
      <alignment vertical="center"/>
    </xf>
    <xf numFmtId="165" fontId="13" fillId="0" borderId="2" xfId="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65" fontId="15" fillId="0" borderId="0" xfId="2" applyFont="1" applyFill="1" applyBorder="1" applyAlignment="1">
      <alignment horizontal="center" vertical="center"/>
    </xf>
    <xf numFmtId="49" fontId="13" fillId="0" borderId="5" xfId="2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5" fontId="13" fillId="0" borderId="5" xfId="2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49" fontId="13" fillId="0" borderId="7" xfId="2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165" fontId="13" fillId="2" borderId="1" xfId="1" applyFont="1" applyFill="1" applyBorder="1"/>
    <xf numFmtId="165" fontId="10" fillId="2" borderId="4" xfId="1" applyFont="1" applyFill="1" applyBorder="1"/>
    <xf numFmtId="165" fontId="10" fillId="2" borderId="6" xfId="1" applyFont="1" applyFill="1" applyBorder="1"/>
    <xf numFmtId="44" fontId="3" fillId="0" borderId="0" xfId="3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166" fontId="4" fillId="0" borderId="0" xfId="2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center" wrapText="1"/>
    </xf>
    <xf numFmtId="166" fontId="4" fillId="0" borderId="0" xfId="2" applyNumberFormat="1" applyFont="1" applyFill="1" applyBorder="1" applyAlignment="1">
      <alignment horizontal="center" wrapText="1"/>
    </xf>
    <xf numFmtId="168" fontId="4" fillId="0" borderId="0" xfId="2" applyNumberFormat="1" applyFont="1" applyFill="1" applyBorder="1" applyAlignment="1">
      <alignment wrapText="1"/>
    </xf>
    <xf numFmtId="168" fontId="4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4" fontId="3" fillId="0" borderId="23" xfId="3" applyNumberFormat="1" applyFont="1" applyFill="1" applyBorder="1" applyAlignment="1">
      <alignment horizontal="right" wrapText="1"/>
    </xf>
    <xf numFmtId="2" fontId="4" fillId="0" borderId="0" xfId="0" applyNumberFormat="1" applyFont="1" applyFill="1" applyBorder="1"/>
    <xf numFmtId="165" fontId="4" fillId="0" borderId="0" xfId="0" applyNumberFormat="1" applyFont="1" applyFill="1" applyBorder="1"/>
    <xf numFmtId="167" fontId="3" fillId="0" borderId="23" xfId="0" applyNumberFormat="1" applyFont="1" applyFill="1" applyBorder="1"/>
    <xf numFmtId="168" fontId="11" fillId="0" borderId="0" xfId="0" applyNumberFormat="1" applyFont="1" applyBorder="1"/>
    <xf numFmtId="44" fontId="9" fillId="0" borderId="23" xfId="3" applyNumberFormat="1" applyFont="1" applyFill="1" applyBorder="1" applyAlignment="1">
      <alignment horizontal="right"/>
    </xf>
    <xf numFmtId="44" fontId="3" fillId="0" borderId="23" xfId="3" applyNumberFormat="1" applyFont="1" applyFill="1" applyBorder="1" applyAlignment="1">
      <alignment horizontal="right"/>
    </xf>
    <xf numFmtId="165" fontId="3" fillId="0" borderId="0" xfId="2" applyFont="1" applyFill="1" applyBorder="1"/>
    <xf numFmtId="168" fontId="0" fillId="0" borderId="0" xfId="0" applyNumberFormat="1" applyAlignment="1">
      <alignment wrapText="1"/>
    </xf>
    <xf numFmtId="165" fontId="39" fillId="0" borderId="20" xfId="1" applyFont="1" applyFill="1" applyBorder="1" applyAlignment="1">
      <alignment horizontal="right" vertical="top"/>
    </xf>
    <xf numFmtId="165" fontId="40" fillId="0" borderId="20" xfId="1" applyFont="1" applyFill="1" applyBorder="1" applyAlignment="1">
      <alignment horizontal="right" vertical="top"/>
    </xf>
    <xf numFmtId="44" fontId="15" fillId="0" borderId="20" xfId="5" applyFont="1" applyFill="1" applyBorder="1" applyAlignment="1">
      <alignment horizontal="right" vertical="top"/>
    </xf>
    <xf numFmtId="0" fontId="0" fillId="2" borderId="0" xfId="0" applyFill="1" applyBorder="1"/>
    <xf numFmtId="0" fontId="0" fillId="2" borderId="0" xfId="0" applyFill="1" applyBorder="1" applyAlignment="1"/>
    <xf numFmtId="49" fontId="33" fillId="2" borderId="0" xfId="0" applyNumberFormat="1" applyFont="1" applyFill="1" applyBorder="1" applyAlignment="1">
      <alignment horizontal="left" vertical="top"/>
    </xf>
    <xf numFmtId="49" fontId="34" fillId="2" borderId="0" xfId="0" applyNumberFormat="1" applyFont="1" applyFill="1" applyBorder="1" applyAlignment="1">
      <alignment horizontal="left" vertical="top"/>
    </xf>
    <xf numFmtId="43" fontId="0" fillId="2" borderId="0" xfId="6" applyFont="1" applyFill="1" applyBorder="1" applyAlignment="1"/>
    <xf numFmtId="43" fontId="0" fillId="2" borderId="0" xfId="6" applyFont="1" applyFill="1" applyBorder="1"/>
    <xf numFmtId="49" fontId="43" fillId="2" borderId="0" xfId="0" applyNumberFormat="1" applyFont="1" applyFill="1" applyBorder="1" applyAlignment="1">
      <alignment horizontal="left" vertical="top"/>
    </xf>
    <xf numFmtId="43" fontId="43" fillId="2" borderId="0" xfId="6" applyFont="1" applyFill="1" applyBorder="1" applyAlignment="1">
      <alignment horizontal="left" vertical="top"/>
    </xf>
    <xf numFmtId="49" fontId="36" fillId="2" borderId="0" xfId="0" applyNumberFormat="1" applyFont="1" applyFill="1" applyBorder="1" applyAlignment="1">
      <alignment horizontal="right" vertical="top"/>
    </xf>
    <xf numFmtId="4" fontId="35" fillId="2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wrapText="1"/>
    </xf>
    <xf numFmtId="167" fontId="3" fillId="0" borderId="0" xfId="0" applyNumberFormat="1" applyFont="1" applyFill="1" applyBorder="1" applyAlignment="1">
      <alignment wrapText="1"/>
    </xf>
    <xf numFmtId="43" fontId="2" fillId="0" borderId="0" xfId="6" applyFont="1" applyBorder="1"/>
    <xf numFmtId="43" fontId="0" fillId="0" borderId="0" xfId="6" applyFont="1"/>
    <xf numFmtId="165" fontId="2" fillId="0" borderId="0" xfId="2" applyFont="1"/>
    <xf numFmtId="43" fontId="0" fillId="0" borderId="0" xfId="0" applyNumberFormat="1"/>
    <xf numFmtId="44" fontId="3" fillId="0" borderId="25" xfId="3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16" fillId="0" borderId="26" xfId="1" applyFont="1" applyFill="1" applyBorder="1" applyAlignment="1">
      <alignment horizontal="left" vertical="top"/>
    </xf>
    <xf numFmtId="165" fontId="16" fillId="0" borderId="26" xfId="1" applyFont="1" applyFill="1" applyBorder="1" applyAlignment="1">
      <alignment horizontal="right" vertical="top"/>
    </xf>
    <xf numFmtId="165" fontId="10" fillId="0" borderId="26" xfId="1" applyFont="1" applyFill="1" applyBorder="1"/>
    <xf numFmtId="169" fontId="19" fillId="2" borderId="7" xfId="2" applyNumberFormat="1" applyFont="1" applyFill="1" applyBorder="1" applyAlignment="1">
      <alignment horizontal="right"/>
    </xf>
    <xf numFmtId="165" fontId="13" fillId="2" borderId="9" xfId="1" applyFont="1" applyFill="1" applyBorder="1"/>
    <xf numFmtId="49" fontId="29" fillId="2" borderId="0" xfId="0" applyNumberFormat="1" applyFont="1" applyFill="1" applyBorder="1" applyAlignment="1">
      <alignment horizontal="left" vertical="top"/>
    </xf>
    <xf numFmtId="49" fontId="20" fillId="2" borderId="0" xfId="0" applyNumberFormat="1" applyFont="1" applyFill="1" applyBorder="1" applyAlignment="1">
      <alignment horizontal="left" vertical="top"/>
    </xf>
    <xf numFmtId="165" fontId="0" fillId="2" borderId="0" xfId="1" applyFont="1" applyFill="1" applyBorder="1" applyAlignment="1"/>
    <xf numFmtId="165" fontId="0" fillId="2" borderId="0" xfId="1" applyFont="1" applyFill="1" applyBorder="1"/>
    <xf numFmtId="49" fontId="31" fillId="2" borderId="0" xfId="0" applyNumberFormat="1" applyFont="1" applyFill="1" applyBorder="1" applyAlignment="1">
      <alignment horizontal="left" vertical="top"/>
    </xf>
    <xf numFmtId="165" fontId="29" fillId="2" borderId="0" xfId="1" applyFont="1" applyFill="1" applyBorder="1" applyAlignment="1">
      <alignment horizontal="left" vertical="top"/>
    </xf>
    <xf numFmtId="165" fontId="31" fillId="2" borderId="0" xfId="1" applyFont="1" applyFill="1" applyBorder="1" applyAlignment="1">
      <alignment horizontal="right" vertical="top"/>
    </xf>
    <xf numFmtId="49" fontId="30" fillId="2" borderId="0" xfId="0" applyNumberFormat="1" applyFont="1" applyFill="1" applyBorder="1" applyAlignment="1">
      <alignment horizontal="center" vertical="top"/>
    </xf>
    <xf numFmtId="165" fontId="15" fillId="0" borderId="26" xfId="1" applyFont="1" applyFill="1" applyBorder="1" applyAlignment="1">
      <alignment horizontal="right" vertical="top"/>
    </xf>
    <xf numFmtId="4" fontId="29" fillId="2" borderId="0" xfId="0" applyNumberFormat="1" applyFont="1" applyFill="1" applyBorder="1" applyAlignment="1">
      <alignment horizontal="right" vertical="top"/>
    </xf>
    <xf numFmtId="49" fontId="37" fillId="2" borderId="0" xfId="0" applyNumberFormat="1" applyFont="1" applyFill="1" applyBorder="1" applyAlignment="1">
      <alignment horizontal="right" vertical="top"/>
    </xf>
    <xf numFmtId="43" fontId="37" fillId="4" borderId="9" xfId="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33" fillId="2" borderId="0" xfId="0" applyNumberFormat="1" applyFont="1" applyFill="1" applyBorder="1" applyAlignment="1">
      <alignment horizontal="center" vertical="top"/>
    </xf>
    <xf numFmtId="43" fontId="29" fillId="2" borderId="0" xfId="6" applyFont="1" applyFill="1" applyBorder="1" applyAlignment="1">
      <alignment horizontal="left" vertical="top"/>
    </xf>
    <xf numFmtId="49" fontId="29" fillId="2" borderId="0" xfId="0" applyNumberFormat="1" applyFont="1" applyFill="1" applyBorder="1" applyAlignment="1">
      <alignment horizontal="right" vertical="top"/>
    </xf>
    <xf numFmtId="43" fontId="29" fillId="2" borderId="0" xfId="6" applyFont="1" applyFill="1" applyBorder="1" applyAlignment="1">
      <alignment horizontal="right" vertical="top"/>
    </xf>
    <xf numFmtId="43" fontId="29" fillId="2" borderId="27" xfId="6" applyFont="1" applyFill="1" applyBorder="1" applyAlignment="1">
      <alignment horizontal="right" vertical="top"/>
    </xf>
    <xf numFmtId="43" fontId="37" fillId="2" borderId="0" xfId="6" applyFont="1" applyFill="1" applyBorder="1" applyAlignment="1">
      <alignment horizontal="right" vertical="top"/>
    </xf>
    <xf numFmtId="43" fontId="35" fillId="2" borderId="0" xfId="6" applyFont="1" applyFill="1" applyBorder="1" applyAlignment="1">
      <alignment horizontal="right" vertical="top"/>
    </xf>
    <xf numFmtId="43" fontId="35" fillId="2" borderId="27" xfId="6" applyFont="1" applyFill="1" applyBorder="1" applyAlignment="1">
      <alignment horizontal="right" vertical="top"/>
    </xf>
    <xf numFmtId="44" fontId="37" fillId="2" borderId="23" xfId="5" applyFont="1" applyFill="1" applyBorder="1" applyAlignment="1">
      <alignment horizontal="right" vertical="top"/>
    </xf>
    <xf numFmtId="43" fontId="36" fillId="2" borderId="0" xfId="6" applyFont="1" applyFill="1" applyBorder="1" applyAlignment="1">
      <alignment horizontal="right" vertical="top"/>
    </xf>
    <xf numFmtId="44" fontId="38" fillId="2" borderId="23" xfId="5" applyFont="1" applyFill="1" applyBorder="1" applyAlignment="1">
      <alignment horizontal="right" vertical="top"/>
    </xf>
    <xf numFmtId="43" fontId="35" fillId="2" borderId="0" xfId="6" applyFont="1" applyFill="1" applyBorder="1" applyAlignment="1">
      <alignment horizontal="left" vertical="top"/>
    </xf>
    <xf numFmtId="49" fontId="35" fillId="2" borderId="0" xfId="0" applyNumberFormat="1" applyFont="1" applyFill="1" applyBorder="1" applyAlignment="1">
      <alignment horizontal="left" vertical="top"/>
    </xf>
    <xf numFmtId="43" fontId="29" fillId="4" borderId="9" xfId="6" applyFont="1" applyFill="1" applyBorder="1" applyAlignment="1">
      <alignment horizontal="left" vertical="center"/>
    </xf>
    <xf numFmtId="49" fontId="29" fillId="2" borderId="26" xfId="0" applyNumberFormat="1" applyFont="1" applyFill="1" applyBorder="1" applyAlignment="1">
      <alignment horizontal="left" vertical="top"/>
    </xf>
    <xf numFmtId="43" fontId="29" fillId="2" borderId="26" xfId="6" applyFont="1" applyFill="1" applyBorder="1" applyAlignment="1">
      <alignment horizontal="right" vertical="top"/>
    </xf>
    <xf numFmtId="43" fontId="29" fillId="2" borderId="26" xfId="6" applyFont="1" applyFill="1" applyBorder="1" applyAlignment="1">
      <alignment horizontal="left" vertical="top"/>
    </xf>
    <xf numFmtId="49" fontId="37" fillId="2" borderId="26" xfId="0" applyNumberFormat="1" applyFont="1" applyFill="1" applyBorder="1" applyAlignment="1">
      <alignment horizontal="left" vertical="top"/>
    </xf>
    <xf numFmtId="43" fontId="37" fillId="2" borderId="26" xfId="6" applyFont="1" applyFill="1" applyBorder="1" applyAlignment="1">
      <alignment horizontal="right" vertical="top"/>
    </xf>
    <xf numFmtId="43" fontId="37" fillId="2" borderId="26" xfId="6" applyFont="1" applyFill="1" applyBorder="1" applyAlignment="1">
      <alignment horizontal="left" vertical="top"/>
    </xf>
    <xf numFmtId="43" fontId="35" fillId="2" borderId="26" xfId="6" applyFont="1" applyFill="1" applyBorder="1" applyAlignment="1">
      <alignment horizontal="right" vertical="top"/>
    </xf>
    <xf numFmtId="43" fontId="38" fillId="2" borderId="26" xfId="6" applyFont="1" applyFill="1" applyBorder="1" applyAlignment="1">
      <alignment horizontal="right" vertical="top"/>
    </xf>
    <xf numFmtId="49" fontId="29" fillId="2" borderId="28" xfId="0" applyNumberFormat="1" applyFont="1" applyFill="1" applyBorder="1" applyAlignment="1">
      <alignment horizontal="left" vertical="top"/>
    </xf>
    <xf numFmtId="43" fontId="29" fillId="2" borderId="28" xfId="6" applyFont="1" applyFill="1" applyBorder="1" applyAlignment="1">
      <alignment horizontal="right" vertical="top"/>
    </xf>
    <xf numFmtId="43" fontId="29" fillId="2" borderId="28" xfId="6" applyFont="1" applyFill="1" applyBorder="1" applyAlignment="1">
      <alignment horizontal="left" vertical="top"/>
    </xf>
    <xf numFmtId="43" fontId="29" fillId="2" borderId="24" xfId="6" applyFont="1" applyFill="1" applyBorder="1" applyAlignment="1">
      <alignment horizontal="right" vertical="top"/>
    </xf>
    <xf numFmtId="49" fontId="37" fillId="2" borderId="0" xfId="0" applyNumberFormat="1" applyFont="1" applyFill="1" applyBorder="1" applyAlignment="1">
      <alignment horizontal="left" vertical="top"/>
    </xf>
    <xf numFmtId="165" fontId="20" fillId="2" borderId="0" xfId="1" applyFont="1" applyFill="1" applyBorder="1" applyAlignment="1">
      <alignment horizontal="center" vertical="top"/>
    </xf>
    <xf numFmtId="165" fontId="31" fillId="2" borderId="27" xfId="1" applyFont="1" applyFill="1" applyBorder="1" applyAlignment="1">
      <alignment horizontal="right" vertical="top"/>
    </xf>
    <xf numFmtId="165" fontId="20" fillId="2" borderId="0" xfId="1" applyFont="1" applyFill="1" applyBorder="1" applyAlignment="1">
      <alignment horizontal="right" vertical="top"/>
    </xf>
    <xf numFmtId="165" fontId="44" fillId="2" borderId="0" xfId="1" applyFont="1" applyFill="1" applyBorder="1"/>
    <xf numFmtId="165" fontId="44" fillId="2" borderId="0" xfId="1" applyFont="1" applyFill="1" applyBorder="1" applyAlignment="1"/>
    <xf numFmtId="44" fontId="20" fillId="2" borderId="23" xfId="5" applyFont="1" applyFill="1" applyBorder="1" applyAlignment="1">
      <alignment horizontal="right" vertical="top"/>
    </xf>
    <xf numFmtId="4" fontId="29" fillId="3" borderId="29" xfId="0" applyNumberFormat="1" applyFont="1" applyFill="1" applyBorder="1" applyAlignment="1">
      <alignment horizontal="right" vertical="top"/>
    </xf>
    <xf numFmtId="49" fontId="29" fillId="2" borderId="30" xfId="0" applyNumberFormat="1" applyFont="1" applyFill="1" applyBorder="1" applyAlignment="1">
      <alignment horizontal="left" vertical="top"/>
    </xf>
    <xf numFmtId="43" fontId="29" fillId="2" borderId="30" xfId="6" applyFont="1" applyFill="1" applyBorder="1" applyAlignment="1">
      <alignment horizontal="right" vertical="top"/>
    </xf>
    <xf numFmtId="43" fontId="29" fillId="2" borderId="30" xfId="6" applyFont="1" applyFill="1" applyBorder="1" applyAlignment="1">
      <alignment horizontal="left" vertical="top"/>
    </xf>
    <xf numFmtId="49" fontId="37" fillId="2" borderId="30" xfId="0" applyNumberFormat="1" applyFont="1" applyFill="1" applyBorder="1" applyAlignment="1">
      <alignment horizontal="left" vertical="top"/>
    </xf>
    <xf numFmtId="43" fontId="37" fillId="2" borderId="30" xfId="6" applyFont="1" applyFill="1" applyBorder="1" applyAlignment="1">
      <alignment horizontal="right" vertical="top"/>
    </xf>
    <xf numFmtId="43" fontId="37" fillId="2" borderId="30" xfId="6" applyFont="1" applyFill="1" applyBorder="1" applyAlignment="1">
      <alignment horizontal="left" vertical="top"/>
    </xf>
    <xf numFmtId="43" fontId="35" fillId="2" borderId="30" xfId="6" applyFont="1" applyFill="1" applyBorder="1" applyAlignment="1">
      <alignment horizontal="right" vertical="top"/>
    </xf>
    <xf numFmtId="43" fontId="38" fillId="2" borderId="30" xfId="6" applyFont="1" applyFill="1" applyBorder="1" applyAlignment="1">
      <alignment horizontal="right" vertical="top"/>
    </xf>
    <xf numFmtId="43" fontId="29" fillId="2" borderId="31" xfId="6" applyFont="1" applyFill="1" applyBorder="1" applyAlignment="1">
      <alignment horizontal="right" vertical="top"/>
    </xf>
    <xf numFmtId="43" fontId="29" fillId="2" borderId="31" xfId="6" applyFont="1" applyFill="1" applyBorder="1" applyAlignment="1">
      <alignment horizontal="left" vertical="top"/>
    </xf>
    <xf numFmtId="44" fontId="37" fillId="2" borderId="0" xfId="5" applyFont="1" applyFill="1" applyBorder="1" applyAlignment="1">
      <alignment horizontal="right" vertical="top"/>
    </xf>
    <xf numFmtId="44" fontId="37" fillId="2" borderId="32" xfId="5" applyFont="1" applyFill="1" applyBorder="1" applyAlignment="1">
      <alignment horizontal="right" vertical="top"/>
    </xf>
    <xf numFmtId="44" fontId="37" fillId="2" borderId="33" xfId="5" applyFont="1" applyFill="1" applyBorder="1" applyAlignment="1">
      <alignment horizontal="right" vertical="top"/>
    </xf>
    <xf numFmtId="44" fontId="3" fillId="0" borderId="34" xfId="3" applyNumberFormat="1" applyFont="1" applyFill="1" applyBorder="1" applyAlignment="1">
      <alignment horizontal="right"/>
    </xf>
    <xf numFmtId="0" fontId="22" fillId="0" borderId="21" xfId="4" applyFont="1" applyFill="1" applyBorder="1" applyAlignment="1">
      <alignment horizontal="center"/>
    </xf>
    <xf numFmtId="0" fontId="22" fillId="0" borderId="22" xfId="4" applyFont="1" applyFill="1" applyBorder="1" applyAlignment="1">
      <alignment horizontal="center"/>
    </xf>
    <xf numFmtId="0" fontId="22" fillId="0" borderId="10" xfId="4" applyFont="1" applyFill="1" applyBorder="1" applyAlignment="1">
      <alignment horizontal="center"/>
    </xf>
    <xf numFmtId="49" fontId="41" fillId="2" borderId="0" xfId="0" applyNumberFormat="1" applyFont="1" applyFill="1" applyBorder="1" applyAlignment="1">
      <alignment horizontal="center" vertical="top"/>
    </xf>
    <xf numFmtId="49" fontId="32" fillId="2" borderId="0" xfId="0" applyNumberFormat="1" applyFont="1" applyFill="1" applyBorder="1" applyAlignment="1">
      <alignment horizontal="center" vertical="top"/>
    </xf>
    <xf numFmtId="0" fontId="42" fillId="0" borderId="0" xfId="0" applyFont="1" applyAlignment="1">
      <alignment horizontal="center" vertical="center" wrapText="1"/>
    </xf>
    <xf numFmtId="49" fontId="37" fillId="4" borderId="9" xfId="0" applyNumberFormat="1" applyFont="1" applyFill="1" applyBorder="1" applyAlignment="1">
      <alignment horizontal="center" vertical="center"/>
    </xf>
    <xf numFmtId="43" fontId="37" fillId="4" borderId="9" xfId="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7">
    <cellStyle name="Millares" xfId="1" builtinId="3"/>
    <cellStyle name="Millares 2" xfId="2" xr:uid="{00000000-0005-0000-0000-000001000000}"/>
    <cellStyle name="Millares 3" xfId="6" xr:uid="{00000000-0005-0000-0000-000002000000}"/>
    <cellStyle name="Moneda" xfId="5" builtinId="4"/>
    <cellStyle name="Moneda 2" xfId="3" xr:uid="{00000000-0005-0000-0000-000004000000}"/>
    <cellStyle name="Normal" xfId="0" builtinId="0"/>
    <cellStyle name="Normal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</xdr:row>
      <xdr:rowOff>74110</xdr:rowOff>
    </xdr:from>
    <xdr:ext cx="6086475" cy="1970732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8125" y="1598110"/>
          <a:ext cx="6086475" cy="19707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SALDOS DE LAS CUENTAS 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BANCOS AL 30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SEPTIEMBRE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2018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6B3D60-093D-4790-BF0B-939EA21717A7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JULIO 2018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8E257A9-0B1A-4CB4-981D-EC20BC4CC87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AGOSTO 2018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27997D0-AE4E-4965-BDC9-7E8FF8F5AE94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AGOSTO 2018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56AF99C-64D8-4ACB-8642-6F3C06A1CB1B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AGOSTO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2018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7BD189D-B3E6-4D6C-9D0C-73F6C1581B5A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AGOSTO 2018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1A6F64B-2C48-4391-83A7-11D41741ECFB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AGOSTO 2018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9168E5E-FAD9-40C7-8C3E-C7A14EFD105C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SEPTIEMBRE 2018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6857CCD-E768-47A1-BBB8-F5FF004BC156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SEPTIEMBRE 2018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A39CAD3-BFF4-4160-9941-C4BDEBCEEC3F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ABRIL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2018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789A468-F2CC-478F-8947-C87EDA070C8A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SEPTIEMBRE 2018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6</xdr:row>
      <xdr:rowOff>140785</xdr:rowOff>
    </xdr:from>
    <xdr:ext cx="5567326" cy="516410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2925" y="1283785"/>
          <a:ext cx="5567326" cy="516410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SALDOS EN  BANCOS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CONTABILIZADO (LIBROS)</a:t>
          </a:r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AL 30 DE SEPTIEMBRE DE 2018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CA75E3F-F2B1-43CC-B99C-08BA097E7F88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SEPTIEMBRE 2018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149719</xdr:colOff>
      <xdr:row>8</xdr:row>
      <xdr:rowOff>16960</xdr:rowOff>
    </xdr:from>
    <xdr:ext cx="5072671" cy="1782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11719" y="1540960"/>
          <a:ext cx="5072671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COMPROMISOS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/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CONTRACTUALES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8</xdr:row>
      <xdr:rowOff>45535</xdr:rowOff>
    </xdr:from>
    <xdr:ext cx="5962650" cy="16975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85825" y="1569535"/>
          <a:ext cx="5962650" cy="16975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MX" sz="3600" b="1" i="0">
              <a:effectLst/>
              <a:latin typeface="+mn-lt"/>
              <a:ea typeface="+mn-ea"/>
              <a:cs typeface="+mn-cs"/>
            </a:rPr>
            <a:t>ESTADO DE RESULTADOS </a:t>
          </a:r>
          <a:br>
            <a:rPr lang="es-MX" sz="3600" b="1" i="0">
              <a:effectLst/>
              <a:latin typeface="+mn-lt"/>
              <a:ea typeface="+mn-ea"/>
              <a:cs typeface="+mn-cs"/>
            </a:rPr>
          </a:br>
          <a:r>
            <a:rPr lang="es-MX" sz="3600" b="1" i="0">
              <a:effectLst/>
              <a:latin typeface="+mn-lt"/>
              <a:ea typeface="+mn-ea"/>
              <a:cs typeface="+mn-cs"/>
            </a:rPr>
            <a:t>DEL 01 DE JULIO DE 2018 </a:t>
          </a:r>
          <a:br>
            <a:rPr lang="es-MX" sz="3600" b="1" i="0">
              <a:effectLst/>
              <a:latin typeface="+mn-lt"/>
              <a:ea typeface="+mn-ea"/>
              <a:cs typeface="+mn-cs"/>
            </a:rPr>
          </a:br>
          <a:r>
            <a:rPr lang="es-MX" sz="3600" b="1" i="0">
              <a:effectLst/>
              <a:latin typeface="+mn-lt"/>
              <a:ea typeface="+mn-ea"/>
              <a:cs typeface="+mn-cs"/>
            </a:rPr>
            <a:t>AL 30 DE</a:t>
          </a:r>
          <a:r>
            <a:rPr lang="es-MX" sz="3600" b="1" i="0" baseline="0">
              <a:effectLst/>
              <a:latin typeface="+mn-lt"/>
              <a:ea typeface="+mn-ea"/>
              <a:cs typeface="+mn-cs"/>
            </a:rPr>
            <a:t> SEPTIEMBRE</a:t>
          </a:r>
          <a:r>
            <a:rPr lang="es-MX" sz="3600" b="1" i="0">
              <a:effectLst/>
              <a:latin typeface="+mn-lt"/>
              <a:ea typeface="+mn-ea"/>
              <a:cs typeface="+mn-cs"/>
            </a:rPr>
            <a:t> DE 2018</a:t>
          </a:r>
          <a:endParaRPr lang="es-ES" sz="16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50612</xdr:colOff>
      <xdr:row>10</xdr:row>
      <xdr:rowOff>55060</xdr:rowOff>
    </xdr:from>
    <xdr:ext cx="5156540" cy="78111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12612" y="1960060"/>
          <a:ext cx="5156540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INGRESOS Y EGRESOS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0CAB502-512C-4C34-9696-C29BC5814BA4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JULIO 2018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3A1FA78-7594-4108-AAC8-3C6BA4E623A9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JULIO 2018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3B8B124-624D-412C-9E11-6E15AEB63D6C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JULIO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2018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003D3B2-4BC3-4D8D-97A6-6AC6C6062698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JULIO 2018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H23" sqref="H23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205"/>
  <sheetViews>
    <sheetView tabSelected="1" topLeftCell="A163" zoomScale="120" zoomScaleNormal="120" workbookViewId="0">
      <selection activeCell="J196" sqref="J196"/>
    </sheetView>
  </sheetViews>
  <sheetFormatPr baseColWidth="10" defaultColWidth="10.85546875" defaultRowHeight="9" x14ac:dyDescent="0.15"/>
  <cols>
    <col min="1" max="1" width="1.85546875" style="126" customWidth="1"/>
    <col min="2" max="2" width="36.7109375" style="126" customWidth="1"/>
    <col min="3" max="4" width="12.42578125" style="126" bestFit="1" customWidth="1"/>
    <col min="5" max="5" width="11.42578125" style="126" bestFit="1" customWidth="1"/>
    <col min="6" max="8" width="12.42578125" style="126" bestFit="1" customWidth="1"/>
    <col min="9" max="9" width="12.42578125" style="126" customWidth="1"/>
    <col min="10" max="10" width="12.42578125" style="126" bestFit="1" customWidth="1"/>
    <col min="11" max="11" width="12.42578125" style="133" bestFit="1" customWidth="1"/>
    <col min="12" max="12" width="49.140625" style="126" customWidth="1"/>
    <col min="13" max="16384" width="10.85546875" style="126"/>
  </cols>
  <sheetData>
    <row r="2" spans="2:10" x14ac:dyDescent="0.15">
      <c r="B2" s="116"/>
      <c r="C2" s="117" t="s">
        <v>773</v>
      </c>
      <c r="D2" s="118"/>
      <c r="E2" s="119"/>
      <c r="F2" s="118"/>
      <c r="G2" s="119"/>
      <c r="H2" s="119"/>
      <c r="I2" s="118"/>
      <c r="J2" s="119"/>
    </row>
    <row r="3" spans="2:10" ht="18" x14ac:dyDescent="0.15">
      <c r="B3" s="120" t="s">
        <v>681</v>
      </c>
      <c r="C3" s="121" t="s">
        <v>1804</v>
      </c>
      <c r="D3" s="122" t="s">
        <v>243</v>
      </c>
      <c r="E3" s="121" t="s">
        <v>241</v>
      </c>
      <c r="F3" s="123" t="s">
        <v>178</v>
      </c>
      <c r="G3" s="121" t="s">
        <v>276</v>
      </c>
      <c r="H3" s="121" t="s">
        <v>242</v>
      </c>
      <c r="I3" s="123" t="s">
        <v>244</v>
      </c>
      <c r="J3" s="124" t="s">
        <v>774</v>
      </c>
    </row>
    <row r="4" spans="2:10" x14ac:dyDescent="0.15">
      <c r="B4" s="127" t="s">
        <v>681</v>
      </c>
      <c r="C4" s="128"/>
      <c r="D4" s="129"/>
      <c r="E4" s="129"/>
      <c r="F4" s="129"/>
      <c r="G4" s="129"/>
      <c r="H4" s="129"/>
      <c r="I4" s="129"/>
      <c r="J4" s="129"/>
    </row>
    <row r="5" spans="2:10" x14ac:dyDescent="0.15">
      <c r="B5" s="130" t="s">
        <v>241</v>
      </c>
      <c r="C5" s="131">
        <v>826830.35</v>
      </c>
      <c r="D5" s="132"/>
      <c r="E5" s="131">
        <v>839230.27</v>
      </c>
      <c r="F5" s="132"/>
      <c r="G5" s="131"/>
      <c r="H5" s="132"/>
      <c r="I5" s="132"/>
      <c r="J5" s="132">
        <f>SUM(C5:I5)</f>
        <v>1666060.62</v>
      </c>
    </row>
    <row r="6" spans="2:10" x14ac:dyDescent="0.15">
      <c r="B6" s="130" t="s">
        <v>178</v>
      </c>
      <c r="C6" s="131">
        <v>214047.12</v>
      </c>
      <c r="D6" s="132"/>
      <c r="E6" s="132"/>
      <c r="F6" s="131">
        <v>213140.28</v>
      </c>
      <c r="G6" s="132"/>
      <c r="H6" s="132"/>
      <c r="I6" s="132"/>
      <c r="J6" s="132">
        <f>SUM(C6:I6)</f>
        <v>427187.4</v>
      </c>
    </row>
    <row r="7" spans="2:10" x14ac:dyDescent="0.15">
      <c r="B7" s="130" t="s">
        <v>797</v>
      </c>
      <c r="C7" s="131">
        <v>-1734812.54</v>
      </c>
      <c r="D7" s="132"/>
      <c r="E7" s="132"/>
      <c r="F7" s="132"/>
      <c r="G7" s="131">
        <v>0</v>
      </c>
      <c r="H7" s="132"/>
      <c r="I7" s="132"/>
      <c r="J7" s="132">
        <f>SUM(C7:I7)</f>
        <v>-1734812.54</v>
      </c>
    </row>
    <row r="8" spans="2:10" x14ac:dyDescent="0.15">
      <c r="B8" s="127" t="s">
        <v>666</v>
      </c>
      <c r="C8" s="128">
        <v>-1734812.54</v>
      </c>
      <c r="D8" s="129"/>
      <c r="E8" s="129"/>
      <c r="F8" s="129"/>
      <c r="G8" s="128">
        <v>0</v>
      </c>
      <c r="H8" s="129"/>
      <c r="I8" s="129"/>
      <c r="J8" s="129">
        <f>SUM(C8:I8)</f>
        <v>-1734812.54</v>
      </c>
    </row>
    <row r="9" spans="2:10" x14ac:dyDescent="0.15">
      <c r="B9" s="130" t="s">
        <v>242</v>
      </c>
      <c r="C9" s="202">
        <v>74683.820000000007</v>
      </c>
      <c r="D9" s="132"/>
      <c r="E9" s="132"/>
      <c r="F9" s="132"/>
      <c r="G9" s="132"/>
      <c r="H9" s="202">
        <v>11487.68</v>
      </c>
      <c r="I9" s="132"/>
      <c r="J9" s="132">
        <f>SUM(C9:I9)</f>
        <v>86171.5</v>
      </c>
    </row>
    <row r="10" spans="2:10" x14ac:dyDescent="0.15">
      <c r="B10" s="130" t="s">
        <v>243</v>
      </c>
      <c r="C10" s="131">
        <v>6258029.3599999994</v>
      </c>
      <c r="D10" s="131">
        <f>SUM(D11:D25)</f>
        <v>0</v>
      </c>
      <c r="E10" s="132"/>
      <c r="F10" s="132"/>
      <c r="G10" s="132"/>
      <c r="H10" s="132"/>
      <c r="I10" s="132"/>
      <c r="J10" s="132">
        <f t="shared" ref="J5:J10" si="0">SUM(C10:I10)</f>
        <v>6258029.3599999994</v>
      </c>
    </row>
    <row r="11" spans="2:10" x14ac:dyDescent="0.15">
      <c r="B11" s="127" t="s">
        <v>836</v>
      </c>
      <c r="C11" s="128">
        <v>41495.360000000001</v>
      </c>
      <c r="D11" s="128">
        <v>0</v>
      </c>
      <c r="E11" s="132"/>
      <c r="F11" s="132"/>
      <c r="G11" s="132"/>
      <c r="H11" s="132"/>
      <c r="I11" s="132"/>
      <c r="J11" s="129">
        <f>+C11</f>
        <v>41495.360000000001</v>
      </c>
    </row>
    <row r="12" spans="2:10" x14ac:dyDescent="0.15">
      <c r="B12" s="127" t="s">
        <v>809</v>
      </c>
      <c r="C12" s="128">
        <v>7000</v>
      </c>
      <c r="D12" s="128">
        <v>0</v>
      </c>
      <c r="E12" s="129"/>
      <c r="F12" s="129"/>
      <c r="G12" s="129"/>
      <c r="H12" s="129"/>
      <c r="I12" s="129"/>
      <c r="J12" s="129">
        <f t="shared" ref="J12:J27" si="1">SUM(C12:I12)</f>
        <v>7000</v>
      </c>
    </row>
    <row r="13" spans="2:10" x14ac:dyDescent="0.15">
      <c r="B13" s="127" t="s">
        <v>683</v>
      </c>
      <c r="C13" s="128">
        <v>24800</v>
      </c>
      <c r="D13" s="128">
        <v>0</v>
      </c>
      <c r="E13" s="129"/>
      <c r="F13" s="129"/>
      <c r="G13" s="129"/>
      <c r="H13" s="129"/>
      <c r="I13" s="129"/>
      <c r="J13" s="129">
        <f t="shared" si="1"/>
        <v>24800</v>
      </c>
    </row>
    <row r="14" spans="2:10" x14ac:dyDescent="0.15">
      <c r="B14" s="127" t="s">
        <v>684</v>
      </c>
      <c r="C14" s="128">
        <v>190000</v>
      </c>
      <c r="D14" s="128">
        <v>0</v>
      </c>
      <c r="E14" s="129"/>
      <c r="F14" s="129"/>
      <c r="G14" s="129"/>
      <c r="H14" s="129"/>
      <c r="I14" s="129"/>
      <c r="J14" s="129">
        <f t="shared" si="1"/>
        <v>190000</v>
      </c>
    </row>
    <row r="15" spans="2:10" x14ac:dyDescent="0.15">
      <c r="B15" s="127" t="s">
        <v>685</v>
      </c>
      <c r="C15" s="128">
        <v>495000</v>
      </c>
      <c r="D15" s="128">
        <v>0</v>
      </c>
      <c r="E15" s="129"/>
      <c r="F15" s="129"/>
      <c r="G15" s="129"/>
      <c r="H15" s="129"/>
      <c r="I15" s="129"/>
      <c r="J15" s="129">
        <f t="shared" si="1"/>
        <v>495000</v>
      </c>
    </row>
    <row r="16" spans="2:10" x14ac:dyDescent="0.15">
      <c r="B16" s="127" t="s">
        <v>161</v>
      </c>
      <c r="C16" s="128">
        <v>30000</v>
      </c>
      <c r="D16" s="128">
        <v>0</v>
      </c>
      <c r="E16" s="129"/>
      <c r="F16" s="129"/>
      <c r="G16" s="129"/>
      <c r="H16" s="129"/>
      <c r="I16" s="129"/>
      <c r="J16" s="129">
        <f t="shared" si="1"/>
        <v>30000</v>
      </c>
    </row>
    <row r="17" spans="2:10" x14ac:dyDescent="0.15">
      <c r="B17" s="127" t="s">
        <v>837</v>
      </c>
      <c r="C17" s="128">
        <v>170000</v>
      </c>
      <c r="D17" s="128">
        <v>0</v>
      </c>
      <c r="E17" s="129"/>
      <c r="F17" s="129"/>
      <c r="G17" s="129"/>
      <c r="H17" s="129"/>
      <c r="I17" s="129"/>
      <c r="J17" s="129">
        <f t="shared" si="1"/>
        <v>170000</v>
      </c>
    </row>
    <row r="18" spans="2:10" x14ac:dyDescent="0.15">
      <c r="B18" s="127" t="s">
        <v>838</v>
      </c>
      <c r="C18" s="128">
        <v>55000</v>
      </c>
      <c r="D18" s="128">
        <v>0</v>
      </c>
      <c r="E18" s="129"/>
      <c r="F18" s="129"/>
      <c r="G18" s="129"/>
      <c r="H18" s="129"/>
      <c r="I18" s="129"/>
      <c r="J18" s="129">
        <f t="shared" si="1"/>
        <v>55000</v>
      </c>
    </row>
    <row r="19" spans="2:10" x14ac:dyDescent="0.15">
      <c r="B19" s="127" t="s">
        <v>839</v>
      </c>
      <c r="C19" s="128">
        <v>450000</v>
      </c>
      <c r="D19" s="128">
        <v>0</v>
      </c>
      <c r="E19" s="129"/>
      <c r="F19" s="129"/>
      <c r="G19" s="129"/>
      <c r="H19" s="129"/>
      <c r="I19" s="129"/>
      <c r="J19" s="129">
        <f t="shared" si="1"/>
        <v>450000</v>
      </c>
    </row>
    <row r="20" spans="2:10" x14ac:dyDescent="0.15">
      <c r="B20" s="127" t="s">
        <v>166</v>
      </c>
      <c r="C20" s="128">
        <v>3327734</v>
      </c>
      <c r="D20" s="128">
        <v>0</v>
      </c>
      <c r="E20" s="129"/>
      <c r="F20" s="129"/>
      <c r="G20" s="129"/>
      <c r="H20" s="129"/>
      <c r="I20" s="129"/>
      <c r="J20" s="129">
        <f t="shared" si="1"/>
        <v>3327734</v>
      </c>
    </row>
    <row r="21" spans="2:10" x14ac:dyDescent="0.15">
      <c r="B21" s="127" t="s">
        <v>840</v>
      </c>
      <c r="C21" s="128">
        <v>1167000</v>
      </c>
      <c r="D21" s="128">
        <v>0</v>
      </c>
      <c r="E21" s="129"/>
      <c r="F21" s="129"/>
      <c r="G21" s="129"/>
      <c r="H21" s="129"/>
      <c r="I21" s="129"/>
      <c r="J21" s="129">
        <f t="shared" si="1"/>
        <v>1167000</v>
      </c>
    </row>
    <row r="22" spans="2:10" s="133" customFormat="1" x14ac:dyDescent="0.15">
      <c r="B22" s="127" t="s">
        <v>841</v>
      </c>
      <c r="C22" s="128">
        <v>300000</v>
      </c>
      <c r="D22" s="128">
        <v>0</v>
      </c>
      <c r="E22" s="129"/>
      <c r="F22" s="129"/>
      <c r="G22" s="129"/>
      <c r="H22" s="129"/>
      <c r="I22" s="129"/>
      <c r="J22" s="129">
        <f t="shared" si="1"/>
        <v>300000</v>
      </c>
    </row>
    <row r="23" spans="2:10" s="133" customFormat="1" x14ac:dyDescent="0.15">
      <c r="B23" s="127" t="s">
        <v>823</v>
      </c>
      <c r="C23" s="128">
        <v>0</v>
      </c>
      <c r="D23" s="128">
        <v>0</v>
      </c>
      <c r="E23" s="129"/>
      <c r="F23" s="129"/>
      <c r="G23" s="129"/>
      <c r="H23" s="129"/>
      <c r="I23" s="129"/>
      <c r="J23" s="129">
        <f t="shared" si="1"/>
        <v>0</v>
      </c>
    </row>
    <row r="24" spans="2:10" s="133" customFormat="1" x14ac:dyDescent="0.15">
      <c r="B24" s="127" t="s">
        <v>179</v>
      </c>
      <c r="C24" s="128">
        <v>0</v>
      </c>
      <c r="D24" s="128">
        <v>0</v>
      </c>
      <c r="E24" s="129"/>
      <c r="F24" s="129"/>
      <c r="G24" s="129"/>
      <c r="H24" s="129"/>
      <c r="I24" s="129"/>
      <c r="J24" s="129">
        <f t="shared" si="1"/>
        <v>0</v>
      </c>
    </row>
    <row r="25" spans="2:10" x14ac:dyDescent="0.15">
      <c r="B25" s="127" t="s">
        <v>810</v>
      </c>
      <c r="C25" s="128">
        <v>0</v>
      </c>
      <c r="D25" s="128">
        <v>0</v>
      </c>
      <c r="E25" s="129"/>
      <c r="F25" s="129"/>
      <c r="G25" s="129"/>
      <c r="H25" s="129"/>
      <c r="I25" s="129"/>
      <c r="J25" s="129">
        <f t="shared" si="1"/>
        <v>0</v>
      </c>
    </row>
    <row r="26" spans="2:10" s="133" customFormat="1" x14ac:dyDescent="0.15">
      <c r="B26" s="130" t="s">
        <v>842</v>
      </c>
      <c r="C26" s="131">
        <v>100728.38</v>
      </c>
      <c r="D26" s="128"/>
      <c r="E26" s="129"/>
      <c r="F26" s="129"/>
      <c r="G26" s="129"/>
      <c r="H26" s="129"/>
      <c r="I26" s="132">
        <f>+I27</f>
        <v>151384.04999999999</v>
      </c>
      <c r="J26" s="132">
        <f>SUM(C26:I26)</f>
        <v>252112.43</v>
      </c>
    </row>
    <row r="27" spans="2:10" s="133" customFormat="1" x14ac:dyDescent="0.15">
      <c r="B27" s="127" t="s">
        <v>688</v>
      </c>
      <c r="C27" s="128">
        <v>100728.38</v>
      </c>
      <c r="D27" s="128"/>
      <c r="E27" s="129"/>
      <c r="F27" s="129"/>
      <c r="G27" s="129"/>
      <c r="H27" s="129"/>
      <c r="I27" s="129">
        <v>151384.04999999999</v>
      </c>
      <c r="J27" s="129">
        <f t="shared" si="1"/>
        <v>252112.43</v>
      </c>
    </row>
    <row r="28" spans="2:10" x14ac:dyDescent="0.15">
      <c r="B28" s="130" t="s">
        <v>775</v>
      </c>
      <c r="C28" s="130">
        <f>+C5+C6+C7+C9+C10+C26</f>
        <v>5739506.4899999993</v>
      </c>
      <c r="D28" s="131">
        <f>+D10</f>
        <v>0</v>
      </c>
      <c r="E28" s="132">
        <f>E5</f>
        <v>839230.27</v>
      </c>
      <c r="F28" s="132">
        <f>F6</f>
        <v>213140.28</v>
      </c>
      <c r="G28" s="132">
        <f>G7</f>
        <v>0</v>
      </c>
      <c r="H28" s="132">
        <f>H9</f>
        <v>11487.68</v>
      </c>
      <c r="I28" s="132">
        <f>+I26</f>
        <v>151384.04999999999</v>
      </c>
      <c r="J28" s="132">
        <f>+J5+J6+J9+J10+J26+J7</f>
        <v>6954748.7699999986</v>
      </c>
    </row>
    <row r="29" spans="2:10" x14ac:dyDescent="0.15">
      <c r="B29" s="134"/>
      <c r="C29" s="134"/>
      <c r="D29" s="135"/>
    </row>
    <row r="30" spans="2:10" x14ac:dyDescent="0.15">
      <c r="B30" s="116"/>
      <c r="C30" s="117" t="s">
        <v>773</v>
      </c>
      <c r="D30" s="118"/>
      <c r="E30" s="119"/>
      <c r="F30" s="118"/>
      <c r="G30" s="119"/>
      <c r="H30" s="119"/>
      <c r="I30" s="118"/>
      <c r="J30" s="119"/>
    </row>
    <row r="31" spans="2:10" ht="18" x14ac:dyDescent="0.15">
      <c r="B31" s="120" t="s">
        <v>782</v>
      </c>
      <c r="C31" s="121" t="s">
        <v>1814</v>
      </c>
      <c r="D31" s="122" t="s">
        <v>243</v>
      </c>
      <c r="E31" s="121" t="s">
        <v>241</v>
      </c>
      <c r="F31" s="123" t="s">
        <v>178</v>
      </c>
      <c r="G31" s="121" t="s">
        <v>276</v>
      </c>
      <c r="H31" s="121" t="s">
        <v>761</v>
      </c>
      <c r="I31" s="123" t="s">
        <v>269</v>
      </c>
      <c r="J31" s="124" t="s">
        <v>774</v>
      </c>
    </row>
    <row r="32" spans="2:10" x14ac:dyDescent="0.15">
      <c r="B32" s="130" t="s">
        <v>811</v>
      </c>
      <c r="C32" s="270">
        <v>25650</v>
      </c>
      <c r="D32" s="131">
        <f>SUM(D33:D35)</f>
        <v>40601.279999999999</v>
      </c>
      <c r="E32" s="129"/>
      <c r="F32" s="129"/>
      <c r="G32" s="129"/>
      <c r="H32" s="129"/>
      <c r="I32" s="129"/>
      <c r="J32" s="131">
        <f>C32+D32+E32+F32+G32+H32+I32</f>
        <v>66251.28</v>
      </c>
    </row>
    <row r="33" spans="2:10" x14ac:dyDescent="0.15">
      <c r="B33" s="127" t="s">
        <v>690</v>
      </c>
      <c r="C33" s="258">
        <v>17468</v>
      </c>
      <c r="D33" s="128">
        <v>25340</v>
      </c>
      <c r="E33" s="129"/>
      <c r="F33" s="129"/>
      <c r="G33" s="129"/>
      <c r="H33" s="129"/>
      <c r="I33" s="129"/>
      <c r="J33" s="128">
        <f t="shared" ref="J33:J122" si="2">C33+D33+E33+F33+G33+H33+I33</f>
        <v>42808</v>
      </c>
    </row>
    <row r="34" spans="2:10" x14ac:dyDescent="0.15">
      <c r="B34" s="127" t="s">
        <v>691</v>
      </c>
      <c r="C34" s="258">
        <v>0</v>
      </c>
      <c r="D34" s="128">
        <v>8315.2800000000007</v>
      </c>
      <c r="E34" s="129"/>
      <c r="F34" s="129"/>
      <c r="G34" s="129"/>
      <c r="H34" s="129"/>
      <c r="I34" s="129"/>
      <c r="J34" s="128">
        <f t="shared" si="2"/>
        <v>8315.2800000000007</v>
      </c>
    </row>
    <row r="35" spans="2:10" x14ac:dyDescent="0.15">
      <c r="B35" s="127" t="s">
        <v>692</v>
      </c>
      <c r="C35" s="128">
        <v>8182</v>
      </c>
      <c r="D35" s="128">
        <v>6946</v>
      </c>
      <c r="E35" s="129"/>
      <c r="F35" s="129"/>
      <c r="G35" s="129"/>
      <c r="H35" s="129"/>
      <c r="I35" s="129"/>
      <c r="J35" s="128">
        <f t="shared" si="2"/>
        <v>15128</v>
      </c>
    </row>
    <row r="36" spans="2:10" x14ac:dyDescent="0.15">
      <c r="B36" s="130" t="s">
        <v>275</v>
      </c>
      <c r="C36" s="131">
        <v>18207.189999999999</v>
      </c>
      <c r="D36" s="131">
        <f>SUM(D37:D41)</f>
        <v>19881</v>
      </c>
      <c r="E36" s="129"/>
      <c r="F36" s="129"/>
      <c r="G36" s="129"/>
      <c r="H36" s="129"/>
      <c r="I36" s="129"/>
      <c r="J36" s="131">
        <f t="shared" si="2"/>
        <v>38088.19</v>
      </c>
    </row>
    <row r="37" spans="2:10" x14ac:dyDescent="0.15">
      <c r="B37" s="127" t="s">
        <v>693</v>
      </c>
      <c r="C37" s="128">
        <v>11251.19</v>
      </c>
      <c r="D37" s="128">
        <v>2323</v>
      </c>
      <c r="E37" s="129"/>
      <c r="F37" s="129"/>
      <c r="G37" s="129"/>
      <c r="H37" s="129"/>
      <c r="I37" s="129"/>
      <c r="J37" s="128">
        <f t="shared" si="2"/>
        <v>13574.19</v>
      </c>
    </row>
    <row r="38" spans="2:10" x14ac:dyDescent="0.15">
      <c r="B38" s="127" t="s">
        <v>694</v>
      </c>
      <c r="C38" s="128"/>
      <c r="D38" s="128">
        <v>16381</v>
      </c>
      <c r="E38" s="129"/>
      <c r="F38" s="129"/>
      <c r="G38" s="129"/>
      <c r="H38" s="129"/>
      <c r="I38" s="129"/>
      <c r="J38" s="128">
        <f>+D38</f>
        <v>16381</v>
      </c>
    </row>
    <row r="39" spans="2:10" x14ac:dyDescent="0.15">
      <c r="B39" s="127" t="s">
        <v>695</v>
      </c>
      <c r="C39" s="128">
        <v>1156</v>
      </c>
      <c r="D39" s="128">
        <v>289</v>
      </c>
      <c r="E39" s="129"/>
      <c r="F39" s="129"/>
      <c r="G39" s="129"/>
      <c r="H39" s="129"/>
      <c r="I39" s="129"/>
      <c r="J39" s="128">
        <f t="shared" si="2"/>
        <v>1445</v>
      </c>
    </row>
    <row r="40" spans="2:10" x14ac:dyDescent="0.15">
      <c r="B40" s="127" t="s">
        <v>696</v>
      </c>
      <c r="C40" s="128">
        <v>2300</v>
      </c>
      <c r="D40" s="128">
        <v>0</v>
      </c>
      <c r="E40" s="129"/>
      <c r="F40" s="129"/>
      <c r="G40" s="129"/>
      <c r="H40" s="129"/>
      <c r="I40" s="129"/>
      <c r="J40" s="128">
        <f t="shared" si="2"/>
        <v>2300</v>
      </c>
    </row>
    <row r="41" spans="2:10" x14ac:dyDescent="0.15">
      <c r="B41" s="127" t="s">
        <v>682</v>
      </c>
      <c r="C41" s="128">
        <v>3500</v>
      </c>
      <c r="D41" s="128">
        <v>888</v>
      </c>
      <c r="E41" s="129"/>
      <c r="F41" s="129"/>
      <c r="G41" s="129"/>
      <c r="H41" s="129"/>
      <c r="I41" s="129"/>
      <c r="J41" s="128">
        <f t="shared" si="2"/>
        <v>4388</v>
      </c>
    </row>
    <row r="42" spans="2:10" ht="9.75" customHeight="1" x14ac:dyDescent="0.15">
      <c r="B42" s="130" t="s">
        <v>251</v>
      </c>
      <c r="C42" s="131">
        <v>61006.66</v>
      </c>
      <c r="D42" s="131">
        <f>SUM(D43:D46)</f>
        <v>67253.97</v>
      </c>
      <c r="E42" s="129"/>
      <c r="F42" s="129"/>
      <c r="G42" s="129"/>
      <c r="H42" s="129"/>
      <c r="I42" s="129"/>
      <c r="J42" s="131">
        <f t="shared" si="2"/>
        <v>128260.63</v>
      </c>
    </row>
    <row r="43" spans="2:10" ht="9.75" customHeight="1" x14ac:dyDescent="0.15">
      <c r="B43" s="127" t="s">
        <v>697</v>
      </c>
      <c r="C43" s="128">
        <v>36229.919999999998</v>
      </c>
      <c r="D43" s="128">
        <v>48291.6</v>
      </c>
      <c r="E43" s="129"/>
      <c r="F43" s="129"/>
      <c r="G43" s="129"/>
      <c r="H43" s="129"/>
      <c r="I43" s="129"/>
      <c r="J43" s="128">
        <f>+D43+C43</f>
        <v>84521.51999999999</v>
      </c>
    </row>
    <row r="44" spans="2:10" x14ac:dyDescent="0.15">
      <c r="B44" s="127" t="s">
        <v>698</v>
      </c>
      <c r="C44" s="128">
        <v>15362.54</v>
      </c>
      <c r="D44" s="128">
        <v>13473.12</v>
      </c>
      <c r="E44" s="129"/>
      <c r="F44" s="129"/>
      <c r="G44" s="129"/>
      <c r="H44" s="129"/>
      <c r="I44" s="129"/>
      <c r="J44" s="128">
        <f t="shared" ref="J44:J46" si="3">+D44+C44</f>
        <v>28835.660000000003</v>
      </c>
    </row>
    <row r="45" spans="2:10" x14ac:dyDescent="0.15">
      <c r="B45" s="127" t="s">
        <v>699</v>
      </c>
      <c r="C45" s="128">
        <v>3494.42</v>
      </c>
      <c r="D45" s="128">
        <v>2513.81</v>
      </c>
      <c r="E45" s="129"/>
      <c r="F45" s="129"/>
      <c r="G45" s="129"/>
      <c r="H45" s="129"/>
      <c r="I45" s="129"/>
      <c r="J45" s="128">
        <f t="shared" si="3"/>
        <v>6008.23</v>
      </c>
    </row>
    <row r="46" spans="2:10" x14ac:dyDescent="0.15">
      <c r="B46" s="127" t="s">
        <v>825</v>
      </c>
      <c r="C46" s="128">
        <v>5919.78</v>
      </c>
      <c r="D46" s="128">
        <v>2975.44</v>
      </c>
      <c r="E46" s="129"/>
      <c r="F46" s="129"/>
      <c r="G46" s="129"/>
      <c r="H46" s="129"/>
      <c r="I46" s="129"/>
      <c r="J46" s="128">
        <f t="shared" si="3"/>
        <v>8895.2199999999993</v>
      </c>
    </row>
    <row r="47" spans="2:10" ht="18" x14ac:dyDescent="0.15">
      <c r="B47" s="136" t="s">
        <v>801</v>
      </c>
      <c r="C47" s="131">
        <v>103615.92</v>
      </c>
      <c r="D47" s="131">
        <f>SUM(D48:D52)</f>
        <v>43400</v>
      </c>
      <c r="E47" s="129"/>
      <c r="F47" s="129"/>
      <c r="G47" s="129"/>
      <c r="H47" s="129"/>
      <c r="I47" s="129"/>
      <c r="J47" s="131">
        <f t="shared" si="2"/>
        <v>147015.91999999998</v>
      </c>
    </row>
    <row r="48" spans="2:10" x14ac:dyDescent="0.15">
      <c r="B48" s="127" t="s">
        <v>267</v>
      </c>
      <c r="C48" s="128">
        <v>34750</v>
      </c>
      <c r="D48" s="128">
        <v>21250</v>
      </c>
      <c r="E48" s="129"/>
      <c r="F48" s="129"/>
      <c r="G48" s="129"/>
      <c r="H48" s="129"/>
      <c r="I48" s="129"/>
      <c r="J48" s="128">
        <f t="shared" si="2"/>
        <v>56000</v>
      </c>
    </row>
    <row r="49" spans="2:10" x14ac:dyDescent="0.15">
      <c r="B49" s="127" t="s">
        <v>701</v>
      </c>
      <c r="C49" s="128">
        <v>38750</v>
      </c>
      <c r="D49" s="128">
        <v>12500</v>
      </c>
      <c r="E49" s="129"/>
      <c r="F49" s="129"/>
      <c r="G49" s="129"/>
      <c r="H49" s="129"/>
      <c r="I49" s="129"/>
      <c r="J49" s="128">
        <f t="shared" si="2"/>
        <v>51250</v>
      </c>
    </row>
    <row r="50" spans="2:10" x14ac:dyDescent="0.15">
      <c r="B50" s="127" t="s">
        <v>702</v>
      </c>
      <c r="C50" s="128">
        <v>5950</v>
      </c>
      <c r="D50" s="128">
        <v>1650</v>
      </c>
      <c r="E50" s="129"/>
      <c r="F50" s="129"/>
      <c r="G50" s="129"/>
      <c r="H50" s="129"/>
      <c r="I50" s="129"/>
      <c r="J50" s="128">
        <f t="shared" si="2"/>
        <v>7600</v>
      </c>
    </row>
    <row r="51" spans="2:10" x14ac:dyDescent="0.15">
      <c r="B51" s="127" t="s">
        <v>703</v>
      </c>
      <c r="C51" s="128">
        <v>7500</v>
      </c>
      <c r="D51" s="128">
        <v>5000</v>
      </c>
      <c r="E51" s="129"/>
      <c r="F51" s="129"/>
      <c r="G51" s="129"/>
      <c r="H51" s="129"/>
      <c r="I51" s="129"/>
      <c r="J51" s="128">
        <f t="shared" si="2"/>
        <v>12500</v>
      </c>
    </row>
    <row r="52" spans="2:10" x14ac:dyDescent="0.15">
      <c r="B52" s="127" t="s">
        <v>704</v>
      </c>
      <c r="C52" s="128">
        <v>16665.919999999998</v>
      </c>
      <c r="D52" s="128">
        <v>3000</v>
      </c>
      <c r="E52" s="129"/>
      <c r="F52" s="129"/>
      <c r="G52" s="129"/>
      <c r="H52" s="129"/>
      <c r="I52" s="129"/>
      <c r="J52" s="128">
        <f t="shared" si="2"/>
        <v>19665.919999999998</v>
      </c>
    </row>
    <row r="53" spans="2:10" ht="18" x14ac:dyDescent="0.15">
      <c r="B53" s="136" t="s">
        <v>802</v>
      </c>
      <c r="C53" s="131">
        <v>105394.31</v>
      </c>
      <c r="D53" s="131">
        <f>SUM(D54:D55)</f>
        <v>37199.01</v>
      </c>
      <c r="E53" s="129"/>
      <c r="F53" s="129"/>
      <c r="G53" s="129"/>
      <c r="H53" s="129"/>
      <c r="I53" s="129"/>
      <c r="J53" s="131">
        <f t="shared" si="2"/>
        <v>142593.32</v>
      </c>
    </row>
    <row r="54" spans="2:10" x14ac:dyDescent="0.15">
      <c r="B54" s="127" t="s">
        <v>705</v>
      </c>
      <c r="C54" s="128">
        <v>65332.49</v>
      </c>
      <c r="D54" s="128">
        <v>37199.01</v>
      </c>
      <c r="E54" s="129"/>
      <c r="F54" s="129"/>
      <c r="G54" s="129"/>
      <c r="H54" s="129"/>
      <c r="I54" s="129"/>
      <c r="J54" s="128">
        <f t="shared" si="2"/>
        <v>102531.5</v>
      </c>
    </row>
    <row r="55" spans="2:10" x14ac:dyDescent="0.15">
      <c r="B55" s="127" t="s">
        <v>168</v>
      </c>
      <c r="C55" s="128">
        <v>40061.82</v>
      </c>
      <c r="D55" s="128">
        <v>0</v>
      </c>
      <c r="E55" s="129"/>
      <c r="F55" s="129"/>
      <c r="G55" s="129"/>
      <c r="H55" s="129"/>
      <c r="I55" s="129"/>
      <c r="J55" s="128">
        <f t="shared" si="2"/>
        <v>40061.82</v>
      </c>
    </row>
    <row r="56" spans="2:10" x14ac:dyDescent="0.15">
      <c r="B56" s="130" t="s">
        <v>803</v>
      </c>
      <c r="C56" s="131">
        <v>39116.400000000001</v>
      </c>
      <c r="D56" s="131">
        <f>SUM(D57)</f>
        <v>27704.31</v>
      </c>
      <c r="E56" s="129"/>
      <c r="F56" s="129"/>
      <c r="G56" s="129"/>
      <c r="H56" s="129"/>
      <c r="I56" s="129"/>
      <c r="J56" s="131">
        <f t="shared" si="2"/>
        <v>66820.710000000006</v>
      </c>
    </row>
    <row r="57" spans="2:10" x14ac:dyDescent="0.15">
      <c r="B57" s="127" t="s">
        <v>707</v>
      </c>
      <c r="C57" s="128">
        <v>39116.400000000001</v>
      </c>
      <c r="D57" s="128">
        <v>27704.31</v>
      </c>
      <c r="E57" s="129"/>
      <c r="F57" s="129"/>
      <c r="G57" s="129"/>
      <c r="H57" s="129"/>
      <c r="I57" s="129"/>
      <c r="J57" s="128">
        <f t="shared" si="2"/>
        <v>66820.710000000006</v>
      </c>
    </row>
    <row r="58" spans="2:10" x14ac:dyDescent="0.15">
      <c r="B58" s="136" t="s">
        <v>804</v>
      </c>
      <c r="C58" s="131">
        <v>0</v>
      </c>
      <c r="D58" s="131">
        <f>SUM(D59)</f>
        <v>37836.410000000003</v>
      </c>
      <c r="E58" s="129"/>
      <c r="F58" s="129"/>
      <c r="G58" s="129"/>
      <c r="H58" s="129"/>
      <c r="I58" s="129"/>
      <c r="J58" s="131">
        <f t="shared" si="2"/>
        <v>37836.410000000003</v>
      </c>
    </row>
    <row r="59" spans="2:10" x14ac:dyDescent="0.15">
      <c r="B59" s="127" t="s">
        <v>162</v>
      </c>
      <c r="C59" s="128">
        <v>0</v>
      </c>
      <c r="D59" s="128">
        <v>37836.410000000003</v>
      </c>
      <c r="E59" s="129"/>
      <c r="F59" s="129"/>
      <c r="G59" s="129"/>
      <c r="H59" s="129"/>
      <c r="I59" s="129"/>
      <c r="J59" s="128">
        <f t="shared" si="2"/>
        <v>37836.410000000003</v>
      </c>
    </row>
    <row r="60" spans="2:10" x14ac:dyDescent="0.15">
      <c r="B60" s="136" t="s">
        <v>256</v>
      </c>
      <c r="C60" s="131">
        <v>418764</v>
      </c>
      <c r="D60" s="131">
        <f>+D61+D62+D63+D64+D65+D66</f>
        <v>0</v>
      </c>
      <c r="E60" s="129"/>
      <c r="F60" s="129"/>
      <c r="G60" s="129"/>
      <c r="H60" s="129"/>
      <c r="I60" s="129"/>
      <c r="J60" s="131">
        <f t="shared" si="2"/>
        <v>418764</v>
      </c>
    </row>
    <row r="61" spans="2:10" x14ac:dyDescent="0.15">
      <c r="B61" s="127" t="s">
        <v>266</v>
      </c>
      <c r="C61" s="128">
        <v>355764</v>
      </c>
      <c r="D61" s="128">
        <v>0</v>
      </c>
      <c r="E61" s="129"/>
      <c r="F61" s="129"/>
      <c r="G61" s="129"/>
      <c r="H61" s="129"/>
      <c r="I61" s="129"/>
      <c r="J61" s="128">
        <f t="shared" si="2"/>
        <v>355764</v>
      </c>
    </row>
    <row r="62" spans="2:10" x14ac:dyDescent="0.15">
      <c r="B62" s="127" t="s">
        <v>267</v>
      </c>
      <c r="C62" s="128">
        <v>22500</v>
      </c>
      <c r="D62" s="128">
        <v>0</v>
      </c>
      <c r="E62" s="129"/>
      <c r="F62" s="129"/>
      <c r="G62" s="129"/>
      <c r="H62" s="129"/>
      <c r="I62" s="129"/>
      <c r="J62" s="128">
        <f t="shared" si="2"/>
        <v>22500</v>
      </c>
    </row>
    <row r="63" spans="2:10" x14ac:dyDescent="0.15">
      <c r="B63" s="127" t="s">
        <v>701</v>
      </c>
      <c r="C63" s="128">
        <v>17500</v>
      </c>
      <c r="D63" s="128">
        <v>0</v>
      </c>
      <c r="E63" s="129"/>
      <c r="F63" s="129"/>
      <c r="G63" s="129"/>
      <c r="H63" s="129"/>
      <c r="I63" s="129"/>
      <c r="J63" s="128">
        <f t="shared" si="2"/>
        <v>17500</v>
      </c>
    </row>
    <row r="64" spans="2:10" x14ac:dyDescent="0.15">
      <c r="B64" s="127" t="s">
        <v>702</v>
      </c>
      <c r="C64" s="128">
        <v>7500</v>
      </c>
      <c r="D64" s="128">
        <v>0</v>
      </c>
      <c r="E64" s="129"/>
      <c r="F64" s="129"/>
      <c r="G64" s="129"/>
      <c r="H64" s="129"/>
      <c r="I64" s="129"/>
      <c r="J64" s="128">
        <f t="shared" si="2"/>
        <v>7500</v>
      </c>
    </row>
    <row r="65" spans="2:10" x14ac:dyDescent="0.15">
      <c r="B65" s="127" t="s">
        <v>703</v>
      </c>
      <c r="C65" s="128">
        <v>7500</v>
      </c>
      <c r="D65" s="128">
        <v>0</v>
      </c>
      <c r="E65" s="129"/>
      <c r="F65" s="129"/>
      <c r="G65" s="129"/>
      <c r="H65" s="129"/>
      <c r="I65" s="129"/>
      <c r="J65" s="128">
        <f t="shared" si="2"/>
        <v>7500</v>
      </c>
    </row>
    <row r="66" spans="2:10" x14ac:dyDescent="0.15">
      <c r="B66" s="127" t="s">
        <v>704</v>
      </c>
      <c r="C66" s="128">
        <v>8000</v>
      </c>
      <c r="D66" s="128">
        <v>0</v>
      </c>
      <c r="E66" s="129"/>
      <c r="F66" s="129"/>
      <c r="G66" s="129"/>
      <c r="H66" s="129"/>
      <c r="I66" s="129"/>
      <c r="J66" s="128">
        <f t="shared" si="2"/>
        <v>8000</v>
      </c>
    </row>
    <row r="67" spans="2:10" x14ac:dyDescent="0.15">
      <c r="B67" s="136" t="s">
        <v>805</v>
      </c>
      <c r="C67" s="131">
        <v>574367.80000000005</v>
      </c>
      <c r="D67" s="131">
        <f>SUM(D68:D94)</f>
        <v>434003.4800000001</v>
      </c>
      <c r="E67" s="129"/>
      <c r="F67" s="129"/>
      <c r="G67" s="129"/>
      <c r="H67" s="129"/>
      <c r="I67" s="129"/>
      <c r="J67" s="131">
        <f>C67+D67+E67+F67+G67+H67+I67</f>
        <v>1008371.2800000001</v>
      </c>
    </row>
    <row r="68" spans="2:10" x14ac:dyDescent="0.15">
      <c r="B68" s="127" t="s">
        <v>266</v>
      </c>
      <c r="C68" s="128">
        <v>66665.490000000005</v>
      </c>
      <c r="D68" s="128">
        <v>5956</v>
      </c>
      <c r="E68" s="129"/>
      <c r="F68" s="129"/>
      <c r="G68" s="129"/>
      <c r="H68" s="129"/>
      <c r="I68" s="129"/>
      <c r="J68" s="128">
        <f>C68+D68+E68+F68+G68+H68+I68</f>
        <v>72621.490000000005</v>
      </c>
    </row>
    <row r="69" spans="2:10" x14ac:dyDescent="0.15">
      <c r="B69" s="127" t="s">
        <v>267</v>
      </c>
      <c r="C69" s="128">
        <v>0</v>
      </c>
      <c r="D69" s="128">
        <v>8750</v>
      </c>
      <c r="E69" s="129"/>
      <c r="F69" s="129"/>
      <c r="G69" s="129"/>
      <c r="H69" s="129"/>
      <c r="I69" s="129"/>
      <c r="J69" s="128">
        <f>C69+D69+E69+F69+G69+H69+I69</f>
        <v>8750</v>
      </c>
    </row>
    <row r="70" spans="2:10" x14ac:dyDescent="0.15">
      <c r="B70" s="127" t="s">
        <v>701</v>
      </c>
      <c r="C70" s="128">
        <v>0</v>
      </c>
      <c r="D70" s="128">
        <v>7500</v>
      </c>
      <c r="E70" s="129"/>
      <c r="F70" s="129"/>
      <c r="G70" s="129"/>
      <c r="H70" s="129"/>
      <c r="I70" s="129"/>
      <c r="J70" s="128">
        <f t="shared" ref="J70:J94" si="4">C70+D70+E70+F70+G70+H70+I70</f>
        <v>7500</v>
      </c>
    </row>
    <row r="71" spans="2:10" x14ac:dyDescent="0.15">
      <c r="B71" s="127" t="s">
        <v>694</v>
      </c>
      <c r="C71" s="128">
        <v>94231.73</v>
      </c>
      <c r="D71" s="128">
        <v>80694.990000000005</v>
      </c>
      <c r="E71" s="129"/>
      <c r="F71" s="129"/>
      <c r="G71" s="129"/>
      <c r="H71" s="129"/>
      <c r="I71" s="129"/>
      <c r="J71" s="128">
        <f t="shared" si="4"/>
        <v>174926.72</v>
      </c>
    </row>
    <row r="72" spans="2:10" x14ac:dyDescent="0.15">
      <c r="B72" s="198" t="s">
        <v>824</v>
      </c>
      <c r="C72" s="128">
        <v>134950.29999999999</v>
      </c>
      <c r="D72" s="128">
        <v>155162.17000000001</v>
      </c>
      <c r="E72" s="129"/>
      <c r="F72" s="129"/>
      <c r="G72" s="129"/>
      <c r="H72" s="129"/>
      <c r="I72" s="129"/>
      <c r="J72" s="128">
        <f t="shared" si="4"/>
        <v>290112.46999999997</v>
      </c>
    </row>
    <row r="73" spans="2:10" x14ac:dyDescent="0.15">
      <c r="B73" s="127" t="s">
        <v>708</v>
      </c>
      <c r="C73" s="128">
        <v>121800</v>
      </c>
      <c r="D73" s="128">
        <v>0</v>
      </c>
      <c r="E73" s="129"/>
      <c r="F73" s="129"/>
      <c r="G73" s="129"/>
      <c r="H73" s="129"/>
      <c r="I73" s="129"/>
      <c r="J73" s="128">
        <f t="shared" si="4"/>
        <v>121800</v>
      </c>
    </row>
    <row r="74" spans="2:10" x14ac:dyDescent="0.15">
      <c r="B74" s="127" t="s">
        <v>709</v>
      </c>
      <c r="C74" s="128">
        <v>0</v>
      </c>
      <c r="D74" s="128">
        <v>0</v>
      </c>
      <c r="E74" s="129"/>
      <c r="F74" s="129"/>
      <c r="G74" s="129"/>
      <c r="H74" s="129"/>
      <c r="I74" s="129"/>
      <c r="J74" s="128">
        <f t="shared" si="4"/>
        <v>0</v>
      </c>
    </row>
    <row r="75" spans="2:10" x14ac:dyDescent="0.15">
      <c r="B75" s="127" t="s">
        <v>710</v>
      </c>
      <c r="C75" s="128">
        <v>77200.679999999993</v>
      </c>
      <c r="D75" s="128">
        <v>70528</v>
      </c>
      <c r="E75" s="129"/>
      <c r="F75" s="129"/>
      <c r="G75" s="129"/>
      <c r="H75" s="129"/>
      <c r="I75" s="129"/>
      <c r="J75" s="128">
        <f t="shared" si="4"/>
        <v>147728.68</v>
      </c>
    </row>
    <row r="76" spans="2:10" x14ac:dyDescent="0.15">
      <c r="B76" s="127" t="s">
        <v>711</v>
      </c>
      <c r="C76" s="128">
        <v>10092</v>
      </c>
      <c r="D76" s="128">
        <v>1856</v>
      </c>
      <c r="E76" s="129"/>
      <c r="F76" s="129"/>
      <c r="G76" s="129"/>
      <c r="H76" s="129"/>
      <c r="I76" s="129"/>
      <c r="J76" s="128">
        <f t="shared" si="4"/>
        <v>11948</v>
      </c>
    </row>
    <row r="77" spans="2:10" x14ac:dyDescent="0.15">
      <c r="B77" s="127" t="s">
        <v>712</v>
      </c>
      <c r="C77" s="128">
        <v>0</v>
      </c>
      <c r="D77" s="128">
        <v>463.26</v>
      </c>
      <c r="E77" s="129"/>
      <c r="F77" s="129"/>
      <c r="G77" s="129"/>
      <c r="H77" s="129"/>
      <c r="I77" s="129"/>
      <c r="J77" s="128">
        <f t="shared" si="4"/>
        <v>463.26</v>
      </c>
    </row>
    <row r="78" spans="2:10" x14ac:dyDescent="0.15">
      <c r="B78" s="127" t="s">
        <v>713</v>
      </c>
      <c r="C78" s="128">
        <v>0</v>
      </c>
      <c r="D78" s="128">
        <v>2030</v>
      </c>
      <c r="E78" s="129"/>
      <c r="F78" s="129"/>
      <c r="G78" s="129"/>
      <c r="H78" s="129"/>
      <c r="I78" s="129"/>
      <c r="J78" s="128">
        <f t="shared" si="4"/>
        <v>2030</v>
      </c>
    </row>
    <row r="79" spans="2:10" ht="10.5" customHeight="1" x14ac:dyDescent="0.15">
      <c r="B79" s="127" t="s">
        <v>714</v>
      </c>
      <c r="C79" s="128">
        <v>0</v>
      </c>
      <c r="D79" s="128">
        <v>10927.2</v>
      </c>
      <c r="E79" s="129"/>
      <c r="F79" s="129"/>
      <c r="G79" s="129"/>
      <c r="H79" s="129"/>
      <c r="I79" s="129"/>
      <c r="J79" s="128">
        <f t="shared" si="4"/>
        <v>10927.2</v>
      </c>
    </row>
    <row r="80" spans="2:10" ht="9" customHeight="1" x14ac:dyDescent="0.15">
      <c r="B80" s="127" t="s">
        <v>715</v>
      </c>
      <c r="C80" s="128">
        <v>6731.09</v>
      </c>
      <c r="D80" s="128">
        <v>0</v>
      </c>
      <c r="E80" s="129"/>
      <c r="F80" s="129"/>
      <c r="G80" s="129"/>
      <c r="H80" s="129"/>
      <c r="I80" s="129"/>
      <c r="J80" s="128">
        <f t="shared" si="4"/>
        <v>6731.09</v>
      </c>
    </row>
    <row r="81" spans="2:10" ht="9" customHeight="1" x14ac:dyDescent="0.15">
      <c r="B81" s="127" t="s">
        <v>716</v>
      </c>
      <c r="C81" s="128">
        <v>15193.9</v>
      </c>
      <c r="D81" s="128">
        <v>0</v>
      </c>
      <c r="E81" s="129"/>
      <c r="F81" s="129"/>
      <c r="G81" s="129"/>
      <c r="H81" s="129"/>
      <c r="I81" s="129"/>
      <c r="J81" s="128">
        <f t="shared" si="4"/>
        <v>15193.9</v>
      </c>
    </row>
    <row r="82" spans="2:10" ht="9" customHeight="1" x14ac:dyDescent="0.15">
      <c r="B82" s="127" t="s">
        <v>703</v>
      </c>
      <c r="C82" s="128">
        <v>0</v>
      </c>
      <c r="D82" s="128">
        <v>2500</v>
      </c>
      <c r="E82" s="129"/>
      <c r="F82" s="129"/>
      <c r="G82" s="129"/>
      <c r="H82" s="129"/>
      <c r="I82" s="129"/>
      <c r="J82" s="128">
        <f t="shared" si="4"/>
        <v>2500</v>
      </c>
    </row>
    <row r="83" spans="2:10" ht="9" customHeight="1" x14ac:dyDescent="0.15">
      <c r="B83" s="127" t="s">
        <v>702</v>
      </c>
      <c r="C83" s="128">
        <v>0</v>
      </c>
      <c r="D83" s="128">
        <v>2400</v>
      </c>
      <c r="E83" s="129"/>
      <c r="F83" s="129"/>
      <c r="G83" s="129"/>
      <c r="H83" s="129"/>
      <c r="I83" s="129"/>
      <c r="J83" s="128">
        <f t="shared" si="4"/>
        <v>2400</v>
      </c>
    </row>
    <row r="84" spans="2:10" ht="9" customHeight="1" x14ac:dyDescent="0.15">
      <c r="B84" s="257" t="s">
        <v>1783</v>
      </c>
      <c r="C84" s="258">
        <v>14069.19</v>
      </c>
      <c r="D84" s="258"/>
      <c r="E84" s="259"/>
      <c r="F84" s="259"/>
      <c r="G84" s="259"/>
      <c r="H84" s="259"/>
      <c r="I84" s="259"/>
      <c r="J84" s="128">
        <f t="shared" si="4"/>
        <v>14069.19</v>
      </c>
    </row>
    <row r="85" spans="2:10" ht="9.75" customHeight="1" x14ac:dyDescent="0.15">
      <c r="B85" s="127" t="s">
        <v>696</v>
      </c>
      <c r="C85" s="128">
        <v>7462.45</v>
      </c>
      <c r="D85" s="128">
        <v>19583.13</v>
      </c>
      <c r="E85" s="129"/>
      <c r="F85" s="129"/>
      <c r="G85" s="129"/>
      <c r="H85" s="129"/>
      <c r="I85" s="129"/>
      <c r="J85" s="128">
        <f t="shared" si="4"/>
        <v>27045.58</v>
      </c>
    </row>
    <row r="86" spans="2:10" x14ac:dyDescent="0.15">
      <c r="B86" s="127" t="s">
        <v>825</v>
      </c>
      <c r="C86" s="128">
        <v>17914.07</v>
      </c>
      <c r="D86" s="128">
        <v>18208.900000000001</v>
      </c>
      <c r="E86" s="129"/>
      <c r="F86" s="129"/>
      <c r="G86" s="129"/>
      <c r="H86" s="129"/>
      <c r="I86" s="129"/>
      <c r="J86" s="128">
        <f t="shared" si="4"/>
        <v>36122.97</v>
      </c>
    </row>
    <row r="87" spans="2:10" x14ac:dyDescent="0.15">
      <c r="B87" s="127" t="s">
        <v>831</v>
      </c>
      <c r="C87" s="128">
        <v>0</v>
      </c>
      <c r="D87" s="128">
        <v>3000</v>
      </c>
      <c r="E87" s="129"/>
      <c r="F87" s="129"/>
      <c r="G87" s="129"/>
      <c r="H87" s="129"/>
      <c r="I87" s="129"/>
      <c r="J87" s="128">
        <f t="shared" si="4"/>
        <v>3000</v>
      </c>
    </row>
    <row r="88" spans="2:10" x14ac:dyDescent="0.15">
      <c r="B88" s="127" t="s">
        <v>720</v>
      </c>
      <c r="C88" s="128">
        <v>0</v>
      </c>
      <c r="D88" s="128">
        <v>8828.65</v>
      </c>
      <c r="E88" s="129"/>
      <c r="F88" s="129"/>
      <c r="G88" s="129"/>
      <c r="H88" s="129"/>
      <c r="I88" s="129"/>
      <c r="J88" s="128">
        <f t="shared" si="4"/>
        <v>8828.65</v>
      </c>
    </row>
    <row r="89" spans="2:10" x14ac:dyDescent="0.15">
      <c r="B89" s="127" t="s">
        <v>826</v>
      </c>
      <c r="C89" s="128">
        <v>1684.9</v>
      </c>
      <c r="D89" s="128">
        <v>3141.07</v>
      </c>
      <c r="E89" s="129"/>
      <c r="F89" s="129"/>
      <c r="G89" s="129"/>
      <c r="H89" s="129"/>
      <c r="I89" s="129"/>
      <c r="J89" s="128">
        <f t="shared" si="4"/>
        <v>4825.97</v>
      </c>
    </row>
    <row r="90" spans="2:10" x14ac:dyDescent="0.15">
      <c r="B90" s="257" t="s">
        <v>1784</v>
      </c>
      <c r="C90" s="258">
        <v>2640</v>
      </c>
      <c r="D90" s="258"/>
      <c r="E90" s="259"/>
      <c r="F90" s="259"/>
      <c r="G90" s="259"/>
      <c r="H90" s="259"/>
      <c r="I90" s="259"/>
      <c r="J90" s="258">
        <f>+C90</f>
        <v>2640</v>
      </c>
    </row>
    <row r="91" spans="2:10" x14ac:dyDescent="0.15">
      <c r="B91" s="257" t="s">
        <v>1785</v>
      </c>
      <c r="C91" s="258">
        <v>3732</v>
      </c>
      <c r="D91" s="258"/>
      <c r="E91" s="259"/>
      <c r="F91" s="259"/>
      <c r="G91" s="259"/>
      <c r="H91" s="259"/>
      <c r="I91" s="259"/>
      <c r="J91" s="258">
        <f>+C91</f>
        <v>3732</v>
      </c>
    </row>
    <row r="92" spans="2:10" x14ac:dyDescent="0.15">
      <c r="B92" s="257" t="s">
        <v>1778</v>
      </c>
      <c r="C92" s="258">
        <v>0</v>
      </c>
      <c r="D92" s="258">
        <v>2226.98</v>
      </c>
      <c r="E92" s="259"/>
      <c r="F92" s="259"/>
      <c r="G92" s="259"/>
      <c r="H92" s="259"/>
      <c r="I92" s="259"/>
      <c r="J92" s="258">
        <f t="shared" si="4"/>
        <v>2226.98</v>
      </c>
    </row>
    <row r="93" spans="2:10" x14ac:dyDescent="0.15">
      <c r="B93" s="257" t="s">
        <v>1779</v>
      </c>
      <c r="C93" s="258">
        <v>0</v>
      </c>
      <c r="D93" s="258">
        <v>3792</v>
      </c>
      <c r="E93" s="259"/>
      <c r="F93" s="259"/>
      <c r="G93" s="259"/>
      <c r="H93" s="259"/>
      <c r="I93" s="259"/>
      <c r="J93" s="258">
        <f t="shared" si="4"/>
        <v>3792</v>
      </c>
    </row>
    <row r="94" spans="2:10" x14ac:dyDescent="0.15">
      <c r="B94" s="257" t="s">
        <v>1780</v>
      </c>
      <c r="C94" s="258">
        <v>0</v>
      </c>
      <c r="D94" s="258">
        <v>26455.13</v>
      </c>
      <c r="E94" s="259"/>
      <c r="F94" s="259"/>
      <c r="G94" s="259"/>
      <c r="H94" s="259"/>
      <c r="I94" s="259"/>
      <c r="J94" s="258">
        <f t="shared" si="4"/>
        <v>26455.13</v>
      </c>
    </row>
    <row r="95" spans="2:10" x14ac:dyDescent="0.15">
      <c r="B95" s="130" t="s">
        <v>806</v>
      </c>
      <c r="C95" s="131">
        <v>461940.27</v>
      </c>
      <c r="D95" s="131">
        <f>SUM(D96:D98)</f>
        <v>105304</v>
      </c>
      <c r="E95" s="129"/>
      <c r="F95" s="129"/>
      <c r="G95" s="129"/>
      <c r="H95" s="129"/>
      <c r="I95" s="129"/>
      <c r="J95" s="131">
        <f t="shared" si="2"/>
        <v>567244.27</v>
      </c>
    </row>
    <row r="96" spans="2:10" x14ac:dyDescent="0.15">
      <c r="B96" s="127" t="s">
        <v>717</v>
      </c>
      <c r="C96" s="128">
        <v>125836.82</v>
      </c>
      <c r="D96" s="128">
        <v>62304</v>
      </c>
      <c r="E96" s="129"/>
      <c r="F96" s="129"/>
      <c r="G96" s="129"/>
      <c r="H96" s="129"/>
      <c r="I96" s="129"/>
      <c r="J96" s="128">
        <f t="shared" si="2"/>
        <v>188140.82</v>
      </c>
    </row>
    <row r="97" spans="2:12" x14ac:dyDescent="0.15">
      <c r="B97" s="127" t="s">
        <v>718</v>
      </c>
      <c r="C97" s="128">
        <v>266903.45</v>
      </c>
      <c r="D97" s="128">
        <v>43000</v>
      </c>
      <c r="E97" s="129"/>
      <c r="F97" s="129"/>
      <c r="G97" s="129"/>
      <c r="H97" s="129"/>
      <c r="I97" s="129"/>
      <c r="J97" s="128">
        <f t="shared" si="2"/>
        <v>309903.45</v>
      </c>
    </row>
    <row r="98" spans="2:12" x14ac:dyDescent="0.15">
      <c r="B98" s="127" t="s">
        <v>719</v>
      </c>
      <c r="C98" s="128">
        <v>69200</v>
      </c>
      <c r="D98" s="128">
        <v>0</v>
      </c>
      <c r="E98" s="129"/>
      <c r="F98" s="129"/>
      <c r="G98" s="129"/>
      <c r="H98" s="129"/>
      <c r="I98" s="129"/>
      <c r="J98" s="128">
        <f t="shared" si="2"/>
        <v>69200</v>
      </c>
    </row>
    <row r="99" spans="2:12" x14ac:dyDescent="0.15">
      <c r="B99" s="130" t="s">
        <v>266</v>
      </c>
      <c r="C99" s="128">
        <v>0</v>
      </c>
      <c r="D99" s="234">
        <v>-10802.65</v>
      </c>
      <c r="E99" s="129"/>
      <c r="F99" s="129"/>
      <c r="G99" s="129"/>
      <c r="H99" s="129"/>
      <c r="I99" s="129"/>
      <c r="J99" s="131">
        <f t="shared" si="2"/>
        <v>-10802.65</v>
      </c>
    </row>
    <row r="100" spans="2:12" x14ac:dyDescent="0.15">
      <c r="B100" s="127" t="s">
        <v>827</v>
      </c>
      <c r="C100" s="128">
        <v>0</v>
      </c>
      <c r="D100" s="235">
        <v>-10802.65</v>
      </c>
      <c r="E100" s="129"/>
      <c r="F100" s="129"/>
      <c r="G100" s="129"/>
      <c r="H100" s="129"/>
      <c r="I100" s="129"/>
      <c r="J100" s="128">
        <f t="shared" si="2"/>
        <v>-10802.65</v>
      </c>
    </row>
    <row r="101" spans="2:12" x14ac:dyDescent="0.15">
      <c r="B101" s="130" t="s">
        <v>259</v>
      </c>
      <c r="C101" s="131">
        <v>-3552</v>
      </c>
      <c r="D101" s="131">
        <f>SUM(D102:D105)</f>
        <v>4122</v>
      </c>
      <c r="E101" s="129"/>
      <c r="F101" s="129"/>
      <c r="G101" s="129"/>
      <c r="H101" s="129"/>
      <c r="I101" s="129"/>
      <c r="J101" s="131">
        <f t="shared" si="2"/>
        <v>570</v>
      </c>
    </row>
    <row r="102" spans="2:12" x14ac:dyDescent="0.15">
      <c r="B102" s="127" t="s">
        <v>725</v>
      </c>
      <c r="C102" s="128">
        <v>0</v>
      </c>
      <c r="D102" s="128">
        <v>0</v>
      </c>
      <c r="E102" s="129"/>
      <c r="F102" s="129"/>
      <c r="G102" s="129"/>
      <c r="H102" s="129"/>
      <c r="I102" s="129"/>
      <c r="J102" s="128">
        <f t="shared" si="2"/>
        <v>0</v>
      </c>
    </row>
    <row r="103" spans="2:12" x14ac:dyDescent="0.15">
      <c r="B103" s="127" t="s">
        <v>772</v>
      </c>
      <c r="C103" s="128">
        <v>0</v>
      </c>
      <c r="D103" s="128">
        <v>0</v>
      </c>
      <c r="E103" s="129"/>
      <c r="F103" s="129"/>
      <c r="G103" s="129"/>
      <c r="H103" s="129"/>
      <c r="I103" s="129"/>
      <c r="J103" s="128">
        <f t="shared" si="2"/>
        <v>0</v>
      </c>
    </row>
    <row r="104" spans="2:12" x14ac:dyDescent="0.15">
      <c r="B104" s="127" t="s">
        <v>726</v>
      </c>
      <c r="C104" s="128">
        <v>-5772</v>
      </c>
      <c r="D104" s="128">
        <v>0</v>
      </c>
      <c r="E104" s="129"/>
      <c r="F104" s="129"/>
      <c r="G104" s="129"/>
      <c r="H104" s="129"/>
      <c r="I104" s="129"/>
      <c r="J104" s="128">
        <f t="shared" si="2"/>
        <v>-5772</v>
      </c>
    </row>
    <row r="105" spans="2:12" x14ac:dyDescent="0.15">
      <c r="B105" s="127" t="s">
        <v>727</v>
      </c>
      <c r="C105" s="128">
        <v>2220</v>
      </c>
      <c r="D105" s="128">
        <v>4122</v>
      </c>
      <c r="E105" s="129"/>
      <c r="F105" s="129"/>
      <c r="G105" s="129"/>
      <c r="H105" s="129"/>
      <c r="I105" s="129"/>
      <c r="J105" s="128">
        <f t="shared" si="2"/>
        <v>6342</v>
      </c>
    </row>
    <row r="106" spans="2:12" x14ac:dyDescent="0.15">
      <c r="B106" s="200" t="s">
        <v>807</v>
      </c>
      <c r="C106" s="131">
        <v>16208.54</v>
      </c>
      <c r="D106" s="131">
        <f>SUM(D107:D108)</f>
        <v>23115.809999999998</v>
      </c>
      <c r="E106" s="129"/>
      <c r="F106" s="129"/>
      <c r="G106" s="129"/>
      <c r="H106" s="129"/>
      <c r="I106" s="129"/>
      <c r="J106" s="131">
        <f t="shared" si="2"/>
        <v>39324.35</v>
      </c>
      <c r="K106" s="197"/>
    </row>
    <row r="107" spans="2:12" x14ac:dyDescent="0.15">
      <c r="B107" s="127" t="s">
        <v>729</v>
      </c>
      <c r="C107" s="128">
        <v>16208.54</v>
      </c>
      <c r="D107" s="128">
        <v>18995.939999999999</v>
      </c>
      <c r="E107" s="129"/>
      <c r="F107" s="129"/>
      <c r="G107" s="129"/>
      <c r="H107" s="129"/>
      <c r="I107" s="129"/>
      <c r="J107" s="128">
        <f t="shared" si="2"/>
        <v>35204.479999999996</v>
      </c>
    </row>
    <row r="108" spans="2:12" x14ac:dyDescent="0.15">
      <c r="B108" s="127" t="s">
        <v>730</v>
      </c>
      <c r="C108" s="128">
        <v>0</v>
      </c>
      <c r="D108" s="128">
        <v>4119.87</v>
      </c>
      <c r="E108" s="129"/>
      <c r="F108" s="129"/>
      <c r="G108" s="129"/>
      <c r="H108" s="129"/>
      <c r="I108" s="129"/>
      <c r="J108" s="128">
        <f t="shared" si="2"/>
        <v>4119.87</v>
      </c>
    </row>
    <row r="109" spans="2:12" ht="18" x14ac:dyDescent="0.15">
      <c r="B109" s="136" t="s">
        <v>808</v>
      </c>
      <c r="C109" s="131">
        <v>29871.72</v>
      </c>
      <c r="D109" s="131">
        <f>SUM(D110:D113)</f>
        <v>16528.97</v>
      </c>
      <c r="E109" s="129"/>
      <c r="F109" s="129"/>
      <c r="G109" s="129"/>
      <c r="H109" s="129"/>
      <c r="I109" s="129"/>
      <c r="J109" s="131">
        <f t="shared" si="2"/>
        <v>46400.69</v>
      </c>
      <c r="K109" s="197"/>
      <c r="L109" s="133"/>
    </row>
    <row r="110" spans="2:12" x14ac:dyDescent="0.15">
      <c r="B110" s="127" t="s">
        <v>729</v>
      </c>
      <c r="C110" s="128">
        <v>29871.72</v>
      </c>
      <c r="D110" s="128">
        <v>9917.3799999999992</v>
      </c>
      <c r="E110" s="129"/>
      <c r="F110" s="129"/>
      <c r="G110" s="129"/>
      <c r="H110" s="129"/>
      <c r="I110" s="129"/>
      <c r="J110" s="128">
        <f t="shared" si="2"/>
        <v>39789.1</v>
      </c>
    </row>
    <row r="111" spans="2:12" x14ac:dyDescent="0.15">
      <c r="B111" s="127" t="s">
        <v>730</v>
      </c>
      <c r="C111" s="128">
        <v>0</v>
      </c>
      <c r="D111" s="128">
        <v>4958.6899999999996</v>
      </c>
      <c r="E111" s="129"/>
      <c r="F111" s="129"/>
      <c r="G111" s="129"/>
      <c r="H111" s="129"/>
      <c r="I111" s="129"/>
      <c r="J111" s="128">
        <f t="shared" si="2"/>
        <v>4958.6899999999996</v>
      </c>
    </row>
    <row r="112" spans="2:12" x14ac:dyDescent="0.15">
      <c r="B112" s="127" t="s">
        <v>731</v>
      </c>
      <c r="C112" s="128">
        <v>0</v>
      </c>
      <c r="D112" s="128">
        <v>0</v>
      </c>
      <c r="E112" s="129"/>
      <c r="F112" s="129"/>
      <c r="G112" s="129"/>
      <c r="H112" s="129"/>
      <c r="I112" s="129"/>
      <c r="J112" s="128">
        <f t="shared" si="2"/>
        <v>0</v>
      </c>
    </row>
    <row r="113" spans="2:12" x14ac:dyDescent="0.15">
      <c r="B113" s="127" t="s">
        <v>732</v>
      </c>
      <c r="C113" s="128">
        <v>0</v>
      </c>
      <c r="D113" s="128">
        <v>1652.9</v>
      </c>
      <c r="E113" s="129"/>
      <c r="F113" s="129"/>
      <c r="G113" s="129"/>
      <c r="H113" s="129"/>
      <c r="I113" s="129"/>
      <c r="J113" s="128">
        <f t="shared" si="2"/>
        <v>1652.9</v>
      </c>
    </row>
    <row r="114" spans="2:12" ht="18" x14ac:dyDescent="0.15">
      <c r="B114" s="136" t="s">
        <v>828</v>
      </c>
      <c r="C114" s="131">
        <v>300000</v>
      </c>
      <c r="D114" s="131">
        <v>0</v>
      </c>
      <c r="E114" s="129"/>
      <c r="F114" s="129"/>
      <c r="G114" s="129"/>
      <c r="H114" s="129"/>
      <c r="I114" s="129"/>
      <c r="J114" s="131">
        <f t="shared" si="2"/>
        <v>300000</v>
      </c>
    </row>
    <row r="115" spans="2:12" x14ac:dyDescent="0.15">
      <c r="B115" s="127" t="s">
        <v>266</v>
      </c>
      <c r="C115" s="128">
        <v>104500</v>
      </c>
      <c r="D115" s="128">
        <v>0</v>
      </c>
      <c r="E115" s="129"/>
      <c r="F115" s="129"/>
      <c r="G115" s="129"/>
      <c r="H115" s="129"/>
      <c r="I115" s="129"/>
      <c r="J115" s="128">
        <f t="shared" si="2"/>
        <v>104500</v>
      </c>
    </row>
    <row r="116" spans="2:12" x14ac:dyDescent="0.15">
      <c r="B116" s="127" t="s">
        <v>267</v>
      </c>
      <c r="C116" s="128">
        <v>82500</v>
      </c>
      <c r="D116" s="128">
        <v>0</v>
      </c>
      <c r="E116" s="129"/>
      <c r="F116" s="129"/>
      <c r="G116" s="129"/>
      <c r="H116" s="129"/>
      <c r="I116" s="129"/>
      <c r="J116" s="128">
        <f t="shared" si="2"/>
        <v>82500</v>
      </c>
    </row>
    <row r="117" spans="2:12" x14ac:dyDescent="0.15">
      <c r="B117" s="127" t="s">
        <v>701</v>
      </c>
      <c r="C117" s="128">
        <v>60500</v>
      </c>
      <c r="D117" s="128">
        <v>0</v>
      </c>
      <c r="E117" s="129"/>
      <c r="F117" s="129"/>
      <c r="G117" s="129"/>
      <c r="H117" s="129"/>
      <c r="I117" s="129"/>
      <c r="J117" s="128">
        <f t="shared" si="2"/>
        <v>60500</v>
      </c>
    </row>
    <row r="118" spans="2:12" x14ac:dyDescent="0.15">
      <c r="B118" s="127" t="s">
        <v>702</v>
      </c>
      <c r="C118" s="128">
        <v>17500</v>
      </c>
      <c r="D118" s="128">
        <v>0</v>
      </c>
      <c r="E118" s="129"/>
      <c r="F118" s="129"/>
      <c r="G118" s="129"/>
      <c r="H118" s="129"/>
      <c r="I118" s="129"/>
      <c r="J118" s="128">
        <f t="shared" si="2"/>
        <v>17500</v>
      </c>
    </row>
    <row r="119" spans="2:12" x14ac:dyDescent="0.15">
      <c r="B119" s="127" t="s">
        <v>703</v>
      </c>
      <c r="C119" s="128">
        <v>17500</v>
      </c>
      <c r="D119" s="128">
        <v>0</v>
      </c>
      <c r="E119" s="129"/>
      <c r="F119" s="129"/>
      <c r="G119" s="129"/>
      <c r="H119" s="129"/>
      <c r="I119" s="129"/>
      <c r="J119" s="128">
        <f t="shared" si="2"/>
        <v>17500</v>
      </c>
    </row>
    <row r="120" spans="2:12" x14ac:dyDescent="0.15">
      <c r="B120" s="127" t="s">
        <v>704</v>
      </c>
      <c r="C120" s="128">
        <v>17500</v>
      </c>
      <c r="D120" s="128">
        <v>0</v>
      </c>
      <c r="E120" s="129"/>
      <c r="F120" s="129"/>
      <c r="G120" s="129"/>
      <c r="H120" s="129"/>
      <c r="I120" s="129"/>
      <c r="J120" s="128">
        <f t="shared" si="2"/>
        <v>17500</v>
      </c>
    </row>
    <row r="121" spans="2:12" ht="18" x14ac:dyDescent="0.15">
      <c r="B121" s="136" t="s">
        <v>812</v>
      </c>
      <c r="C121" s="131">
        <v>24978.2</v>
      </c>
      <c r="D121" s="131">
        <f>SUM(D122)</f>
        <v>34132.22</v>
      </c>
      <c r="E121" s="129"/>
      <c r="F121" s="129"/>
      <c r="G121" s="129"/>
      <c r="H121" s="129"/>
      <c r="I121" s="129"/>
      <c r="J121" s="131">
        <f t="shared" si="2"/>
        <v>59110.42</v>
      </c>
      <c r="K121" s="197"/>
      <c r="L121" s="133"/>
    </row>
    <row r="122" spans="2:12" x14ac:dyDescent="0.15">
      <c r="B122" s="127" t="s">
        <v>733</v>
      </c>
      <c r="C122" s="128">
        <v>24978.2</v>
      </c>
      <c r="D122" s="199">
        <v>34132.22</v>
      </c>
      <c r="E122" s="129"/>
      <c r="F122" s="129"/>
      <c r="G122" s="129"/>
      <c r="H122" s="129"/>
      <c r="I122" s="129"/>
      <c r="J122" s="128">
        <f t="shared" si="2"/>
        <v>59110.42</v>
      </c>
    </row>
    <row r="123" spans="2:12" x14ac:dyDescent="0.15">
      <c r="B123" s="130" t="s">
        <v>813</v>
      </c>
      <c r="C123" s="130">
        <f>+C32+C36+C42+C47+C53+C60+C56+C67+C95+C101+C106+C109+C114+C121</f>
        <v>2175569.0100000007</v>
      </c>
      <c r="D123" s="130">
        <f>D32+D36+D42+D47+D53+D56+D58+D67+D95+D99+D101+D106+D109+D114+D121</f>
        <v>880279.81</v>
      </c>
      <c r="E123" s="132"/>
      <c r="F123" s="132"/>
      <c r="G123" s="132"/>
      <c r="H123" s="132"/>
      <c r="I123" s="132">
        <v>0</v>
      </c>
      <c r="J123" s="130">
        <f>C123+D123+E123+F123+G123+H123+I123</f>
        <v>3055848.8200000008</v>
      </c>
    </row>
    <row r="124" spans="2:12" x14ac:dyDescent="0.15">
      <c r="B124" s="134"/>
      <c r="C124" s="135"/>
      <c r="D124" s="134"/>
    </row>
    <row r="125" spans="2:12" x14ac:dyDescent="0.15">
      <c r="B125" s="134"/>
      <c r="C125" s="135"/>
      <c r="D125" s="134"/>
    </row>
    <row r="126" spans="2:12" x14ac:dyDescent="0.15">
      <c r="B126" s="116"/>
      <c r="C126" s="117" t="s">
        <v>773</v>
      </c>
      <c r="D126" s="118"/>
      <c r="E126" s="119"/>
      <c r="F126" s="119"/>
      <c r="G126" s="118"/>
      <c r="H126" s="119"/>
      <c r="I126" s="118"/>
      <c r="J126" s="119"/>
    </row>
    <row r="127" spans="2:12" ht="18" x14ac:dyDescent="0.15">
      <c r="B127" s="120" t="s">
        <v>781</v>
      </c>
      <c r="C127" s="121" t="s">
        <v>1804</v>
      </c>
      <c r="D127" s="122" t="s">
        <v>243</v>
      </c>
      <c r="E127" s="121" t="s">
        <v>241</v>
      </c>
      <c r="F127" s="121" t="s">
        <v>178</v>
      </c>
      <c r="G127" s="123" t="s">
        <v>276</v>
      </c>
      <c r="H127" s="121" t="s">
        <v>761</v>
      </c>
      <c r="I127" s="123" t="s">
        <v>269</v>
      </c>
      <c r="J127" s="124" t="s">
        <v>774</v>
      </c>
    </row>
    <row r="128" spans="2:12" x14ac:dyDescent="0.15">
      <c r="B128" s="127" t="s">
        <v>696</v>
      </c>
      <c r="C128" s="128">
        <v>10601.89</v>
      </c>
      <c r="D128" s="127" t="s">
        <v>57</v>
      </c>
      <c r="E128" s="128">
        <v>1490</v>
      </c>
      <c r="F128" s="129"/>
      <c r="G128" s="129"/>
      <c r="H128" s="129"/>
      <c r="I128" s="129"/>
      <c r="J128" s="128">
        <f>SUM(C128:I128)</f>
        <v>12091.89</v>
      </c>
    </row>
    <row r="129" spans="2:12" x14ac:dyDescent="0.15">
      <c r="B129" s="127" t="s">
        <v>734</v>
      </c>
      <c r="C129" s="128">
        <v>0</v>
      </c>
      <c r="D129" s="127" t="s">
        <v>57</v>
      </c>
      <c r="E129" s="128">
        <v>520.9</v>
      </c>
      <c r="F129" s="129"/>
      <c r="G129" s="129"/>
      <c r="H129" s="129"/>
      <c r="I129" s="129"/>
      <c r="J129" s="128">
        <f t="shared" ref="J129:J170" si="5">SUM(C129:I129)</f>
        <v>520.9</v>
      </c>
    </row>
    <row r="130" spans="2:12" x14ac:dyDescent="0.15">
      <c r="B130" s="127" t="s">
        <v>735</v>
      </c>
      <c r="C130" s="128">
        <v>0</v>
      </c>
      <c r="D130" s="127" t="s">
        <v>57</v>
      </c>
      <c r="E130" s="128">
        <v>483</v>
      </c>
      <c r="F130" s="129"/>
      <c r="G130" s="129"/>
      <c r="H130" s="129"/>
      <c r="I130" s="129"/>
      <c r="J130" s="128">
        <f t="shared" si="5"/>
        <v>483</v>
      </c>
    </row>
    <row r="131" spans="2:12" x14ac:dyDescent="0.15">
      <c r="B131" s="127" t="s">
        <v>736</v>
      </c>
      <c r="C131" s="128">
        <v>751.68</v>
      </c>
      <c r="D131" s="127" t="s">
        <v>57</v>
      </c>
      <c r="E131" s="128">
        <v>43.33</v>
      </c>
      <c r="F131" s="129"/>
      <c r="G131" s="129"/>
      <c r="H131" s="129"/>
      <c r="I131" s="129"/>
      <c r="J131" s="128">
        <f t="shared" si="5"/>
        <v>795.01</v>
      </c>
    </row>
    <row r="132" spans="2:12" x14ac:dyDescent="0.15">
      <c r="B132" s="127" t="s">
        <v>737</v>
      </c>
      <c r="C132" s="128">
        <v>2838</v>
      </c>
      <c r="D132" s="127" t="s">
        <v>57</v>
      </c>
      <c r="E132" s="128">
        <v>754</v>
      </c>
      <c r="F132" s="129"/>
      <c r="G132" s="129"/>
      <c r="H132" s="129"/>
      <c r="I132" s="129"/>
      <c r="J132" s="128">
        <f t="shared" si="5"/>
        <v>3592</v>
      </c>
    </row>
    <row r="133" spans="2:12" x14ac:dyDescent="0.15">
      <c r="B133" s="127" t="s">
        <v>738</v>
      </c>
      <c r="C133" s="128">
        <v>0</v>
      </c>
      <c r="D133" s="127"/>
      <c r="E133" s="128">
        <v>7500</v>
      </c>
      <c r="F133" s="129"/>
      <c r="G133" s="129"/>
      <c r="H133" s="129"/>
      <c r="I133" s="129"/>
      <c r="J133" s="128">
        <f t="shared" si="5"/>
        <v>7500</v>
      </c>
    </row>
    <row r="134" spans="2:12" x14ac:dyDescent="0.15">
      <c r="B134" s="127" t="s">
        <v>739</v>
      </c>
      <c r="C134" s="128">
        <v>39898.639999999999</v>
      </c>
      <c r="D134" s="127" t="s">
        <v>57</v>
      </c>
      <c r="E134" s="128">
        <v>0</v>
      </c>
      <c r="F134" s="129"/>
      <c r="G134" s="129"/>
      <c r="H134" s="129"/>
      <c r="I134" s="129"/>
      <c r="J134" s="128">
        <f t="shared" si="5"/>
        <v>39898.639999999999</v>
      </c>
    </row>
    <row r="135" spans="2:12" x14ac:dyDescent="0.15">
      <c r="B135" s="127" t="s">
        <v>740</v>
      </c>
      <c r="C135" s="128">
        <v>3000</v>
      </c>
      <c r="D135" s="127"/>
      <c r="E135" s="128">
        <v>1000</v>
      </c>
      <c r="F135" s="129"/>
      <c r="G135" s="129"/>
      <c r="H135" s="129"/>
      <c r="I135" s="129"/>
      <c r="J135" s="128">
        <f t="shared" si="5"/>
        <v>4000</v>
      </c>
    </row>
    <row r="136" spans="2:12" ht="9.75" customHeight="1" x14ac:dyDescent="0.15">
      <c r="B136" s="127" t="s">
        <v>693</v>
      </c>
      <c r="C136" s="128">
        <v>1583.32</v>
      </c>
      <c r="D136" s="127" t="s">
        <v>57</v>
      </c>
      <c r="E136" s="128">
        <v>184</v>
      </c>
      <c r="F136" s="129"/>
      <c r="G136" s="129"/>
      <c r="H136" s="129"/>
      <c r="I136" s="129"/>
      <c r="J136" s="128">
        <f t="shared" si="5"/>
        <v>1767.32</v>
      </c>
    </row>
    <row r="137" spans="2:12" x14ac:dyDescent="0.15">
      <c r="B137" s="127" t="s">
        <v>721</v>
      </c>
      <c r="C137" s="128">
        <v>3772</v>
      </c>
      <c r="D137" s="127"/>
      <c r="E137" s="128">
        <v>0</v>
      </c>
      <c r="F137" s="129"/>
      <c r="G137" s="129"/>
      <c r="H137" s="129"/>
      <c r="I137" s="129"/>
      <c r="J137" s="128">
        <f t="shared" si="5"/>
        <v>3772</v>
      </c>
    </row>
    <row r="138" spans="2:12" x14ac:dyDescent="0.15">
      <c r="B138" s="127" t="s">
        <v>729</v>
      </c>
      <c r="C138" s="128">
        <v>174541.07</v>
      </c>
      <c r="D138" s="127" t="s">
        <v>57</v>
      </c>
      <c r="E138" s="128">
        <v>244726.44</v>
      </c>
      <c r="F138" s="129"/>
      <c r="G138" s="129"/>
      <c r="H138" s="129"/>
      <c r="I138" s="129"/>
      <c r="J138" s="128">
        <f t="shared" si="5"/>
        <v>419267.51</v>
      </c>
    </row>
    <row r="139" spans="2:12" x14ac:dyDescent="0.15">
      <c r="B139" s="127" t="s">
        <v>731</v>
      </c>
      <c r="C139" s="128">
        <v>0</v>
      </c>
      <c r="D139" s="127" t="s">
        <v>57</v>
      </c>
      <c r="E139" s="128">
        <v>0</v>
      </c>
      <c r="F139" s="129"/>
      <c r="G139" s="129"/>
      <c r="H139" s="129"/>
      <c r="I139" s="129"/>
      <c r="J139" s="128">
        <f t="shared" si="5"/>
        <v>0</v>
      </c>
    </row>
    <row r="140" spans="2:12" x14ac:dyDescent="0.15">
      <c r="B140" s="127" t="s">
        <v>730</v>
      </c>
      <c r="C140" s="128">
        <v>0</v>
      </c>
      <c r="D140" s="127"/>
      <c r="E140" s="128">
        <v>24863.06</v>
      </c>
      <c r="F140" s="129"/>
      <c r="G140" s="129"/>
      <c r="H140" s="129"/>
      <c r="I140" s="129"/>
      <c r="J140" s="128">
        <f t="shared" si="5"/>
        <v>24863.06</v>
      </c>
    </row>
    <row r="141" spans="2:12" x14ac:dyDescent="0.15">
      <c r="B141" s="127" t="s">
        <v>732</v>
      </c>
      <c r="C141" s="128">
        <v>0</v>
      </c>
      <c r="D141" s="127"/>
      <c r="E141" s="128">
        <v>10716.19</v>
      </c>
      <c r="F141" s="129"/>
      <c r="G141" s="129"/>
      <c r="H141" s="129"/>
      <c r="I141" s="129"/>
      <c r="J141" s="128">
        <f t="shared" si="5"/>
        <v>10716.19</v>
      </c>
    </row>
    <row r="142" spans="2:12" x14ac:dyDescent="0.15">
      <c r="B142" s="127" t="s">
        <v>798</v>
      </c>
      <c r="C142" s="128">
        <v>33627.17</v>
      </c>
      <c r="D142" s="127" t="s">
        <v>57</v>
      </c>
      <c r="E142" s="128">
        <v>17068.830000000002</v>
      </c>
      <c r="F142" s="129"/>
      <c r="G142" s="129"/>
      <c r="H142" s="129"/>
      <c r="I142" s="129"/>
      <c r="J142" s="128">
        <f t="shared" si="5"/>
        <v>50696</v>
      </c>
      <c r="K142" s="197"/>
      <c r="L142" s="133"/>
    </row>
    <row r="143" spans="2:12" x14ac:dyDescent="0.15">
      <c r="B143" s="127" t="s">
        <v>741</v>
      </c>
      <c r="C143" s="128">
        <v>0</v>
      </c>
      <c r="D143" s="127"/>
      <c r="E143" s="128">
        <v>0</v>
      </c>
      <c r="F143" s="129"/>
      <c r="G143" s="129"/>
      <c r="H143" s="129"/>
      <c r="I143" s="129"/>
      <c r="J143" s="128">
        <f t="shared" si="5"/>
        <v>0</v>
      </c>
      <c r="K143" s="197"/>
      <c r="L143" s="133"/>
    </row>
    <row r="144" spans="2:12" x14ac:dyDescent="0.15">
      <c r="B144" s="127" t="s">
        <v>742</v>
      </c>
      <c r="C144" s="128">
        <v>1470</v>
      </c>
      <c r="D144" s="127"/>
      <c r="E144" s="128">
        <v>0</v>
      </c>
      <c r="F144" s="129"/>
      <c r="G144" s="129"/>
      <c r="H144" s="129"/>
      <c r="I144" s="129"/>
      <c r="J144" s="128">
        <f t="shared" si="5"/>
        <v>1470</v>
      </c>
      <c r="K144" s="197"/>
      <c r="L144" s="133"/>
    </row>
    <row r="145" spans="2:10" x14ac:dyDescent="0.15">
      <c r="B145" s="127" t="s">
        <v>743</v>
      </c>
      <c r="C145" s="128">
        <v>0</v>
      </c>
      <c r="D145" s="127" t="s">
        <v>57</v>
      </c>
      <c r="E145" s="128">
        <v>0</v>
      </c>
      <c r="F145" s="129"/>
      <c r="G145" s="129"/>
      <c r="H145" s="129"/>
      <c r="I145" s="129"/>
      <c r="J145" s="128">
        <f t="shared" si="5"/>
        <v>0</v>
      </c>
    </row>
    <row r="146" spans="2:10" x14ac:dyDescent="0.15">
      <c r="B146" s="127" t="s">
        <v>744</v>
      </c>
      <c r="C146" s="128">
        <v>7757.87</v>
      </c>
      <c r="D146" s="127" t="s">
        <v>57</v>
      </c>
      <c r="E146" s="128">
        <v>0</v>
      </c>
      <c r="F146" s="129"/>
      <c r="G146" s="129"/>
      <c r="H146" s="129"/>
      <c r="I146" s="129"/>
      <c r="J146" s="128">
        <f t="shared" si="5"/>
        <v>7757.87</v>
      </c>
    </row>
    <row r="147" spans="2:10" x14ac:dyDescent="0.15">
      <c r="B147" s="127" t="s">
        <v>745</v>
      </c>
      <c r="C147" s="128">
        <v>0</v>
      </c>
      <c r="D147" s="127" t="s">
        <v>57</v>
      </c>
      <c r="E147" s="128">
        <v>0</v>
      </c>
      <c r="F147" s="129"/>
      <c r="G147" s="129"/>
      <c r="H147" s="129"/>
      <c r="I147" s="129"/>
      <c r="J147" s="128">
        <f t="shared" si="5"/>
        <v>0</v>
      </c>
    </row>
    <row r="148" spans="2:10" x14ac:dyDescent="0.15">
      <c r="B148" s="127" t="s">
        <v>728</v>
      </c>
      <c r="C148" s="128">
        <v>0</v>
      </c>
      <c r="D148" s="127" t="s">
        <v>57</v>
      </c>
      <c r="E148" s="128">
        <v>0</v>
      </c>
      <c r="F148" s="129"/>
      <c r="G148" s="129"/>
      <c r="H148" s="129"/>
      <c r="I148" s="129"/>
      <c r="J148" s="128">
        <f t="shared" si="5"/>
        <v>0</v>
      </c>
    </row>
    <row r="149" spans="2:10" x14ac:dyDescent="0.15">
      <c r="B149" s="127" t="s">
        <v>745</v>
      </c>
      <c r="C149" s="128">
        <v>2500</v>
      </c>
      <c r="D149" s="127"/>
      <c r="E149" s="128">
        <v>0</v>
      </c>
      <c r="F149" s="129"/>
      <c r="G149" s="129"/>
      <c r="H149" s="129"/>
      <c r="I149" s="129"/>
      <c r="J149" s="128">
        <f t="shared" si="5"/>
        <v>2500</v>
      </c>
    </row>
    <row r="150" spans="2:10" x14ac:dyDescent="0.15">
      <c r="B150" s="127" t="s">
        <v>746</v>
      </c>
      <c r="C150" s="128">
        <v>3146.81</v>
      </c>
      <c r="D150" s="127" t="s">
        <v>57</v>
      </c>
      <c r="E150" s="128">
        <v>0</v>
      </c>
      <c r="F150" s="129"/>
      <c r="G150" s="129"/>
      <c r="H150" s="129"/>
      <c r="I150" s="129"/>
      <c r="J150" s="128">
        <f t="shared" si="5"/>
        <v>3146.81</v>
      </c>
    </row>
    <row r="151" spans="2:10" x14ac:dyDescent="0.15">
      <c r="B151" s="127" t="s">
        <v>747</v>
      </c>
      <c r="C151" s="128">
        <v>6817.85</v>
      </c>
      <c r="D151" s="127"/>
      <c r="E151" s="128">
        <v>0</v>
      </c>
      <c r="F151" s="129"/>
      <c r="G151" s="129"/>
      <c r="H151" s="129"/>
      <c r="I151" s="129"/>
      <c r="J151" s="128">
        <f t="shared" si="5"/>
        <v>6817.85</v>
      </c>
    </row>
    <row r="152" spans="2:10" x14ac:dyDescent="0.15">
      <c r="B152" s="127" t="s">
        <v>1786</v>
      </c>
      <c r="C152" s="128">
        <v>710.9</v>
      </c>
      <c r="D152" s="127"/>
      <c r="E152" s="128">
        <v>0</v>
      </c>
      <c r="F152" s="129"/>
      <c r="G152" s="129"/>
      <c r="H152" s="129"/>
      <c r="I152" s="129"/>
      <c r="J152" s="128">
        <f t="shared" si="5"/>
        <v>710.9</v>
      </c>
    </row>
    <row r="153" spans="2:10" x14ac:dyDescent="0.15">
      <c r="B153" s="127" t="s">
        <v>748</v>
      </c>
      <c r="C153" s="128">
        <v>4445.3</v>
      </c>
      <c r="D153" s="127" t="s">
        <v>57</v>
      </c>
      <c r="E153" s="128">
        <v>0</v>
      </c>
      <c r="F153" s="129"/>
      <c r="G153" s="129"/>
      <c r="H153" s="129"/>
      <c r="I153" s="129"/>
      <c r="J153" s="128">
        <f t="shared" si="5"/>
        <v>4445.3</v>
      </c>
    </row>
    <row r="154" spans="2:10" x14ac:dyDescent="0.15">
      <c r="B154" s="127" t="s">
        <v>700</v>
      </c>
      <c r="C154" s="128">
        <v>0</v>
      </c>
      <c r="D154" s="127"/>
      <c r="E154" s="128">
        <v>3451.32</v>
      </c>
      <c r="F154" s="129"/>
      <c r="G154" s="129"/>
      <c r="H154" s="129"/>
      <c r="I154" s="129"/>
      <c r="J154" s="128">
        <f t="shared" si="5"/>
        <v>3451.32</v>
      </c>
    </row>
    <row r="155" spans="2:10" x14ac:dyDescent="0.15">
      <c r="B155" s="127" t="s">
        <v>749</v>
      </c>
      <c r="C155" s="128">
        <v>2033.8</v>
      </c>
      <c r="D155" s="127" t="s">
        <v>57</v>
      </c>
      <c r="E155" s="128">
        <v>0</v>
      </c>
      <c r="F155" s="129"/>
      <c r="G155" s="129"/>
      <c r="H155" s="129"/>
      <c r="I155" s="129"/>
      <c r="J155" s="128">
        <f t="shared" si="5"/>
        <v>2033.8</v>
      </c>
    </row>
    <row r="156" spans="2:10" x14ac:dyDescent="0.15">
      <c r="B156" s="127" t="s">
        <v>750</v>
      </c>
      <c r="C156" s="128">
        <v>0</v>
      </c>
      <c r="D156" s="127" t="s">
        <v>57</v>
      </c>
      <c r="E156" s="128">
        <v>0</v>
      </c>
      <c r="F156" s="129"/>
      <c r="G156" s="129"/>
      <c r="H156" s="129"/>
      <c r="I156" s="129"/>
      <c r="J156" s="128">
        <f t="shared" si="5"/>
        <v>0</v>
      </c>
    </row>
    <row r="157" spans="2:10" x14ac:dyDescent="0.15">
      <c r="B157" s="127" t="s">
        <v>751</v>
      </c>
      <c r="C157" s="128">
        <v>0</v>
      </c>
      <c r="D157" s="127"/>
      <c r="E157" s="128">
        <v>2635.23</v>
      </c>
      <c r="F157" s="129"/>
      <c r="G157" s="129"/>
      <c r="H157" s="129"/>
      <c r="I157" s="129"/>
      <c r="J157" s="128">
        <f t="shared" si="5"/>
        <v>2635.23</v>
      </c>
    </row>
    <row r="158" spans="2:10" x14ac:dyDescent="0.15">
      <c r="B158" s="127" t="s">
        <v>752</v>
      </c>
      <c r="C158" s="128">
        <v>32649.67</v>
      </c>
      <c r="D158" s="127" t="s">
        <v>57</v>
      </c>
      <c r="E158" s="128">
        <v>0</v>
      </c>
      <c r="F158" s="129"/>
      <c r="G158" s="129"/>
      <c r="H158" s="129"/>
      <c r="I158" s="129"/>
      <c r="J158" s="128">
        <f t="shared" si="5"/>
        <v>32649.67</v>
      </c>
    </row>
    <row r="159" spans="2:10" x14ac:dyDescent="0.15">
      <c r="B159" s="127" t="s">
        <v>829</v>
      </c>
      <c r="C159" s="128">
        <v>2500</v>
      </c>
      <c r="D159" s="127"/>
      <c r="E159" s="128">
        <v>0</v>
      </c>
      <c r="F159" s="129"/>
      <c r="G159" s="129"/>
      <c r="H159" s="129"/>
      <c r="I159" s="129"/>
      <c r="J159" s="128">
        <f t="shared" si="5"/>
        <v>2500</v>
      </c>
    </row>
    <row r="160" spans="2:10" x14ac:dyDescent="0.15">
      <c r="B160" s="127" t="s">
        <v>694</v>
      </c>
      <c r="C160" s="128">
        <v>0</v>
      </c>
      <c r="D160" s="127" t="s">
        <v>57</v>
      </c>
      <c r="E160" s="128">
        <v>8745</v>
      </c>
      <c r="F160" s="129"/>
      <c r="G160" s="129"/>
      <c r="H160" s="129"/>
      <c r="I160" s="129"/>
      <c r="J160" s="128">
        <f t="shared" si="5"/>
        <v>8745</v>
      </c>
    </row>
    <row r="161" spans="2:10" x14ac:dyDescent="0.15">
      <c r="B161" s="127" t="s">
        <v>754</v>
      </c>
      <c r="C161" s="128">
        <v>47661.33</v>
      </c>
      <c r="D161" s="127" t="s">
        <v>57</v>
      </c>
      <c r="E161" s="128">
        <v>43059.66</v>
      </c>
      <c r="F161" s="129"/>
      <c r="G161" s="129"/>
      <c r="H161" s="129"/>
      <c r="I161" s="129"/>
      <c r="J161" s="128">
        <f t="shared" si="5"/>
        <v>90720.99</v>
      </c>
    </row>
    <row r="162" spans="2:10" x14ac:dyDescent="0.15">
      <c r="B162" s="257" t="s">
        <v>1787</v>
      </c>
      <c r="C162" s="258">
        <v>9434.34</v>
      </c>
      <c r="D162" s="257"/>
      <c r="E162" s="258"/>
      <c r="F162" s="259"/>
      <c r="G162" s="259"/>
      <c r="H162" s="259"/>
      <c r="I162" s="259"/>
      <c r="J162" s="128">
        <f t="shared" si="5"/>
        <v>9434.34</v>
      </c>
    </row>
    <row r="163" spans="2:10" x14ac:dyDescent="0.15">
      <c r="B163" s="127" t="s">
        <v>755</v>
      </c>
      <c r="C163" s="128">
        <v>0</v>
      </c>
      <c r="D163" s="127" t="s">
        <v>57</v>
      </c>
      <c r="E163" s="128">
        <v>0</v>
      </c>
      <c r="F163" s="129"/>
      <c r="G163" s="129"/>
      <c r="H163" s="129"/>
      <c r="I163" s="129"/>
      <c r="J163" s="128">
        <f t="shared" si="5"/>
        <v>0</v>
      </c>
    </row>
    <row r="164" spans="2:10" x14ac:dyDescent="0.15">
      <c r="B164" s="127" t="s">
        <v>162</v>
      </c>
      <c r="C164" s="128">
        <v>0</v>
      </c>
      <c r="D164" s="127"/>
      <c r="E164" s="128">
        <v>0</v>
      </c>
      <c r="F164" s="129"/>
      <c r="G164" s="129"/>
      <c r="H164" s="129"/>
      <c r="I164" s="129"/>
      <c r="J164" s="128">
        <f t="shared" si="5"/>
        <v>0</v>
      </c>
    </row>
    <row r="165" spans="2:10" x14ac:dyDescent="0.15">
      <c r="B165" s="127" t="s">
        <v>830</v>
      </c>
      <c r="C165" s="128">
        <v>304601.71000000002</v>
      </c>
      <c r="D165" s="127"/>
      <c r="E165" s="128">
        <v>0</v>
      </c>
      <c r="F165" s="129"/>
      <c r="G165" s="129"/>
      <c r="H165" s="129"/>
      <c r="I165" s="129"/>
      <c r="J165" s="128">
        <f t="shared" si="5"/>
        <v>304601.71000000002</v>
      </c>
    </row>
    <row r="166" spans="2:10" x14ac:dyDescent="0.15">
      <c r="B166" s="127" t="s">
        <v>687</v>
      </c>
      <c r="C166" s="128">
        <v>0</v>
      </c>
      <c r="D166" s="127" t="s">
        <v>57</v>
      </c>
      <c r="E166" s="128">
        <v>30456.11</v>
      </c>
      <c r="F166" s="129"/>
      <c r="G166" s="129"/>
      <c r="H166" s="129"/>
      <c r="I166" s="129"/>
      <c r="J166" s="128">
        <f t="shared" si="5"/>
        <v>30456.11</v>
      </c>
    </row>
    <row r="167" spans="2:10" x14ac:dyDescent="0.15">
      <c r="B167" s="127" t="s">
        <v>682</v>
      </c>
      <c r="C167" s="128">
        <v>0</v>
      </c>
      <c r="D167" s="127"/>
      <c r="E167" s="128">
        <v>6893</v>
      </c>
      <c r="F167" s="129"/>
      <c r="G167" s="129"/>
      <c r="H167" s="129"/>
      <c r="I167" s="129"/>
      <c r="J167" s="128">
        <f t="shared" si="5"/>
        <v>6893</v>
      </c>
    </row>
    <row r="168" spans="2:10" ht="18" x14ac:dyDescent="0.15">
      <c r="B168" s="137" t="s">
        <v>757</v>
      </c>
      <c r="C168" s="128">
        <v>1150</v>
      </c>
      <c r="D168" s="127" t="s">
        <v>57</v>
      </c>
      <c r="E168" s="128">
        <v>-896</v>
      </c>
      <c r="F168" s="129"/>
      <c r="G168" s="129"/>
      <c r="H168" s="129"/>
      <c r="I168" s="129"/>
      <c r="J168" s="128">
        <f t="shared" si="5"/>
        <v>254</v>
      </c>
    </row>
    <row r="169" spans="2:10" ht="18" x14ac:dyDescent="0.15">
      <c r="B169" s="137" t="s">
        <v>758</v>
      </c>
      <c r="C169" s="128">
        <v>4155</v>
      </c>
      <c r="D169" s="127" t="s">
        <v>57</v>
      </c>
      <c r="E169" s="128">
        <v>0</v>
      </c>
      <c r="F169" s="129"/>
      <c r="G169" s="129"/>
      <c r="H169" s="129"/>
      <c r="I169" s="129"/>
      <c r="J169" s="128">
        <f t="shared" si="5"/>
        <v>4155</v>
      </c>
    </row>
    <row r="170" spans="2:10" x14ac:dyDescent="0.15">
      <c r="B170" s="127" t="s">
        <v>759</v>
      </c>
      <c r="C170" s="128">
        <v>8960</v>
      </c>
      <c r="D170" s="127" t="s">
        <v>57</v>
      </c>
      <c r="E170" s="128">
        <v>0</v>
      </c>
      <c r="F170" s="129"/>
      <c r="G170" s="129"/>
      <c r="H170" s="129"/>
      <c r="I170" s="129"/>
      <c r="J170" s="128">
        <f t="shared" si="5"/>
        <v>8960</v>
      </c>
    </row>
    <row r="171" spans="2:10" x14ac:dyDescent="0.15">
      <c r="B171" s="130" t="s">
        <v>778</v>
      </c>
      <c r="C171" s="236">
        <f>SUM(C128:C170)</f>
        <v>710608.35000000009</v>
      </c>
      <c r="D171" s="127"/>
      <c r="E171" s="236">
        <f>SUM(E128:E170)</f>
        <v>403694.07000000007</v>
      </c>
      <c r="F171" s="129"/>
      <c r="G171" s="129"/>
      <c r="H171" s="129"/>
      <c r="I171" s="129"/>
      <c r="J171" s="236">
        <f>SUM(C171:I171)</f>
        <v>1114302.4200000002</v>
      </c>
    </row>
    <row r="172" spans="2:10" x14ac:dyDescent="0.15">
      <c r="B172" s="134"/>
      <c r="C172" s="135"/>
      <c r="D172" s="134"/>
    </row>
    <row r="173" spans="2:10" x14ac:dyDescent="0.15">
      <c r="B173" s="134"/>
      <c r="C173" s="135"/>
      <c r="D173" s="134"/>
    </row>
    <row r="174" spans="2:10" x14ac:dyDescent="0.15">
      <c r="B174" s="134"/>
      <c r="C174" s="135"/>
      <c r="D174" s="134"/>
    </row>
    <row r="175" spans="2:10" x14ac:dyDescent="0.15">
      <c r="B175" s="116"/>
      <c r="C175" s="117" t="s">
        <v>773</v>
      </c>
      <c r="D175" s="118"/>
      <c r="E175" s="119"/>
      <c r="F175" s="119"/>
      <c r="G175" s="118"/>
      <c r="H175" s="119"/>
      <c r="I175" s="118"/>
      <c r="J175" s="119"/>
    </row>
    <row r="176" spans="2:10" ht="18" x14ac:dyDescent="0.15">
      <c r="B176" s="120" t="s">
        <v>269</v>
      </c>
      <c r="C176" s="121" t="s">
        <v>1804</v>
      </c>
      <c r="D176" s="122" t="s">
        <v>243</v>
      </c>
      <c r="E176" s="121" t="s">
        <v>241</v>
      </c>
      <c r="F176" s="121" t="s">
        <v>178</v>
      </c>
      <c r="G176" s="123" t="s">
        <v>276</v>
      </c>
      <c r="H176" s="121" t="s">
        <v>761</v>
      </c>
      <c r="I176" s="123" t="s">
        <v>269</v>
      </c>
      <c r="J176" s="124" t="s">
        <v>774</v>
      </c>
    </row>
    <row r="177" spans="2:10" x14ac:dyDescent="0.15">
      <c r="B177" s="130" t="s">
        <v>269</v>
      </c>
      <c r="C177" s="131">
        <v>12971.19</v>
      </c>
      <c r="D177" s="130" t="s">
        <v>57</v>
      </c>
      <c r="E177" s="129"/>
      <c r="F177" s="129"/>
      <c r="G177" s="129"/>
      <c r="H177" s="129"/>
      <c r="I177" s="131">
        <f>SUM(I178:I179)</f>
        <v>2767.1800000000003</v>
      </c>
      <c r="J177" s="131">
        <f>+C177+I177</f>
        <v>15738.37</v>
      </c>
    </row>
    <row r="178" spans="2:10" x14ac:dyDescent="0.15">
      <c r="B178" s="127" t="s">
        <v>760</v>
      </c>
      <c r="C178" s="128">
        <v>1842.15</v>
      </c>
      <c r="D178" s="127" t="s">
        <v>57</v>
      </c>
      <c r="E178" s="129"/>
      <c r="F178" s="129"/>
      <c r="G178" s="129"/>
      <c r="H178" s="129"/>
      <c r="I178" s="128">
        <v>887.98</v>
      </c>
      <c r="J178" s="128">
        <f>+C178+I178</f>
        <v>2730.13</v>
      </c>
    </row>
    <row r="179" spans="2:10" x14ac:dyDescent="0.15">
      <c r="B179" s="127" t="s">
        <v>98</v>
      </c>
      <c r="C179" s="128">
        <v>11129.04</v>
      </c>
      <c r="D179" s="127" t="s">
        <v>57</v>
      </c>
      <c r="E179" s="129"/>
      <c r="F179" s="129"/>
      <c r="G179" s="129"/>
      <c r="H179" s="129"/>
      <c r="I179" s="128">
        <v>1879.2</v>
      </c>
      <c r="J179" s="128">
        <f t="shared" ref="J179:J180" si="6">+C179+I179</f>
        <v>13008.240000000002</v>
      </c>
    </row>
    <row r="180" spans="2:10" x14ac:dyDescent="0.15">
      <c r="B180" s="130" t="s">
        <v>777</v>
      </c>
      <c r="C180" s="131">
        <f>+C177</f>
        <v>12971.19</v>
      </c>
      <c r="D180" s="130"/>
      <c r="E180" s="132"/>
      <c r="F180" s="132"/>
      <c r="G180" s="132"/>
      <c r="H180" s="132"/>
      <c r="I180" s="131">
        <f>SUM(I178:I179)</f>
        <v>2767.1800000000003</v>
      </c>
      <c r="J180" s="131">
        <f t="shared" si="6"/>
        <v>15738.37</v>
      </c>
    </row>
    <row r="181" spans="2:10" x14ac:dyDescent="0.15">
      <c r="B181" s="134"/>
      <c r="C181" s="135"/>
      <c r="D181" s="134"/>
    </row>
    <row r="182" spans="2:10" x14ac:dyDescent="0.15">
      <c r="B182" s="134"/>
      <c r="C182" s="135"/>
      <c r="D182" s="134"/>
    </row>
    <row r="183" spans="2:10" x14ac:dyDescent="0.15">
      <c r="B183" s="116"/>
      <c r="C183" s="117" t="s">
        <v>773</v>
      </c>
      <c r="D183" s="118"/>
      <c r="E183" s="119"/>
      <c r="F183" s="119"/>
      <c r="G183" s="118"/>
      <c r="H183" s="119"/>
      <c r="I183" s="118"/>
      <c r="J183" s="119"/>
    </row>
    <row r="184" spans="2:10" ht="18" x14ac:dyDescent="0.15">
      <c r="B184" s="120" t="s">
        <v>178</v>
      </c>
      <c r="C184" s="121" t="s">
        <v>1804</v>
      </c>
      <c r="D184" s="122" t="s">
        <v>243</v>
      </c>
      <c r="E184" s="121" t="s">
        <v>241</v>
      </c>
      <c r="F184" s="121" t="s">
        <v>178</v>
      </c>
      <c r="G184" s="123" t="s">
        <v>276</v>
      </c>
      <c r="H184" s="121" t="s">
        <v>761</v>
      </c>
      <c r="I184" s="123" t="s">
        <v>269</v>
      </c>
      <c r="J184" s="124" t="s">
        <v>774</v>
      </c>
    </row>
    <row r="185" spans="2:10" x14ac:dyDescent="0.15">
      <c r="B185" s="127" t="s">
        <v>124</v>
      </c>
      <c r="C185" s="128">
        <v>18000</v>
      </c>
      <c r="D185" s="127" t="s">
        <v>57</v>
      </c>
      <c r="E185" s="129"/>
      <c r="F185" s="128">
        <v>6000</v>
      </c>
      <c r="G185" s="129"/>
      <c r="H185" s="129"/>
      <c r="I185" s="129"/>
      <c r="J185" s="128">
        <f>+C185+F185</f>
        <v>24000</v>
      </c>
    </row>
    <row r="186" spans="2:10" x14ac:dyDescent="0.15">
      <c r="B186" s="127" t="s">
        <v>119</v>
      </c>
      <c r="C186" s="128">
        <v>18000</v>
      </c>
      <c r="D186" s="127" t="s">
        <v>57</v>
      </c>
      <c r="E186" s="129"/>
      <c r="F186" s="128">
        <v>21000</v>
      </c>
      <c r="G186" s="129"/>
      <c r="H186" s="129"/>
      <c r="I186" s="129"/>
      <c r="J186" s="128">
        <f t="shared" ref="J186:J195" si="7">+C186+F186</f>
        <v>39000</v>
      </c>
    </row>
    <row r="187" spans="2:10" x14ac:dyDescent="0.15">
      <c r="B187" s="127" t="s">
        <v>762</v>
      </c>
      <c r="C187" s="128">
        <v>-12000</v>
      </c>
      <c r="D187" s="127" t="s">
        <v>57</v>
      </c>
      <c r="E187" s="129"/>
      <c r="F187" s="128">
        <v>0</v>
      </c>
      <c r="G187" s="129"/>
      <c r="H187" s="129"/>
      <c r="I187" s="129"/>
      <c r="J187" s="128">
        <f t="shared" si="7"/>
        <v>-12000</v>
      </c>
    </row>
    <row r="188" spans="2:10" x14ac:dyDescent="0.15">
      <c r="B188" s="127" t="s">
        <v>722</v>
      </c>
      <c r="C188" s="128">
        <v>18000</v>
      </c>
      <c r="D188" s="127" t="s">
        <v>57</v>
      </c>
      <c r="E188" s="129"/>
      <c r="F188" s="128">
        <v>21000</v>
      </c>
      <c r="G188" s="129"/>
      <c r="H188" s="129"/>
      <c r="I188" s="129"/>
      <c r="J188" s="128">
        <f t="shared" si="7"/>
        <v>39000</v>
      </c>
    </row>
    <row r="189" spans="2:10" ht="9.75" customHeight="1" x14ac:dyDescent="0.15">
      <c r="B189" s="127" t="s">
        <v>723</v>
      </c>
      <c r="C189" s="128">
        <v>18000</v>
      </c>
      <c r="D189" s="127" t="s">
        <v>57</v>
      </c>
      <c r="E189" s="129"/>
      <c r="F189" s="128">
        <v>21000</v>
      </c>
      <c r="G189" s="129"/>
      <c r="H189" s="129"/>
      <c r="I189" s="129"/>
      <c r="J189" s="128">
        <f t="shared" si="7"/>
        <v>39000</v>
      </c>
    </row>
    <row r="190" spans="2:10" ht="9.75" customHeight="1" x14ac:dyDescent="0.15">
      <c r="B190" s="127" t="s">
        <v>832</v>
      </c>
      <c r="C190" s="128">
        <v>0</v>
      </c>
      <c r="D190" s="127"/>
      <c r="E190" s="129"/>
      <c r="F190" s="128">
        <v>3000</v>
      </c>
      <c r="G190" s="129"/>
      <c r="H190" s="129"/>
      <c r="I190" s="129"/>
      <c r="J190" s="128">
        <f t="shared" si="7"/>
        <v>3000</v>
      </c>
    </row>
    <row r="191" spans="2:10" ht="9.75" customHeight="1" x14ac:dyDescent="0.15">
      <c r="B191" s="127" t="s">
        <v>833</v>
      </c>
      <c r="C191" s="128">
        <v>0</v>
      </c>
      <c r="D191" s="127"/>
      <c r="E191" s="129"/>
      <c r="F191" s="128">
        <v>3000</v>
      </c>
      <c r="G191" s="129"/>
      <c r="H191" s="129"/>
      <c r="I191" s="129"/>
      <c r="J191" s="128">
        <f t="shared" si="7"/>
        <v>3000</v>
      </c>
    </row>
    <row r="192" spans="2:10" ht="9.75" customHeight="1" x14ac:dyDescent="0.15">
      <c r="B192" s="127" t="s">
        <v>834</v>
      </c>
      <c r="C192" s="128">
        <v>0</v>
      </c>
      <c r="D192" s="127"/>
      <c r="E192" s="129"/>
      <c r="F192" s="128">
        <v>3000</v>
      </c>
      <c r="G192" s="129"/>
      <c r="H192" s="129"/>
      <c r="I192" s="129"/>
      <c r="J192" s="128">
        <f t="shared" si="7"/>
        <v>3000</v>
      </c>
    </row>
    <row r="193" spans="2:10" ht="9.75" customHeight="1" x14ac:dyDescent="0.15">
      <c r="B193" s="127" t="s">
        <v>835</v>
      </c>
      <c r="C193" s="128">
        <v>0</v>
      </c>
      <c r="D193" s="127"/>
      <c r="E193" s="129"/>
      <c r="F193" s="128">
        <v>72000</v>
      </c>
      <c r="G193" s="129"/>
      <c r="H193" s="129"/>
      <c r="I193" s="129"/>
      <c r="J193" s="128">
        <f t="shared" si="7"/>
        <v>72000</v>
      </c>
    </row>
    <row r="194" spans="2:10" ht="9.75" customHeight="1" x14ac:dyDescent="0.15">
      <c r="B194" s="127" t="s">
        <v>393</v>
      </c>
      <c r="C194" s="128">
        <v>72000</v>
      </c>
      <c r="D194" s="127"/>
      <c r="E194" s="129"/>
      <c r="F194" s="128">
        <v>0</v>
      </c>
      <c r="G194" s="129"/>
      <c r="H194" s="129"/>
      <c r="I194" s="129"/>
      <c r="J194" s="128">
        <f t="shared" si="7"/>
        <v>72000</v>
      </c>
    </row>
    <row r="195" spans="2:10" ht="9.75" customHeight="1" x14ac:dyDescent="0.15">
      <c r="B195" s="127" t="s">
        <v>724</v>
      </c>
      <c r="C195" s="128">
        <v>72000</v>
      </c>
      <c r="D195" s="127"/>
      <c r="E195" s="129"/>
      <c r="F195" s="128">
        <v>0</v>
      </c>
      <c r="G195" s="129"/>
      <c r="H195" s="129"/>
      <c r="I195" s="129"/>
      <c r="J195" s="128">
        <f t="shared" si="7"/>
        <v>72000</v>
      </c>
    </row>
    <row r="196" spans="2:10" s="133" customFormat="1" x14ac:dyDescent="0.15">
      <c r="B196" s="132" t="s">
        <v>776</v>
      </c>
      <c r="C196" s="132">
        <f>SUM(C185:C195)</f>
        <v>204000</v>
      </c>
      <c r="D196" s="132"/>
      <c r="E196" s="132"/>
      <c r="F196" s="132">
        <f>F185+F186+F187+F188+F189+F194+F195+F190+F191+F192+F193</f>
        <v>150000</v>
      </c>
      <c r="G196" s="132"/>
      <c r="H196" s="132"/>
      <c r="I196" s="132"/>
      <c r="J196" s="132">
        <f>J185+J186+J187+J188+J189+J194+J195+J190+J191+J192+J193</f>
        <v>354000</v>
      </c>
    </row>
    <row r="198" spans="2:10" x14ac:dyDescent="0.15">
      <c r="B198" s="132" t="s">
        <v>779</v>
      </c>
      <c r="C198" s="132">
        <f>C123+C171+C180+C196</f>
        <v>3103148.5500000007</v>
      </c>
      <c r="D198" s="132">
        <f>D123+D171+D180+D196</f>
        <v>880279.81</v>
      </c>
      <c r="E198" s="132">
        <f t="shared" ref="E198:I198" si="8">E123+E171+E180+E196</f>
        <v>403694.07000000007</v>
      </c>
      <c r="F198" s="132">
        <f t="shared" si="8"/>
        <v>150000</v>
      </c>
      <c r="G198" s="132">
        <f t="shared" si="8"/>
        <v>0</v>
      </c>
      <c r="H198" s="132">
        <f t="shared" si="8"/>
        <v>0</v>
      </c>
      <c r="I198" s="132">
        <f t="shared" si="8"/>
        <v>2767.1800000000003</v>
      </c>
      <c r="J198" s="132">
        <f>J123+J171+J180+J196</f>
        <v>4539889.6100000013</v>
      </c>
    </row>
    <row r="200" spans="2:10" s="133" customFormat="1" x14ac:dyDescent="0.15">
      <c r="B200" s="125" t="s">
        <v>780</v>
      </c>
      <c r="C200" s="125">
        <f>C28-C198</f>
        <v>2636357.9399999985</v>
      </c>
      <c r="D200" s="125">
        <f t="shared" ref="D200:H200" si="9">D28-D198</f>
        <v>-880279.81</v>
      </c>
      <c r="E200" s="125">
        <f t="shared" si="9"/>
        <v>435536.19999999995</v>
      </c>
      <c r="F200" s="125">
        <f t="shared" si="9"/>
        <v>63140.28</v>
      </c>
      <c r="G200" s="125">
        <f t="shared" si="9"/>
        <v>0</v>
      </c>
      <c r="H200" s="125">
        <f t="shared" si="9"/>
        <v>11487.68</v>
      </c>
      <c r="I200" s="125">
        <f>I28-I198</f>
        <v>148616.87</v>
      </c>
      <c r="J200" s="125">
        <f>J28-J198</f>
        <v>2414859.1599999974</v>
      </c>
    </row>
    <row r="202" spans="2:10" x14ac:dyDescent="0.15">
      <c r="B202" s="133"/>
    </row>
    <row r="203" spans="2:10" x14ac:dyDescent="0.15">
      <c r="B203" s="201"/>
    </row>
    <row r="204" spans="2:10" x14ac:dyDescent="0.15">
      <c r="B204" s="133"/>
    </row>
    <row r="205" spans="2:10" x14ac:dyDescent="0.15">
      <c r="B205" s="133"/>
    </row>
  </sheetData>
  <pageMargins left="3.937007874015748E-2" right="3.937007874015748E-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D52F-E571-4B7C-B349-40EBF0706BB3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E236-B84B-4870-9592-1C3AF0B53921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CB34-4647-4014-81AD-E5D02727891E}">
  <dimension ref="A2:E53"/>
  <sheetViews>
    <sheetView workbookViewId="0">
      <selection sqref="A1:G47"/>
    </sheetView>
  </sheetViews>
  <sheetFormatPr baseColWidth="10" defaultRowHeight="15" x14ac:dyDescent="0.25"/>
  <cols>
    <col min="1" max="1" width="59.28515625" style="237" bestFit="1" customWidth="1"/>
    <col min="2" max="2" width="14.85546875" style="242" bestFit="1" customWidth="1"/>
    <col min="3" max="3" width="13.7109375" style="237" customWidth="1"/>
    <col min="4" max="4" width="39.85546875" style="237" bestFit="1" customWidth="1"/>
    <col min="5" max="5" width="14.85546875" style="242" bestFit="1" customWidth="1"/>
    <col min="6" max="256" width="9.140625" style="237" customWidth="1"/>
    <col min="257" max="257" width="59.28515625" style="237" bestFit="1" customWidth="1"/>
    <col min="258" max="258" width="14.85546875" style="237" bestFit="1" customWidth="1"/>
    <col min="259" max="259" width="13.7109375" style="237" customWidth="1"/>
    <col min="260" max="260" width="39.85546875" style="237" bestFit="1" customWidth="1"/>
    <col min="261" max="261" width="14.85546875" style="237" bestFit="1" customWidth="1"/>
    <col min="262" max="512" width="9.140625" style="237" customWidth="1"/>
    <col min="513" max="513" width="59.28515625" style="237" bestFit="1" customWidth="1"/>
    <col min="514" max="514" width="14.85546875" style="237" bestFit="1" customWidth="1"/>
    <col min="515" max="515" width="13.7109375" style="237" customWidth="1"/>
    <col min="516" max="516" width="39.85546875" style="237" bestFit="1" customWidth="1"/>
    <col min="517" max="517" width="14.85546875" style="237" bestFit="1" customWidth="1"/>
    <col min="518" max="768" width="9.140625" style="237" customWidth="1"/>
    <col min="769" max="769" width="59.28515625" style="237" bestFit="1" customWidth="1"/>
    <col min="770" max="770" width="14.85546875" style="237" bestFit="1" customWidth="1"/>
    <col min="771" max="771" width="13.7109375" style="237" customWidth="1"/>
    <col min="772" max="772" width="39.85546875" style="237" bestFit="1" customWidth="1"/>
    <col min="773" max="773" width="14.85546875" style="237" bestFit="1" customWidth="1"/>
    <col min="774" max="1024" width="9.140625" style="237" customWidth="1"/>
    <col min="1025" max="1025" width="59.28515625" style="237" bestFit="1" customWidth="1"/>
    <col min="1026" max="1026" width="14.85546875" style="237" bestFit="1" customWidth="1"/>
    <col min="1027" max="1027" width="13.7109375" style="237" customWidth="1"/>
    <col min="1028" max="1028" width="39.85546875" style="237" bestFit="1" customWidth="1"/>
    <col min="1029" max="1029" width="14.85546875" style="237" bestFit="1" customWidth="1"/>
    <col min="1030" max="1280" width="9.140625" style="237" customWidth="1"/>
    <col min="1281" max="1281" width="59.28515625" style="237" bestFit="1" customWidth="1"/>
    <col min="1282" max="1282" width="14.85546875" style="237" bestFit="1" customWidth="1"/>
    <col min="1283" max="1283" width="13.7109375" style="237" customWidth="1"/>
    <col min="1284" max="1284" width="39.85546875" style="237" bestFit="1" customWidth="1"/>
    <col min="1285" max="1285" width="14.85546875" style="237" bestFit="1" customWidth="1"/>
    <col min="1286" max="1536" width="9.140625" style="237" customWidth="1"/>
    <col min="1537" max="1537" width="59.28515625" style="237" bestFit="1" customWidth="1"/>
    <col min="1538" max="1538" width="14.85546875" style="237" bestFit="1" customWidth="1"/>
    <col min="1539" max="1539" width="13.7109375" style="237" customWidth="1"/>
    <col min="1540" max="1540" width="39.85546875" style="237" bestFit="1" customWidth="1"/>
    <col min="1541" max="1541" width="14.85546875" style="237" bestFit="1" customWidth="1"/>
    <col min="1542" max="1792" width="9.140625" style="237" customWidth="1"/>
    <col min="1793" max="1793" width="59.28515625" style="237" bestFit="1" customWidth="1"/>
    <col min="1794" max="1794" width="14.85546875" style="237" bestFit="1" customWidth="1"/>
    <col min="1795" max="1795" width="13.7109375" style="237" customWidth="1"/>
    <col min="1796" max="1796" width="39.85546875" style="237" bestFit="1" customWidth="1"/>
    <col min="1797" max="1797" width="14.85546875" style="237" bestFit="1" customWidth="1"/>
    <col min="1798" max="2048" width="9.140625" style="237" customWidth="1"/>
    <col min="2049" max="2049" width="59.28515625" style="237" bestFit="1" customWidth="1"/>
    <col min="2050" max="2050" width="14.85546875" style="237" bestFit="1" customWidth="1"/>
    <col min="2051" max="2051" width="13.7109375" style="237" customWidth="1"/>
    <col min="2052" max="2052" width="39.85546875" style="237" bestFit="1" customWidth="1"/>
    <col min="2053" max="2053" width="14.85546875" style="237" bestFit="1" customWidth="1"/>
    <col min="2054" max="2304" width="9.140625" style="237" customWidth="1"/>
    <col min="2305" max="2305" width="59.28515625" style="237" bestFit="1" customWidth="1"/>
    <col min="2306" max="2306" width="14.85546875" style="237" bestFit="1" customWidth="1"/>
    <col min="2307" max="2307" width="13.7109375" style="237" customWidth="1"/>
    <col min="2308" max="2308" width="39.85546875" style="237" bestFit="1" customWidth="1"/>
    <col min="2309" max="2309" width="14.85546875" style="237" bestFit="1" customWidth="1"/>
    <col min="2310" max="2560" width="9.140625" style="237" customWidth="1"/>
    <col min="2561" max="2561" width="59.28515625" style="237" bestFit="1" customWidth="1"/>
    <col min="2562" max="2562" width="14.85546875" style="237" bestFit="1" customWidth="1"/>
    <col min="2563" max="2563" width="13.7109375" style="237" customWidth="1"/>
    <col min="2564" max="2564" width="39.85546875" style="237" bestFit="1" customWidth="1"/>
    <col min="2565" max="2565" width="14.85546875" style="237" bestFit="1" customWidth="1"/>
    <col min="2566" max="2816" width="9.140625" style="237" customWidth="1"/>
    <col min="2817" max="2817" width="59.28515625" style="237" bestFit="1" customWidth="1"/>
    <col min="2818" max="2818" width="14.85546875" style="237" bestFit="1" customWidth="1"/>
    <col min="2819" max="2819" width="13.7109375" style="237" customWidth="1"/>
    <col min="2820" max="2820" width="39.85546875" style="237" bestFit="1" customWidth="1"/>
    <col min="2821" max="2821" width="14.85546875" style="237" bestFit="1" customWidth="1"/>
    <col min="2822" max="3072" width="9.140625" style="237" customWidth="1"/>
    <col min="3073" max="3073" width="59.28515625" style="237" bestFit="1" customWidth="1"/>
    <col min="3074" max="3074" width="14.85546875" style="237" bestFit="1" customWidth="1"/>
    <col min="3075" max="3075" width="13.7109375" style="237" customWidth="1"/>
    <col min="3076" max="3076" width="39.85546875" style="237" bestFit="1" customWidth="1"/>
    <col min="3077" max="3077" width="14.85546875" style="237" bestFit="1" customWidth="1"/>
    <col min="3078" max="3328" width="9.140625" style="237" customWidth="1"/>
    <col min="3329" max="3329" width="59.28515625" style="237" bestFit="1" customWidth="1"/>
    <col min="3330" max="3330" width="14.85546875" style="237" bestFit="1" customWidth="1"/>
    <col min="3331" max="3331" width="13.7109375" style="237" customWidth="1"/>
    <col min="3332" max="3332" width="39.85546875" style="237" bestFit="1" customWidth="1"/>
    <col min="3333" max="3333" width="14.85546875" style="237" bestFit="1" customWidth="1"/>
    <col min="3334" max="3584" width="9.140625" style="237" customWidth="1"/>
    <col min="3585" max="3585" width="59.28515625" style="237" bestFit="1" customWidth="1"/>
    <col min="3586" max="3586" width="14.85546875" style="237" bestFit="1" customWidth="1"/>
    <col min="3587" max="3587" width="13.7109375" style="237" customWidth="1"/>
    <col min="3588" max="3588" width="39.85546875" style="237" bestFit="1" customWidth="1"/>
    <col min="3589" max="3589" width="14.85546875" style="237" bestFit="1" customWidth="1"/>
    <col min="3590" max="3840" width="9.140625" style="237" customWidth="1"/>
    <col min="3841" max="3841" width="59.28515625" style="237" bestFit="1" customWidth="1"/>
    <col min="3842" max="3842" width="14.85546875" style="237" bestFit="1" customWidth="1"/>
    <col min="3843" max="3843" width="13.7109375" style="237" customWidth="1"/>
    <col min="3844" max="3844" width="39.85546875" style="237" bestFit="1" customWidth="1"/>
    <col min="3845" max="3845" width="14.85546875" style="237" bestFit="1" customWidth="1"/>
    <col min="3846" max="4096" width="9.140625" style="237" customWidth="1"/>
    <col min="4097" max="4097" width="59.28515625" style="237" bestFit="1" customWidth="1"/>
    <col min="4098" max="4098" width="14.85546875" style="237" bestFit="1" customWidth="1"/>
    <col min="4099" max="4099" width="13.7109375" style="237" customWidth="1"/>
    <col min="4100" max="4100" width="39.85546875" style="237" bestFit="1" customWidth="1"/>
    <col min="4101" max="4101" width="14.85546875" style="237" bestFit="1" customWidth="1"/>
    <col min="4102" max="4352" width="9.140625" style="237" customWidth="1"/>
    <col min="4353" max="4353" width="59.28515625" style="237" bestFit="1" customWidth="1"/>
    <col min="4354" max="4354" width="14.85546875" style="237" bestFit="1" customWidth="1"/>
    <col min="4355" max="4355" width="13.7109375" style="237" customWidth="1"/>
    <col min="4356" max="4356" width="39.85546875" style="237" bestFit="1" customWidth="1"/>
    <col min="4357" max="4357" width="14.85546875" style="237" bestFit="1" customWidth="1"/>
    <col min="4358" max="4608" width="9.140625" style="237" customWidth="1"/>
    <col min="4609" max="4609" width="59.28515625" style="237" bestFit="1" customWidth="1"/>
    <col min="4610" max="4610" width="14.85546875" style="237" bestFit="1" customWidth="1"/>
    <col min="4611" max="4611" width="13.7109375" style="237" customWidth="1"/>
    <col min="4612" max="4612" width="39.85546875" style="237" bestFit="1" customWidth="1"/>
    <col min="4613" max="4613" width="14.85546875" style="237" bestFit="1" customWidth="1"/>
    <col min="4614" max="4864" width="9.140625" style="237" customWidth="1"/>
    <col min="4865" max="4865" width="59.28515625" style="237" bestFit="1" customWidth="1"/>
    <col min="4866" max="4866" width="14.85546875" style="237" bestFit="1" customWidth="1"/>
    <col min="4867" max="4867" width="13.7109375" style="237" customWidth="1"/>
    <col min="4868" max="4868" width="39.85546875" style="237" bestFit="1" customWidth="1"/>
    <col min="4869" max="4869" width="14.85546875" style="237" bestFit="1" customWidth="1"/>
    <col min="4870" max="5120" width="9.140625" style="237" customWidth="1"/>
    <col min="5121" max="5121" width="59.28515625" style="237" bestFit="1" customWidth="1"/>
    <col min="5122" max="5122" width="14.85546875" style="237" bestFit="1" customWidth="1"/>
    <col min="5123" max="5123" width="13.7109375" style="237" customWidth="1"/>
    <col min="5124" max="5124" width="39.85546875" style="237" bestFit="1" customWidth="1"/>
    <col min="5125" max="5125" width="14.85546875" style="237" bestFit="1" customWidth="1"/>
    <col min="5126" max="5376" width="9.140625" style="237" customWidth="1"/>
    <col min="5377" max="5377" width="59.28515625" style="237" bestFit="1" customWidth="1"/>
    <col min="5378" max="5378" width="14.85546875" style="237" bestFit="1" customWidth="1"/>
    <col min="5379" max="5379" width="13.7109375" style="237" customWidth="1"/>
    <col min="5380" max="5380" width="39.85546875" style="237" bestFit="1" customWidth="1"/>
    <col min="5381" max="5381" width="14.85546875" style="237" bestFit="1" customWidth="1"/>
    <col min="5382" max="5632" width="9.140625" style="237" customWidth="1"/>
    <col min="5633" max="5633" width="59.28515625" style="237" bestFit="1" customWidth="1"/>
    <col min="5634" max="5634" width="14.85546875" style="237" bestFit="1" customWidth="1"/>
    <col min="5635" max="5635" width="13.7109375" style="237" customWidth="1"/>
    <col min="5636" max="5636" width="39.85546875" style="237" bestFit="1" customWidth="1"/>
    <col min="5637" max="5637" width="14.85546875" style="237" bestFit="1" customWidth="1"/>
    <col min="5638" max="5888" width="9.140625" style="237" customWidth="1"/>
    <col min="5889" max="5889" width="59.28515625" style="237" bestFit="1" customWidth="1"/>
    <col min="5890" max="5890" width="14.85546875" style="237" bestFit="1" customWidth="1"/>
    <col min="5891" max="5891" width="13.7109375" style="237" customWidth="1"/>
    <col min="5892" max="5892" width="39.85546875" style="237" bestFit="1" customWidth="1"/>
    <col min="5893" max="5893" width="14.85546875" style="237" bestFit="1" customWidth="1"/>
    <col min="5894" max="6144" width="9.140625" style="237" customWidth="1"/>
    <col min="6145" max="6145" width="59.28515625" style="237" bestFit="1" customWidth="1"/>
    <col min="6146" max="6146" width="14.85546875" style="237" bestFit="1" customWidth="1"/>
    <col min="6147" max="6147" width="13.7109375" style="237" customWidth="1"/>
    <col min="6148" max="6148" width="39.85546875" style="237" bestFit="1" customWidth="1"/>
    <col min="6149" max="6149" width="14.85546875" style="237" bestFit="1" customWidth="1"/>
    <col min="6150" max="6400" width="9.140625" style="237" customWidth="1"/>
    <col min="6401" max="6401" width="59.28515625" style="237" bestFit="1" customWidth="1"/>
    <col min="6402" max="6402" width="14.85546875" style="237" bestFit="1" customWidth="1"/>
    <col min="6403" max="6403" width="13.7109375" style="237" customWidth="1"/>
    <col min="6404" max="6404" width="39.85546875" style="237" bestFit="1" customWidth="1"/>
    <col min="6405" max="6405" width="14.85546875" style="237" bestFit="1" customWidth="1"/>
    <col min="6406" max="6656" width="9.140625" style="237" customWidth="1"/>
    <col min="6657" max="6657" width="59.28515625" style="237" bestFit="1" customWidth="1"/>
    <col min="6658" max="6658" width="14.85546875" style="237" bestFit="1" customWidth="1"/>
    <col min="6659" max="6659" width="13.7109375" style="237" customWidth="1"/>
    <col min="6660" max="6660" width="39.85546875" style="237" bestFit="1" customWidth="1"/>
    <col min="6661" max="6661" width="14.85546875" style="237" bestFit="1" customWidth="1"/>
    <col min="6662" max="6912" width="9.140625" style="237" customWidth="1"/>
    <col min="6913" max="6913" width="59.28515625" style="237" bestFit="1" customWidth="1"/>
    <col min="6914" max="6914" width="14.85546875" style="237" bestFit="1" customWidth="1"/>
    <col min="6915" max="6915" width="13.7109375" style="237" customWidth="1"/>
    <col min="6916" max="6916" width="39.85546875" style="237" bestFit="1" customWidth="1"/>
    <col min="6917" max="6917" width="14.85546875" style="237" bestFit="1" customWidth="1"/>
    <col min="6918" max="7168" width="9.140625" style="237" customWidth="1"/>
    <col min="7169" max="7169" width="59.28515625" style="237" bestFit="1" customWidth="1"/>
    <col min="7170" max="7170" width="14.85546875" style="237" bestFit="1" customWidth="1"/>
    <col min="7171" max="7171" width="13.7109375" style="237" customWidth="1"/>
    <col min="7172" max="7172" width="39.85546875" style="237" bestFit="1" customWidth="1"/>
    <col min="7173" max="7173" width="14.85546875" style="237" bestFit="1" customWidth="1"/>
    <col min="7174" max="7424" width="9.140625" style="237" customWidth="1"/>
    <col min="7425" max="7425" width="59.28515625" style="237" bestFit="1" customWidth="1"/>
    <col min="7426" max="7426" width="14.85546875" style="237" bestFit="1" customWidth="1"/>
    <col min="7427" max="7427" width="13.7109375" style="237" customWidth="1"/>
    <col min="7428" max="7428" width="39.85546875" style="237" bestFit="1" customWidth="1"/>
    <col min="7429" max="7429" width="14.85546875" style="237" bestFit="1" customWidth="1"/>
    <col min="7430" max="7680" width="9.140625" style="237" customWidth="1"/>
    <col min="7681" max="7681" width="59.28515625" style="237" bestFit="1" customWidth="1"/>
    <col min="7682" max="7682" width="14.85546875" style="237" bestFit="1" customWidth="1"/>
    <col min="7683" max="7683" width="13.7109375" style="237" customWidth="1"/>
    <col min="7684" max="7684" width="39.85546875" style="237" bestFit="1" customWidth="1"/>
    <col min="7685" max="7685" width="14.85546875" style="237" bestFit="1" customWidth="1"/>
    <col min="7686" max="7936" width="9.140625" style="237" customWidth="1"/>
    <col min="7937" max="7937" width="59.28515625" style="237" bestFit="1" customWidth="1"/>
    <col min="7938" max="7938" width="14.85546875" style="237" bestFit="1" customWidth="1"/>
    <col min="7939" max="7939" width="13.7109375" style="237" customWidth="1"/>
    <col min="7940" max="7940" width="39.85546875" style="237" bestFit="1" customWidth="1"/>
    <col min="7941" max="7941" width="14.85546875" style="237" bestFit="1" customWidth="1"/>
    <col min="7942" max="8192" width="9.140625" style="237" customWidth="1"/>
    <col min="8193" max="8193" width="59.28515625" style="237" bestFit="1" customWidth="1"/>
    <col min="8194" max="8194" width="14.85546875" style="237" bestFit="1" customWidth="1"/>
    <col min="8195" max="8195" width="13.7109375" style="237" customWidth="1"/>
    <col min="8196" max="8196" width="39.85546875" style="237" bestFit="1" customWidth="1"/>
    <col min="8197" max="8197" width="14.85546875" style="237" bestFit="1" customWidth="1"/>
    <col min="8198" max="8448" width="9.140625" style="237" customWidth="1"/>
    <col min="8449" max="8449" width="59.28515625" style="237" bestFit="1" customWidth="1"/>
    <col min="8450" max="8450" width="14.85546875" style="237" bestFit="1" customWidth="1"/>
    <col min="8451" max="8451" width="13.7109375" style="237" customWidth="1"/>
    <col min="8452" max="8452" width="39.85546875" style="237" bestFit="1" customWidth="1"/>
    <col min="8453" max="8453" width="14.85546875" style="237" bestFit="1" customWidth="1"/>
    <col min="8454" max="8704" width="9.140625" style="237" customWidth="1"/>
    <col min="8705" max="8705" width="59.28515625" style="237" bestFit="1" customWidth="1"/>
    <col min="8706" max="8706" width="14.85546875" style="237" bestFit="1" customWidth="1"/>
    <col min="8707" max="8707" width="13.7109375" style="237" customWidth="1"/>
    <col min="8708" max="8708" width="39.85546875" style="237" bestFit="1" customWidth="1"/>
    <col min="8709" max="8709" width="14.85546875" style="237" bestFit="1" customWidth="1"/>
    <col min="8710" max="8960" width="9.140625" style="237" customWidth="1"/>
    <col min="8961" max="8961" width="59.28515625" style="237" bestFit="1" customWidth="1"/>
    <col min="8962" max="8962" width="14.85546875" style="237" bestFit="1" customWidth="1"/>
    <col min="8963" max="8963" width="13.7109375" style="237" customWidth="1"/>
    <col min="8964" max="8964" width="39.85546875" style="237" bestFit="1" customWidth="1"/>
    <col min="8965" max="8965" width="14.85546875" style="237" bestFit="1" customWidth="1"/>
    <col min="8966" max="9216" width="9.140625" style="237" customWidth="1"/>
    <col min="9217" max="9217" width="59.28515625" style="237" bestFit="1" customWidth="1"/>
    <col min="9218" max="9218" width="14.85546875" style="237" bestFit="1" customWidth="1"/>
    <col min="9219" max="9219" width="13.7109375" style="237" customWidth="1"/>
    <col min="9220" max="9220" width="39.85546875" style="237" bestFit="1" customWidth="1"/>
    <col min="9221" max="9221" width="14.85546875" style="237" bestFit="1" customWidth="1"/>
    <col min="9222" max="9472" width="9.140625" style="237" customWidth="1"/>
    <col min="9473" max="9473" width="59.28515625" style="237" bestFit="1" customWidth="1"/>
    <col min="9474" max="9474" width="14.85546875" style="237" bestFit="1" customWidth="1"/>
    <col min="9475" max="9475" width="13.7109375" style="237" customWidth="1"/>
    <col min="9476" max="9476" width="39.85546875" style="237" bestFit="1" customWidth="1"/>
    <col min="9477" max="9477" width="14.85546875" style="237" bestFit="1" customWidth="1"/>
    <col min="9478" max="9728" width="9.140625" style="237" customWidth="1"/>
    <col min="9729" max="9729" width="59.28515625" style="237" bestFit="1" customWidth="1"/>
    <col min="9730" max="9730" width="14.85546875" style="237" bestFit="1" customWidth="1"/>
    <col min="9731" max="9731" width="13.7109375" style="237" customWidth="1"/>
    <col min="9732" max="9732" width="39.85546875" style="237" bestFit="1" customWidth="1"/>
    <col min="9733" max="9733" width="14.85546875" style="237" bestFit="1" customWidth="1"/>
    <col min="9734" max="9984" width="9.140625" style="237" customWidth="1"/>
    <col min="9985" max="9985" width="59.28515625" style="237" bestFit="1" customWidth="1"/>
    <col min="9986" max="9986" width="14.85546875" style="237" bestFit="1" customWidth="1"/>
    <col min="9987" max="9987" width="13.7109375" style="237" customWidth="1"/>
    <col min="9988" max="9988" width="39.85546875" style="237" bestFit="1" customWidth="1"/>
    <col min="9989" max="9989" width="14.85546875" style="237" bestFit="1" customWidth="1"/>
    <col min="9990" max="10240" width="9.140625" style="237" customWidth="1"/>
    <col min="10241" max="10241" width="59.28515625" style="237" bestFit="1" customWidth="1"/>
    <col min="10242" max="10242" width="14.85546875" style="237" bestFit="1" customWidth="1"/>
    <col min="10243" max="10243" width="13.7109375" style="237" customWidth="1"/>
    <col min="10244" max="10244" width="39.85546875" style="237" bestFit="1" customWidth="1"/>
    <col min="10245" max="10245" width="14.85546875" style="237" bestFit="1" customWidth="1"/>
    <col min="10246" max="10496" width="9.140625" style="237" customWidth="1"/>
    <col min="10497" max="10497" width="59.28515625" style="237" bestFit="1" customWidth="1"/>
    <col min="10498" max="10498" width="14.85546875" style="237" bestFit="1" customWidth="1"/>
    <col min="10499" max="10499" width="13.7109375" style="237" customWidth="1"/>
    <col min="10500" max="10500" width="39.85546875" style="237" bestFit="1" customWidth="1"/>
    <col min="10501" max="10501" width="14.85546875" style="237" bestFit="1" customWidth="1"/>
    <col min="10502" max="10752" width="9.140625" style="237" customWidth="1"/>
    <col min="10753" max="10753" width="59.28515625" style="237" bestFit="1" customWidth="1"/>
    <col min="10754" max="10754" width="14.85546875" style="237" bestFit="1" customWidth="1"/>
    <col min="10755" max="10755" width="13.7109375" style="237" customWidth="1"/>
    <col min="10756" max="10756" width="39.85546875" style="237" bestFit="1" customWidth="1"/>
    <col min="10757" max="10757" width="14.85546875" style="237" bestFit="1" customWidth="1"/>
    <col min="10758" max="11008" width="9.140625" style="237" customWidth="1"/>
    <col min="11009" max="11009" width="59.28515625" style="237" bestFit="1" customWidth="1"/>
    <col min="11010" max="11010" width="14.85546875" style="237" bestFit="1" customWidth="1"/>
    <col min="11011" max="11011" width="13.7109375" style="237" customWidth="1"/>
    <col min="11012" max="11012" width="39.85546875" style="237" bestFit="1" customWidth="1"/>
    <col min="11013" max="11013" width="14.85546875" style="237" bestFit="1" customWidth="1"/>
    <col min="11014" max="11264" width="9.140625" style="237" customWidth="1"/>
    <col min="11265" max="11265" width="59.28515625" style="237" bestFit="1" customWidth="1"/>
    <col min="11266" max="11266" width="14.85546875" style="237" bestFit="1" customWidth="1"/>
    <col min="11267" max="11267" width="13.7109375" style="237" customWidth="1"/>
    <col min="11268" max="11268" width="39.85546875" style="237" bestFit="1" customWidth="1"/>
    <col min="11269" max="11269" width="14.85546875" style="237" bestFit="1" customWidth="1"/>
    <col min="11270" max="11520" width="9.140625" style="237" customWidth="1"/>
    <col min="11521" max="11521" width="59.28515625" style="237" bestFit="1" customWidth="1"/>
    <col min="11522" max="11522" width="14.85546875" style="237" bestFit="1" customWidth="1"/>
    <col min="11523" max="11523" width="13.7109375" style="237" customWidth="1"/>
    <col min="11524" max="11524" width="39.85546875" style="237" bestFit="1" customWidth="1"/>
    <col min="11525" max="11525" width="14.85546875" style="237" bestFit="1" customWidth="1"/>
    <col min="11526" max="11776" width="9.140625" style="237" customWidth="1"/>
    <col min="11777" max="11777" width="59.28515625" style="237" bestFit="1" customWidth="1"/>
    <col min="11778" max="11778" width="14.85546875" style="237" bestFit="1" customWidth="1"/>
    <col min="11779" max="11779" width="13.7109375" style="237" customWidth="1"/>
    <col min="11780" max="11780" width="39.85546875" style="237" bestFit="1" customWidth="1"/>
    <col min="11781" max="11781" width="14.85546875" style="237" bestFit="1" customWidth="1"/>
    <col min="11782" max="12032" width="9.140625" style="237" customWidth="1"/>
    <col min="12033" max="12033" width="59.28515625" style="237" bestFit="1" customWidth="1"/>
    <col min="12034" max="12034" width="14.85546875" style="237" bestFit="1" customWidth="1"/>
    <col min="12035" max="12035" width="13.7109375" style="237" customWidth="1"/>
    <col min="12036" max="12036" width="39.85546875" style="237" bestFit="1" customWidth="1"/>
    <col min="12037" max="12037" width="14.85546875" style="237" bestFit="1" customWidth="1"/>
    <col min="12038" max="12288" width="9.140625" style="237" customWidth="1"/>
    <col min="12289" max="12289" width="59.28515625" style="237" bestFit="1" customWidth="1"/>
    <col min="12290" max="12290" width="14.85546875" style="237" bestFit="1" customWidth="1"/>
    <col min="12291" max="12291" width="13.7109375" style="237" customWidth="1"/>
    <col min="12292" max="12292" width="39.85546875" style="237" bestFit="1" customWidth="1"/>
    <col min="12293" max="12293" width="14.85546875" style="237" bestFit="1" customWidth="1"/>
    <col min="12294" max="12544" width="9.140625" style="237" customWidth="1"/>
    <col min="12545" max="12545" width="59.28515625" style="237" bestFit="1" customWidth="1"/>
    <col min="12546" max="12546" width="14.85546875" style="237" bestFit="1" customWidth="1"/>
    <col min="12547" max="12547" width="13.7109375" style="237" customWidth="1"/>
    <col min="12548" max="12548" width="39.85546875" style="237" bestFit="1" customWidth="1"/>
    <col min="12549" max="12549" width="14.85546875" style="237" bestFit="1" customWidth="1"/>
    <col min="12550" max="12800" width="9.140625" style="237" customWidth="1"/>
    <col min="12801" max="12801" width="59.28515625" style="237" bestFit="1" customWidth="1"/>
    <col min="12802" max="12802" width="14.85546875" style="237" bestFit="1" customWidth="1"/>
    <col min="12803" max="12803" width="13.7109375" style="237" customWidth="1"/>
    <col min="12804" max="12804" width="39.85546875" style="237" bestFit="1" customWidth="1"/>
    <col min="12805" max="12805" width="14.85546875" style="237" bestFit="1" customWidth="1"/>
    <col min="12806" max="13056" width="9.140625" style="237" customWidth="1"/>
    <col min="13057" max="13057" width="59.28515625" style="237" bestFit="1" customWidth="1"/>
    <col min="13058" max="13058" width="14.85546875" style="237" bestFit="1" customWidth="1"/>
    <col min="13059" max="13059" width="13.7109375" style="237" customWidth="1"/>
    <col min="13060" max="13060" width="39.85546875" style="237" bestFit="1" customWidth="1"/>
    <col min="13061" max="13061" width="14.85546875" style="237" bestFit="1" customWidth="1"/>
    <col min="13062" max="13312" width="9.140625" style="237" customWidth="1"/>
    <col min="13313" max="13313" width="59.28515625" style="237" bestFit="1" customWidth="1"/>
    <col min="13314" max="13314" width="14.85546875" style="237" bestFit="1" customWidth="1"/>
    <col min="13315" max="13315" width="13.7109375" style="237" customWidth="1"/>
    <col min="13316" max="13316" width="39.85546875" style="237" bestFit="1" customWidth="1"/>
    <col min="13317" max="13317" width="14.85546875" style="237" bestFit="1" customWidth="1"/>
    <col min="13318" max="13568" width="9.140625" style="237" customWidth="1"/>
    <col min="13569" max="13569" width="59.28515625" style="237" bestFit="1" customWidth="1"/>
    <col min="13570" max="13570" width="14.85546875" style="237" bestFit="1" customWidth="1"/>
    <col min="13571" max="13571" width="13.7109375" style="237" customWidth="1"/>
    <col min="13572" max="13572" width="39.85546875" style="237" bestFit="1" customWidth="1"/>
    <col min="13573" max="13573" width="14.85546875" style="237" bestFit="1" customWidth="1"/>
    <col min="13574" max="13824" width="9.140625" style="237" customWidth="1"/>
    <col min="13825" max="13825" width="59.28515625" style="237" bestFit="1" customWidth="1"/>
    <col min="13826" max="13826" width="14.85546875" style="237" bestFit="1" customWidth="1"/>
    <col min="13827" max="13827" width="13.7109375" style="237" customWidth="1"/>
    <col min="13828" max="13828" width="39.85546875" style="237" bestFit="1" customWidth="1"/>
    <col min="13829" max="13829" width="14.85546875" style="237" bestFit="1" customWidth="1"/>
    <col min="13830" max="14080" width="9.140625" style="237" customWidth="1"/>
    <col min="14081" max="14081" width="59.28515625" style="237" bestFit="1" customWidth="1"/>
    <col min="14082" max="14082" width="14.85546875" style="237" bestFit="1" customWidth="1"/>
    <col min="14083" max="14083" width="13.7109375" style="237" customWidth="1"/>
    <col min="14084" max="14084" width="39.85546875" style="237" bestFit="1" customWidth="1"/>
    <col min="14085" max="14085" width="14.85546875" style="237" bestFit="1" customWidth="1"/>
    <col min="14086" max="14336" width="9.140625" style="237" customWidth="1"/>
    <col min="14337" max="14337" width="59.28515625" style="237" bestFit="1" customWidth="1"/>
    <col min="14338" max="14338" width="14.85546875" style="237" bestFit="1" customWidth="1"/>
    <col min="14339" max="14339" width="13.7109375" style="237" customWidth="1"/>
    <col min="14340" max="14340" width="39.85546875" style="237" bestFit="1" customWidth="1"/>
    <col min="14341" max="14341" width="14.85546875" style="237" bestFit="1" customWidth="1"/>
    <col min="14342" max="14592" width="9.140625" style="237" customWidth="1"/>
    <col min="14593" max="14593" width="59.28515625" style="237" bestFit="1" customWidth="1"/>
    <col min="14594" max="14594" width="14.85546875" style="237" bestFit="1" customWidth="1"/>
    <col min="14595" max="14595" width="13.7109375" style="237" customWidth="1"/>
    <col min="14596" max="14596" width="39.85546875" style="237" bestFit="1" customWidth="1"/>
    <col min="14597" max="14597" width="14.85546875" style="237" bestFit="1" customWidth="1"/>
    <col min="14598" max="14848" width="9.140625" style="237" customWidth="1"/>
    <col min="14849" max="14849" width="59.28515625" style="237" bestFit="1" customWidth="1"/>
    <col min="14850" max="14850" width="14.85546875" style="237" bestFit="1" customWidth="1"/>
    <col min="14851" max="14851" width="13.7109375" style="237" customWidth="1"/>
    <col min="14852" max="14852" width="39.85546875" style="237" bestFit="1" customWidth="1"/>
    <col min="14853" max="14853" width="14.85546875" style="237" bestFit="1" customWidth="1"/>
    <col min="14854" max="15104" width="9.140625" style="237" customWidth="1"/>
    <col min="15105" max="15105" width="59.28515625" style="237" bestFit="1" customWidth="1"/>
    <col min="15106" max="15106" width="14.85546875" style="237" bestFit="1" customWidth="1"/>
    <col min="15107" max="15107" width="13.7109375" style="237" customWidth="1"/>
    <col min="15108" max="15108" width="39.85546875" style="237" bestFit="1" customWidth="1"/>
    <col min="15109" max="15109" width="14.85546875" style="237" bestFit="1" customWidth="1"/>
    <col min="15110" max="15360" width="9.140625" style="237" customWidth="1"/>
    <col min="15361" max="15361" width="59.28515625" style="237" bestFit="1" customWidth="1"/>
    <col min="15362" max="15362" width="14.85546875" style="237" bestFit="1" customWidth="1"/>
    <col min="15363" max="15363" width="13.7109375" style="237" customWidth="1"/>
    <col min="15364" max="15364" width="39.85546875" style="237" bestFit="1" customWidth="1"/>
    <col min="15365" max="15365" width="14.85546875" style="237" bestFit="1" customWidth="1"/>
    <col min="15366" max="15616" width="9.140625" style="237" customWidth="1"/>
    <col min="15617" max="15617" width="59.28515625" style="237" bestFit="1" customWidth="1"/>
    <col min="15618" max="15618" width="14.85546875" style="237" bestFit="1" customWidth="1"/>
    <col min="15619" max="15619" width="13.7109375" style="237" customWidth="1"/>
    <col min="15620" max="15620" width="39.85546875" style="237" bestFit="1" customWidth="1"/>
    <col min="15621" max="15621" width="14.85546875" style="237" bestFit="1" customWidth="1"/>
    <col min="15622" max="15872" width="9.140625" style="237" customWidth="1"/>
    <col min="15873" max="15873" width="59.28515625" style="237" bestFit="1" customWidth="1"/>
    <col min="15874" max="15874" width="14.85546875" style="237" bestFit="1" customWidth="1"/>
    <col min="15875" max="15875" width="13.7109375" style="237" customWidth="1"/>
    <col min="15876" max="15876" width="39.85546875" style="237" bestFit="1" customWidth="1"/>
    <col min="15877" max="15877" width="14.85546875" style="237" bestFit="1" customWidth="1"/>
    <col min="15878" max="16128" width="9.140625" style="237" customWidth="1"/>
    <col min="16129" max="16129" width="59.28515625" style="237" bestFit="1" customWidth="1"/>
    <col min="16130" max="16130" width="14.85546875" style="237" bestFit="1" customWidth="1"/>
    <col min="16131" max="16131" width="13.7109375" style="237" customWidth="1"/>
    <col min="16132" max="16132" width="39.85546875" style="237" bestFit="1" customWidth="1"/>
    <col min="16133" max="16133" width="14.85546875" style="237" bestFit="1" customWidth="1"/>
    <col min="16134" max="16384" width="9.140625" style="237" customWidth="1"/>
  </cols>
  <sheetData>
    <row r="2" spans="1:5" ht="24" customHeight="1" x14ac:dyDescent="0.25">
      <c r="A2" s="328" t="s">
        <v>184</v>
      </c>
      <c r="B2" s="328"/>
      <c r="C2" s="328"/>
      <c r="D2" s="328"/>
      <c r="E2" s="328"/>
    </row>
    <row r="3" spans="1:5" ht="24" customHeight="1" x14ac:dyDescent="0.25">
      <c r="A3" s="329" t="s">
        <v>1805</v>
      </c>
      <c r="B3" s="329"/>
      <c r="C3" s="329"/>
      <c r="D3" s="329"/>
      <c r="E3" s="329"/>
    </row>
    <row r="4" spans="1:5" ht="12" customHeight="1" x14ac:dyDescent="0.25">
      <c r="A4" s="238"/>
      <c r="B4" s="241"/>
      <c r="C4" s="238"/>
      <c r="D4" s="238"/>
      <c r="E4" s="241"/>
    </row>
    <row r="5" spans="1:5" ht="20.100000000000001" customHeight="1" x14ac:dyDescent="0.25">
      <c r="A5" s="277" t="s">
        <v>185</v>
      </c>
      <c r="B5" s="278" t="s">
        <v>57</v>
      </c>
      <c r="C5" s="279" t="s">
        <v>186</v>
      </c>
      <c r="D5" s="277" t="s">
        <v>187</v>
      </c>
      <c r="E5" s="278" t="s">
        <v>57</v>
      </c>
    </row>
    <row r="6" spans="1:5" ht="20.100000000000001" customHeight="1" x14ac:dyDescent="0.25">
      <c r="A6" s="262" t="s">
        <v>57</v>
      </c>
      <c r="B6" s="278" t="s">
        <v>57</v>
      </c>
      <c r="C6" s="262" t="s">
        <v>57</v>
      </c>
      <c r="D6" s="262" t="s">
        <v>57</v>
      </c>
      <c r="E6" s="278" t="s">
        <v>57</v>
      </c>
    </row>
    <row r="7" spans="1:5" ht="20.100000000000001" customHeight="1" x14ac:dyDescent="0.25">
      <c r="A7" s="239" t="s">
        <v>188</v>
      </c>
      <c r="B7" s="278" t="s">
        <v>57</v>
      </c>
      <c r="C7" s="262" t="s">
        <v>57</v>
      </c>
      <c r="D7" s="239" t="s">
        <v>189</v>
      </c>
      <c r="E7" s="278" t="s">
        <v>57</v>
      </c>
    </row>
    <row r="8" spans="1:5" ht="20.100000000000001" customHeight="1" x14ac:dyDescent="0.25">
      <c r="A8" s="262" t="s">
        <v>57</v>
      </c>
      <c r="B8" s="278" t="s">
        <v>57</v>
      </c>
      <c r="C8" s="279" t="s">
        <v>186</v>
      </c>
      <c r="D8" s="262" t="s">
        <v>57</v>
      </c>
      <c r="E8" s="278" t="s">
        <v>57</v>
      </c>
    </row>
    <row r="9" spans="1:5" ht="20.100000000000001" customHeight="1" x14ac:dyDescent="0.25">
      <c r="A9" s="239" t="s">
        <v>190</v>
      </c>
      <c r="B9" s="278" t="s">
        <v>57</v>
      </c>
      <c r="C9" s="262" t="s">
        <v>57</v>
      </c>
      <c r="D9" s="239" t="s">
        <v>190</v>
      </c>
      <c r="E9" s="278" t="s">
        <v>57</v>
      </c>
    </row>
    <row r="10" spans="1:5" ht="20.100000000000001" customHeight="1" x14ac:dyDescent="0.25">
      <c r="A10" s="262" t="s">
        <v>57</v>
      </c>
      <c r="B10" s="278" t="s">
        <v>57</v>
      </c>
      <c r="C10" s="279" t="s">
        <v>186</v>
      </c>
      <c r="D10" s="262" t="s">
        <v>57</v>
      </c>
      <c r="E10" s="278" t="s">
        <v>57</v>
      </c>
    </row>
    <row r="11" spans="1:5" ht="20.100000000000001" customHeight="1" x14ac:dyDescent="0.25">
      <c r="A11" s="262" t="s">
        <v>191</v>
      </c>
      <c r="B11" s="280">
        <v>6000</v>
      </c>
      <c r="C11" s="262" t="s">
        <v>57</v>
      </c>
      <c r="D11" s="262" t="s">
        <v>192</v>
      </c>
      <c r="E11" s="280">
        <v>812316.65</v>
      </c>
    </row>
    <row r="12" spans="1:5" ht="20.100000000000001" customHeight="1" x14ac:dyDescent="0.25">
      <c r="A12" s="262" t="s">
        <v>193</v>
      </c>
      <c r="B12" s="280">
        <v>8631823.9499999993</v>
      </c>
      <c r="C12" s="262" t="s">
        <v>57</v>
      </c>
      <c r="D12" s="262" t="s">
        <v>194</v>
      </c>
      <c r="E12" s="281">
        <v>420942.32</v>
      </c>
    </row>
    <row r="13" spans="1:5" ht="20.100000000000001" customHeight="1" x14ac:dyDescent="0.25">
      <c r="A13" s="262" t="s">
        <v>238</v>
      </c>
      <c r="B13" s="280">
        <v>8060728.0199999996</v>
      </c>
      <c r="C13" s="262" t="s">
        <v>57</v>
      </c>
      <c r="D13" s="262" t="s">
        <v>57</v>
      </c>
      <c r="E13" s="278" t="s">
        <v>57</v>
      </c>
    </row>
    <row r="14" spans="1:5" ht="20.100000000000001" customHeight="1" x14ac:dyDescent="0.25">
      <c r="A14" s="262" t="s">
        <v>195</v>
      </c>
      <c r="B14" s="280">
        <v>3605643.7</v>
      </c>
      <c r="C14" s="262" t="s">
        <v>57</v>
      </c>
      <c r="D14" s="239" t="s">
        <v>197</v>
      </c>
      <c r="E14" s="282">
        <v>1233258.97</v>
      </c>
    </row>
    <row r="15" spans="1:5" ht="20.100000000000001" customHeight="1" x14ac:dyDescent="0.25">
      <c r="A15" s="262" t="s">
        <v>196</v>
      </c>
      <c r="B15" s="280">
        <v>1032642.62</v>
      </c>
      <c r="C15" s="262" t="s">
        <v>57</v>
      </c>
      <c r="D15" s="262" t="s">
        <v>57</v>
      </c>
      <c r="E15" s="278" t="s">
        <v>57</v>
      </c>
    </row>
    <row r="16" spans="1:5" ht="20.100000000000001" customHeight="1" x14ac:dyDescent="0.25">
      <c r="A16" s="262" t="s">
        <v>198</v>
      </c>
      <c r="B16" s="280">
        <v>4268.1000000000004</v>
      </c>
      <c r="C16" s="262" t="s">
        <v>57</v>
      </c>
      <c r="D16" s="239" t="s">
        <v>200</v>
      </c>
      <c r="E16" s="278" t="s">
        <v>57</v>
      </c>
    </row>
    <row r="17" spans="1:5" ht="20.100000000000001" customHeight="1" x14ac:dyDescent="0.25">
      <c r="A17" s="262" t="s">
        <v>199</v>
      </c>
      <c r="B17" s="283">
        <v>-8121.26</v>
      </c>
      <c r="C17" s="262" t="s">
        <v>57</v>
      </c>
      <c r="D17" s="262" t="s">
        <v>57</v>
      </c>
      <c r="E17" s="278" t="s">
        <v>57</v>
      </c>
    </row>
    <row r="18" spans="1:5" ht="20.100000000000001" customHeight="1" x14ac:dyDescent="0.25">
      <c r="A18" s="262" t="s">
        <v>201</v>
      </c>
      <c r="B18" s="283">
        <v>-659400.13</v>
      </c>
      <c r="C18" s="262" t="s">
        <v>57</v>
      </c>
      <c r="D18" s="262" t="s">
        <v>203</v>
      </c>
      <c r="E18" s="281">
        <v>242037.08</v>
      </c>
    </row>
    <row r="19" spans="1:5" ht="20.100000000000001" customHeight="1" x14ac:dyDescent="0.25">
      <c r="A19" s="262" t="s">
        <v>202</v>
      </c>
      <c r="B19" s="284">
        <v>-513235.18</v>
      </c>
      <c r="C19" s="262" t="s">
        <v>57</v>
      </c>
      <c r="D19" s="262" t="s">
        <v>57</v>
      </c>
      <c r="E19" s="278" t="s">
        <v>57</v>
      </c>
    </row>
    <row r="20" spans="1:5" ht="20.100000000000001" customHeight="1" x14ac:dyDescent="0.25">
      <c r="A20" s="262" t="s">
        <v>57</v>
      </c>
      <c r="B20" s="278" t="s">
        <v>57</v>
      </c>
      <c r="C20" s="279" t="s">
        <v>186</v>
      </c>
      <c r="D20" s="239" t="s">
        <v>204</v>
      </c>
      <c r="E20" s="282">
        <v>242037.08</v>
      </c>
    </row>
    <row r="21" spans="1:5" ht="20.100000000000001" customHeight="1" x14ac:dyDescent="0.25">
      <c r="A21" s="239" t="s">
        <v>197</v>
      </c>
      <c r="B21" s="282">
        <v>20160349.82</v>
      </c>
      <c r="C21" s="279" t="s">
        <v>186</v>
      </c>
      <c r="D21" s="262" t="s">
        <v>57</v>
      </c>
      <c r="E21" s="278" t="s">
        <v>57</v>
      </c>
    </row>
    <row r="22" spans="1:5" ht="20.100000000000001" customHeight="1" x14ac:dyDescent="0.25">
      <c r="A22" s="262" t="s">
        <v>57</v>
      </c>
      <c r="B22" s="278" t="s">
        <v>57</v>
      </c>
      <c r="C22" s="279" t="s">
        <v>186</v>
      </c>
      <c r="D22" s="262" t="s">
        <v>57</v>
      </c>
      <c r="E22" s="278" t="s">
        <v>57</v>
      </c>
    </row>
    <row r="23" spans="1:5" ht="20.100000000000001" customHeight="1" x14ac:dyDescent="0.25">
      <c r="A23" s="262" t="s">
        <v>57</v>
      </c>
      <c r="B23" s="278" t="s">
        <v>57</v>
      </c>
      <c r="C23" s="279" t="s">
        <v>186</v>
      </c>
      <c r="D23" s="239" t="s">
        <v>206</v>
      </c>
      <c r="E23" s="282">
        <v>1475296.05</v>
      </c>
    </row>
    <row r="24" spans="1:5" ht="20.100000000000001" customHeight="1" x14ac:dyDescent="0.25">
      <c r="A24" s="239" t="s">
        <v>205</v>
      </c>
      <c r="B24" s="278" t="s">
        <v>57</v>
      </c>
      <c r="C24" s="262" t="s">
        <v>57</v>
      </c>
      <c r="D24" s="262" t="s">
        <v>57</v>
      </c>
      <c r="E24" s="278" t="s">
        <v>57</v>
      </c>
    </row>
    <row r="25" spans="1:5" ht="20.100000000000001" customHeight="1" x14ac:dyDescent="0.25">
      <c r="A25" s="262" t="s">
        <v>57</v>
      </c>
      <c r="B25" s="278" t="s">
        <v>57</v>
      </c>
      <c r="C25" s="262" t="s">
        <v>57</v>
      </c>
      <c r="D25" s="262" t="s">
        <v>57</v>
      </c>
      <c r="E25" s="278" t="s">
        <v>57</v>
      </c>
    </row>
    <row r="26" spans="1:5" ht="20.100000000000001" customHeight="1" x14ac:dyDescent="0.25">
      <c r="A26" s="262" t="s">
        <v>207</v>
      </c>
      <c r="B26" s="280">
        <v>1583191.31</v>
      </c>
      <c r="C26" s="262" t="s">
        <v>57</v>
      </c>
      <c r="D26" s="277" t="s">
        <v>209</v>
      </c>
      <c r="E26" s="282">
        <v>1475296.05</v>
      </c>
    </row>
    <row r="27" spans="1:5" ht="20.100000000000001" customHeight="1" x14ac:dyDescent="0.25">
      <c r="A27" s="262" t="s">
        <v>208</v>
      </c>
      <c r="B27" s="280">
        <v>472824.47</v>
      </c>
      <c r="C27" s="262" t="s">
        <v>57</v>
      </c>
      <c r="D27" s="262" t="s">
        <v>57</v>
      </c>
      <c r="E27" s="278" t="s">
        <v>57</v>
      </c>
    </row>
    <row r="28" spans="1:5" ht="20.100000000000001" customHeight="1" x14ac:dyDescent="0.25">
      <c r="A28" s="262" t="s">
        <v>210</v>
      </c>
      <c r="B28" s="280">
        <v>263298.71000000002</v>
      </c>
      <c r="C28" s="262" t="s">
        <v>57</v>
      </c>
      <c r="D28" s="277" t="s">
        <v>212</v>
      </c>
      <c r="E28" s="278" t="s">
        <v>57</v>
      </c>
    </row>
    <row r="29" spans="1:5" ht="20.100000000000001" customHeight="1" x14ac:dyDescent="0.25">
      <c r="A29" s="262" t="s">
        <v>211</v>
      </c>
      <c r="B29" s="280">
        <v>1802.72</v>
      </c>
      <c r="C29" s="262" t="s">
        <v>57</v>
      </c>
      <c r="D29" s="262" t="s">
        <v>57</v>
      </c>
      <c r="E29" s="278" t="s">
        <v>57</v>
      </c>
    </row>
    <row r="30" spans="1:5" ht="20.100000000000001" customHeight="1" x14ac:dyDescent="0.25">
      <c r="A30" s="262" t="s">
        <v>213</v>
      </c>
      <c r="B30" s="280">
        <v>1173158</v>
      </c>
      <c r="C30" s="262" t="s">
        <v>57</v>
      </c>
      <c r="D30" s="239" t="s">
        <v>215</v>
      </c>
      <c r="E30" s="278" t="s">
        <v>57</v>
      </c>
    </row>
    <row r="31" spans="1:5" ht="20.100000000000001" customHeight="1" x14ac:dyDescent="0.25">
      <c r="A31" s="262" t="s">
        <v>214</v>
      </c>
      <c r="B31" s="280">
        <v>17708657.870000001</v>
      </c>
      <c r="C31" s="262" t="s">
        <v>57</v>
      </c>
      <c r="D31" s="262" t="s">
        <v>57</v>
      </c>
      <c r="E31" s="278" t="s">
        <v>57</v>
      </c>
    </row>
    <row r="32" spans="1:5" ht="20.100000000000001" customHeight="1" x14ac:dyDescent="0.25">
      <c r="A32" s="262" t="s">
        <v>216</v>
      </c>
      <c r="B32" s="280">
        <v>645000</v>
      </c>
      <c r="C32" s="262" t="s">
        <v>57</v>
      </c>
      <c r="D32" s="262" t="s">
        <v>218</v>
      </c>
      <c r="E32" s="280">
        <v>10446445.449999999</v>
      </c>
    </row>
    <row r="33" spans="1:5" ht="20.100000000000001" customHeight="1" x14ac:dyDescent="0.25">
      <c r="A33" s="262" t="s">
        <v>217</v>
      </c>
      <c r="B33" s="280">
        <v>443695</v>
      </c>
      <c r="C33" s="262" t="s">
        <v>57</v>
      </c>
      <c r="D33" s="262" t="s">
        <v>220</v>
      </c>
      <c r="E33" s="280">
        <v>3757988.99</v>
      </c>
    </row>
    <row r="34" spans="1:5" ht="20.100000000000001" customHeight="1" x14ac:dyDescent="0.25">
      <c r="A34" s="262" t="s">
        <v>219</v>
      </c>
      <c r="B34" s="283">
        <v>-808657</v>
      </c>
      <c r="C34" s="262" t="s">
        <v>57</v>
      </c>
      <c r="D34" s="262" t="s">
        <v>222</v>
      </c>
      <c r="E34" s="280">
        <v>3337367.16</v>
      </c>
    </row>
    <row r="35" spans="1:5" ht="20.100000000000001" customHeight="1" x14ac:dyDescent="0.25">
      <c r="A35" s="262" t="s">
        <v>221</v>
      </c>
      <c r="B35" s="283">
        <v>-278997.7</v>
      </c>
      <c r="C35" s="262" t="s">
        <v>57</v>
      </c>
      <c r="D35" s="262" t="s">
        <v>224</v>
      </c>
      <c r="E35" s="280">
        <v>7862470.3600000003</v>
      </c>
    </row>
    <row r="36" spans="1:5" ht="20.100000000000001" customHeight="1" x14ac:dyDescent="0.25">
      <c r="A36" s="262" t="s">
        <v>223</v>
      </c>
      <c r="B36" s="283">
        <v>-258185.49</v>
      </c>
      <c r="C36" s="262" t="s">
        <v>57</v>
      </c>
      <c r="D36" s="262" t="s">
        <v>226</v>
      </c>
      <c r="E36" s="280">
        <v>4561192.3</v>
      </c>
    </row>
    <row r="37" spans="1:5" ht="20.100000000000001" customHeight="1" x14ac:dyDescent="0.25">
      <c r="A37" s="262" t="s">
        <v>225</v>
      </c>
      <c r="B37" s="283">
        <v>-1098</v>
      </c>
      <c r="C37" s="262" t="s">
        <v>57</v>
      </c>
      <c r="D37" s="262" t="s">
        <v>228</v>
      </c>
      <c r="E37" s="280">
        <v>2765075.14</v>
      </c>
    </row>
    <row r="38" spans="1:5" ht="20.100000000000001" customHeight="1" x14ac:dyDescent="0.25">
      <c r="A38" s="262" t="s">
        <v>227</v>
      </c>
      <c r="B38" s="284">
        <v>-199.9</v>
      </c>
      <c r="C38" s="262" t="s">
        <v>57</v>
      </c>
      <c r="D38" s="262" t="s">
        <v>229</v>
      </c>
      <c r="E38" s="280">
        <v>2354645.0299999998</v>
      </c>
    </row>
    <row r="39" spans="1:5" ht="20.100000000000001" customHeight="1" x14ac:dyDescent="0.25">
      <c r="A39" s="262" t="s">
        <v>57</v>
      </c>
      <c r="B39" s="278" t="s">
        <v>57</v>
      </c>
      <c r="C39" s="279" t="s">
        <v>186</v>
      </c>
      <c r="D39" s="262" t="s">
        <v>231</v>
      </c>
      <c r="E39" s="280">
        <v>1636821.79</v>
      </c>
    </row>
    <row r="40" spans="1:5" ht="20.100000000000001" customHeight="1" x14ac:dyDescent="0.25">
      <c r="A40" s="239" t="s">
        <v>230</v>
      </c>
      <c r="B40" s="282">
        <v>20944489.989999998</v>
      </c>
      <c r="C40" s="279" t="s">
        <v>186</v>
      </c>
      <c r="D40" s="262" t="s">
        <v>763</v>
      </c>
      <c r="E40" s="281">
        <v>1968858.92</v>
      </c>
    </row>
    <row r="41" spans="1:5" ht="20.100000000000001" customHeight="1" x14ac:dyDescent="0.25">
      <c r="A41" s="262" t="s">
        <v>57</v>
      </c>
      <c r="B41" s="278" t="s">
        <v>57</v>
      </c>
      <c r="C41" s="279" t="s">
        <v>186</v>
      </c>
      <c r="D41" s="262" t="s">
        <v>57</v>
      </c>
      <c r="E41" s="278" t="s">
        <v>57</v>
      </c>
    </row>
    <row r="42" spans="1:5" ht="20.100000000000001" customHeight="1" x14ac:dyDescent="0.25">
      <c r="A42" s="262" t="s">
        <v>57</v>
      </c>
      <c r="B42" s="278" t="s">
        <v>57</v>
      </c>
      <c r="C42" s="279" t="s">
        <v>186</v>
      </c>
      <c r="D42" s="239" t="s">
        <v>232</v>
      </c>
      <c r="E42" s="282">
        <v>38690865.140000001</v>
      </c>
    </row>
    <row r="43" spans="1:5" ht="20.100000000000001" customHeight="1" x14ac:dyDescent="0.25">
      <c r="A43" s="262" t="s">
        <v>57</v>
      </c>
      <c r="B43" s="278" t="s">
        <v>57</v>
      </c>
      <c r="C43" s="279" t="s">
        <v>186</v>
      </c>
      <c r="D43" s="262" t="s">
        <v>57</v>
      </c>
      <c r="E43" s="278" t="s">
        <v>57</v>
      </c>
    </row>
    <row r="44" spans="1:5" ht="20.100000000000001" customHeight="1" x14ac:dyDescent="0.25">
      <c r="A44" s="239" t="s">
        <v>233</v>
      </c>
      <c r="B44" s="282">
        <v>41104839.810000002</v>
      </c>
      <c r="C44" s="279" t="s">
        <v>186</v>
      </c>
      <c r="D44" s="262" t="s">
        <v>234</v>
      </c>
      <c r="E44" s="281">
        <v>938678.62</v>
      </c>
    </row>
    <row r="45" spans="1:5" ht="20.100000000000001" customHeight="1" x14ac:dyDescent="0.25">
      <c r="A45" s="262" t="s">
        <v>57</v>
      </c>
      <c r="B45" s="278" t="s">
        <v>57</v>
      </c>
      <c r="C45" s="279" t="s">
        <v>186</v>
      </c>
      <c r="D45" s="262" t="s">
        <v>57</v>
      </c>
      <c r="E45" s="278" t="s">
        <v>57</v>
      </c>
    </row>
    <row r="46" spans="1:5" ht="20.100000000000001" customHeight="1" x14ac:dyDescent="0.25">
      <c r="A46" s="262" t="s">
        <v>57</v>
      </c>
      <c r="B46" s="278" t="s">
        <v>57</v>
      </c>
      <c r="C46" s="279" t="s">
        <v>186</v>
      </c>
      <c r="D46" s="277" t="s">
        <v>235</v>
      </c>
      <c r="E46" s="282">
        <v>39629543.759999998</v>
      </c>
    </row>
    <row r="47" spans="1:5" ht="20.100000000000001" customHeight="1" x14ac:dyDescent="0.25">
      <c r="A47" s="262" t="s">
        <v>57</v>
      </c>
      <c r="B47" s="278" t="s">
        <v>57</v>
      </c>
      <c r="C47" s="262" t="s">
        <v>57</v>
      </c>
      <c r="D47" s="262" t="s">
        <v>57</v>
      </c>
      <c r="E47" s="278" t="s">
        <v>57</v>
      </c>
    </row>
    <row r="48" spans="1:5" ht="20.100000000000001" customHeight="1" x14ac:dyDescent="0.25">
      <c r="A48" s="262" t="s">
        <v>57</v>
      </c>
      <c r="B48" s="278" t="s">
        <v>57</v>
      </c>
      <c r="C48" s="262" t="s">
        <v>57</v>
      </c>
      <c r="D48" s="262" t="s">
        <v>57</v>
      </c>
      <c r="E48" s="278" t="s">
        <v>57</v>
      </c>
    </row>
    <row r="49" spans="1:5" ht="20.100000000000001" customHeight="1" x14ac:dyDescent="0.25">
      <c r="A49" s="279" t="s">
        <v>186</v>
      </c>
      <c r="B49" s="278" t="s">
        <v>57</v>
      </c>
      <c r="C49" s="262" t="s">
        <v>57</v>
      </c>
      <c r="D49" s="262" t="s">
        <v>57</v>
      </c>
      <c r="E49" s="278" t="s">
        <v>57</v>
      </c>
    </row>
    <row r="50" spans="1:5" ht="20.100000000000001" customHeight="1" thickBot="1" x14ac:dyDescent="0.3">
      <c r="A50" s="277" t="s">
        <v>236</v>
      </c>
      <c r="B50" s="285">
        <v>41104839.810000002</v>
      </c>
      <c r="C50" s="279" t="s">
        <v>186</v>
      </c>
      <c r="D50" s="277" t="s">
        <v>237</v>
      </c>
      <c r="E50" s="285">
        <v>41104839.810000002</v>
      </c>
    </row>
    <row r="51" spans="1:5" ht="20.100000000000001" customHeight="1" thickTop="1" x14ac:dyDescent="0.25">
      <c r="A51" s="279" t="s">
        <v>186</v>
      </c>
      <c r="B51" s="278" t="s">
        <v>57</v>
      </c>
      <c r="C51" s="262" t="s">
        <v>57</v>
      </c>
      <c r="D51" s="262" t="s">
        <v>57</v>
      </c>
      <c r="E51" s="278" t="s">
        <v>57</v>
      </c>
    </row>
    <row r="52" spans="1:5" ht="20.100000000000001" customHeight="1" x14ac:dyDescent="0.25">
      <c r="A52" s="262" t="s">
        <v>57</v>
      </c>
    </row>
    <row r="53" spans="1:5" ht="20.100000000000001" customHeight="1" x14ac:dyDescent="0.25">
      <c r="A53" s="243" t="s">
        <v>57</v>
      </c>
      <c r="B53" s="244" t="s">
        <v>57</v>
      </c>
      <c r="C53" s="243" t="s">
        <v>57</v>
      </c>
      <c r="D53" s="243" t="s">
        <v>57</v>
      </c>
      <c r="E53" s="244" t="s">
        <v>57</v>
      </c>
    </row>
  </sheetData>
  <mergeCells count="2">
    <mergeCell ref="A2:E2"/>
    <mergeCell ref="A3:E3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E7BA-ABFB-4645-82C5-BF383A88FB24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FC8A-458C-4519-9B05-B0D9751F2192}">
  <dimension ref="A2:G65"/>
  <sheetViews>
    <sheetView workbookViewId="0">
      <selection sqref="A1:G47"/>
    </sheetView>
  </sheetViews>
  <sheetFormatPr baseColWidth="10" defaultRowHeight="15" x14ac:dyDescent="0.25"/>
  <cols>
    <col min="1" max="1" width="11.42578125" style="237"/>
    <col min="2" max="2" width="58.85546875" style="237" bestFit="1" customWidth="1"/>
    <col min="3" max="3" width="13.7109375" style="242" customWidth="1"/>
    <col min="4" max="4" width="13.7109375" style="237" customWidth="1"/>
    <col min="5" max="5" width="13.7109375" style="242" customWidth="1"/>
    <col min="6" max="6" width="13.7109375" style="237" customWidth="1"/>
    <col min="7" max="256" width="9.140625" style="237" customWidth="1"/>
    <col min="257" max="257" width="11.42578125" style="237"/>
    <col min="258" max="258" width="58.85546875" style="237" bestFit="1" customWidth="1"/>
    <col min="259" max="262" width="13.7109375" style="237" customWidth="1"/>
    <col min="263" max="512" width="9.140625" style="237" customWidth="1"/>
    <col min="513" max="513" width="11.42578125" style="237"/>
    <col min="514" max="514" width="58.85546875" style="237" bestFit="1" customWidth="1"/>
    <col min="515" max="518" width="13.7109375" style="237" customWidth="1"/>
    <col min="519" max="768" width="9.140625" style="237" customWidth="1"/>
    <col min="769" max="769" width="11.42578125" style="237"/>
    <col min="770" max="770" width="58.85546875" style="237" bestFit="1" customWidth="1"/>
    <col min="771" max="774" width="13.7109375" style="237" customWidth="1"/>
    <col min="775" max="1024" width="9.140625" style="237" customWidth="1"/>
    <col min="1025" max="1025" width="11.42578125" style="237"/>
    <col min="1026" max="1026" width="58.85546875" style="237" bestFit="1" customWidth="1"/>
    <col min="1027" max="1030" width="13.7109375" style="237" customWidth="1"/>
    <col min="1031" max="1280" width="9.140625" style="237" customWidth="1"/>
    <col min="1281" max="1281" width="11.42578125" style="237"/>
    <col min="1282" max="1282" width="58.85546875" style="237" bestFit="1" customWidth="1"/>
    <col min="1283" max="1286" width="13.7109375" style="237" customWidth="1"/>
    <col min="1287" max="1536" width="9.140625" style="237" customWidth="1"/>
    <col min="1537" max="1537" width="11.42578125" style="237"/>
    <col min="1538" max="1538" width="58.85546875" style="237" bestFit="1" customWidth="1"/>
    <col min="1539" max="1542" width="13.7109375" style="237" customWidth="1"/>
    <col min="1543" max="1792" width="9.140625" style="237" customWidth="1"/>
    <col min="1793" max="1793" width="11.42578125" style="237"/>
    <col min="1794" max="1794" width="58.85546875" style="237" bestFit="1" customWidth="1"/>
    <col min="1795" max="1798" width="13.7109375" style="237" customWidth="1"/>
    <col min="1799" max="2048" width="9.140625" style="237" customWidth="1"/>
    <col min="2049" max="2049" width="11.42578125" style="237"/>
    <col min="2050" max="2050" width="58.85546875" style="237" bestFit="1" customWidth="1"/>
    <col min="2051" max="2054" width="13.7109375" style="237" customWidth="1"/>
    <col min="2055" max="2304" width="9.140625" style="237" customWidth="1"/>
    <col min="2305" max="2305" width="11.42578125" style="237"/>
    <col min="2306" max="2306" width="58.85546875" style="237" bestFit="1" customWidth="1"/>
    <col min="2307" max="2310" width="13.7109375" style="237" customWidth="1"/>
    <col min="2311" max="2560" width="9.140625" style="237" customWidth="1"/>
    <col min="2561" max="2561" width="11.42578125" style="237"/>
    <col min="2562" max="2562" width="58.85546875" style="237" bestFit="1" customWidth="1"/>
    <col min="2563" max="2566" width="13.7109375" style="237" customWidth="1"/>
    <col min="2567" max="2816" width="9.140625" style="237" customWidth="1"/>
    <col min="2817" max="2817" width="11.42578125" style="237"/>
    <col min="2818" max="2818" width="58.85546875" style="237" bestFit="1" customWidth="1"/>
    <col min="2819" max="2822" width="13.7109375" style="237" customWidth="1"/>
    <col min="2823" max="3072" width="9.140625" style="237" customWidth="1"/>
    <col min="3073" max="3073" width="11.42578125" style="237"/>
    <col min="3074" max="3074" width="58.85546875" style="237" bestFit="1" customWidth="1"/>
    <col min="3075" max="3078" width="13.7109375" style="237" customWidth="1"/>
    <col min="3079" max="3328" width="9.140625" style="237" customWidth="1"/>
    <col min="3329" max="3329" width="11.42578125" style="237"/>
    <col min="3330" max="3330" width="58.85546875" style="237" bestFit="1" customWidth="1"/>
    <col min="3331" max="3334" width="13.7109375" style="237" customWidth="1"/>
    <col min="3335" max="3584" width="9.140625" style="237" customWidth="1"/>
    <col min="3585" max="3585" width="11.42578125" style="237"/>
    <col min="3586" max="3586" width="58.85546875" style="237" bestFit="1" customWidth="1"/>
    <col min="3587" max="3590" width="13.7109375" style="237" customWidth="1"/>
    <col min="3591" max="3840" width="9.140625" style="237" customWidth="1"/>
    <col min="3841" max="3841" width="11.42578125" style="237"/>
    <col min="3842" max="3842" width="58.85546875" style="237" bestFit="1" customWidth="1"/>
    <col min="3843" max="3846" width="13.7109375" style="237" customWidth="1"/>
    <col min="3847" max="4096" width="9.140625" style="237" customWidth="1"/>
    <col min="4097" max="4097" width="11.42578125" style="237"/>
    <col min="4098" max="4098" width="58.85546875" style="237" bestFit="1" customWidth="1"/>
    <col min="4099" max="4102" width="13.7109375" style="237" customWidth="1"/>
    <col min="4103" max="4352" width="9.140625" style="237" customWidth="1"/>
    <col min="4353" max="4353" width="11.42578125" style="237"/>
    <col min="4354" max="4354" width="58.85546875" style="237" bestFit="1" customWidth="1"/>
    <col min="4355" max="4358" width="13.7109375" style="237" customWidth="1"/>
    <col min="4359" max="4608" width="9.140625" style="237" customWidth="1"/>
    <col min="4609" max="4609" width="11.42578125" style="237"/>
    <col min="4610" max="4610" width="58.85546875" style="237" bestFit="1" customWidth="1"/>
    <col min="4611" max="4614" width="13.7109375" style="237" customWidth="1"/>
    <col min="4615" max="4864" width="9.140625" style="237" customWidth="1"/>
    <col min="4865" max="4865" width="11.42578125" style="237"/>
    <col min="4866" max="4866" width="58.85546875" style="237" bestFit="1" customWidth="1"/>
    <col min="4867" max="4870" width="13.7109375" style="237" customWidth="1"/>
    <col min="4871" max="5120" width="9.140625" style="237" customWidth="1"/>
    <col min="5121" max="5121" width="11.42578125" style="237"/>
    <col min="5122" max="5122" width="58.85546875" style="237" bestFit="1" customWidth="1"/>
    <col min="5123" max="5126" width="13.7109375" style="237" customWidth="1"/>
    <col min="5127" max="5376" width="9.140625" style="237" customWidth="1"/>
    <col min="5377" max="5377" width="11.42578125" style="237"/>
    <col min="5378" max="5378" width="58.85546875" style="237" bestFit="1" customWidth="1"/>
    <col min="5379" max="5382" width="13.7109375" style="237" customWidth="1"/>
    <col min="5383" max="5632" width="9.140625" style="237" customWidth="1"/>
    <col min="5633" max="5633" width="11.42578125" style="237"/>
    <col min="5634" max="5634" width="58.85546875" style="237" bestFit="1" customWidth="1"/>
    <col min="5635" max="5638" width="13.7109375" style="237" customWidth="1"/>
    <col min="5639" max="5888" width="9.140625" style="237" customWidth="1"/>
    <col min="5889" max="5889" width="11.42578125" style="237"/>
    <col min="5890" max="5890" width="58.85546875" style="237" bestFit="1" customWidth="1"/>
    <col min="5891" max="5894" width="13.7109375" style="237" customWidth="1"/>
    <col min="5895" max="6144" width="9.140625" style="237" customWidth="1"/>
    <col min="6145" max="6145" width="11.42578125" style="237"/>
    <col min="6146" max="6146" width="58.85546875" style="237" bestFit="1" customWidth="1"/>
    <col min="6147" max="6150" width="13.7109375" style="237" customWidth="1"/>
    <col min="6151" max="6400" width="9.140625" style="237" customWidth="1"/>
    <col min="6401" max="6401" width="11.42578125" style="237"/>
    <col min="6402" max="6402" width="58.85546875" style="237" bestFit="1" customWidth="1"/>
    <col min="6403" max="6406" width="13.7109375" style="237" customWidth="1"/>
    <col min="6407" max="6656" width="9.140625" style="237" customWidth="1"/>
    <col min="6657" max="6657" width="11.42578125" style="237"/>
    <col min="6658" max="6658" width="58.85546875" style="237" bestFit="1" customWidth="1"/>
    <col min="6659" max="6662" width="13.7109375" style="237" customWidth="1"/>
    <col min="6663" max="6912" width="9.140625" style="237" customWidth="1"/>
    <col min="6913" max="6913" width="11.42578125" style="237"/>
    <col min="6914" max="6914" width="58.85546875" style="237" bestFit="1" customWidth="1"/>
    <col min="6915" max="6918" width="13.7109375" style="237" customWidth="1"/>
    <col min="6919" max="7168" width="9.140625" style="237" customWidth="1"/>
    <col min="7169" max="7169" width="11.42578125" style="237"/>
    <col min="7170" max="7170" width="58.85546875" style="237" bestFit="1" customWidth="1"/>
    <col min="7171" max="7174" width="13.7109375" style="237" customWidth="1"/>
    <col min="7175" max="7424" width="9.140625" style="237" customWidth="1"/>
    <col min="7425" max="7425" width="11.42578125" style="237"/>
    <col min="7426" max="7426" width="58.85546875" style="237" bestFit="1" customWidth="1"/>
    <col min="7427" max="7430" width="13.7109375" style="237" customWidth="1"/>
    <col min="7431" max="7680" width="9.140625" style="237" customWidth="1"/>
    <col min="7681" max="7681" width="11.42578125" style="237"/>
    <col min="7682" max="7682" width="58.85546875" style="237" bestFit="1" customWidth="1"/>
    <col min="7683" max="7686" width="13.7109375" style="237" customWidth="1"/>
    <col min="7687" max="7936" width="9.140625" style="237" customWidth="1"/>
    <col min="7937" max="7937" width="11.42578125" style="237"/>
    <col min="7938" max="7938" width="58.85546875" style="237" bestFit="1" customWidth="1"/>
    <col min="7939" max="7942" width="13.7109375" style="237" customWidth="1"/>
    <col min="7943" max="8192" width="9.140625" style="237" customWidth="1"/>
    <col min="8193" max="8193" width="11.42578125" style="237"/>
    <col min="8194" max="8194" width="58.85546875" style="237" bestFit="1" customWidth="1"/>
    <col min="8195" max="8198" width="13.7109375" style="237" customWidth="1"/>
    <col min="8199" max="8448" width="9.140625" style="237" customWidth="1"/>
    <col min="8449" max="8449" width="11.42578125" style="237"/>
    <col min="8450" max="8450" width="58.85546875" style="237" bestFit="1" customWidth="1"/>
    <col min="8451" max="8454" width="13.7109375" style="237" customWidth="1"/>
    <col min="8455" max="8704" width="9.140625" style="237" customWidth="1"/>
    <col min="8705" max="8705" width="11.42578125" style="237"/>
    <col min="8706" max="8706" width="58.85546875" style="237" bestFit="1" customWidth="1"/>
    <col min="8707" max="8710" width="13.7109375" style="237" customWidth="1"/>
    <col min="8711" max="8960" width="9.140625" style="237" customWidth="1"/>
    <col min="8961" max="8961" width="11.42578125" style="237"/>
    <col min="8962" max="8962" width="58.85546875" style="237" bestFit="1" customWidth="1"/>
    <col min="8963" max="8966" width="13.7109375" style="237" customWidth="1"/>
    <col min="8967" max="9216" width="9.140625" style="237" customWidth="1"/>
    <col min="9217" max="9217" width="11.42578125" style="237"/>
    <col min="9218" max="9218" width="58.85546875" style="237" bestFit="1" customWidth="1"/>
    <col min="9219" max="9222" width="13.7109375" style="237" customWidth="1"/>
    <col min="9223" max="9472" width="9.140625" style="237" customWidth="1"/>
    <col min="9473" max="9473" width="11.42578125" style="237"/>
    <col min="9474" max="9474" width="58.85546875" style="237" bestFit="1" customWidth="1"/>
    <col min="9475" max="9478" width="13.7109375" style="237" customWidth="1"/>
    <col min="9479" max="9728" width="9.140625" style="237" customWidth="1"/>
    <col min="9729" max="9729" width="11.42578125" style="237"/>
    <col min="9730" max="9730" width="58.85546875" style="237" bestFit="1" customWidth="1"/>
    <col min="9731" max="9734" width="13.7109375" style="237" customWidth="1"/>
    <col min="9735" max="9984" width="9.140625" style="237" customWidth="1"/>
    <col min="9985" max="9985" width="11.42578125" style="237"/>
    <col min="9986" max="9986" width="58.85546875" style="237" bestFit="1" customWidth="1"/>
    <col min="9987" max="9990" width="13.7109375" style="237" customWidth="1"/>
    <col min="9991" max="10240" width="9.140625" style="237" customWidth="1"/>
    <col min="10241" max="10241" width="11.42578125" style="237"/>
    <col min="10242" max="10242" width="58.85546875" style="237" bestFit="1" customWidth="1"/>
    <col min="10243" max="10246" width="13.7109375" style="237" customWidth="1"/>
    <col min="10247" max="10496" width="9.140625" style="237" customWidth="1"/>
    <col min="10497" max="10497" width="11.42578125" style="237"/>
    <col min="10498" max="10498" width="58.85546875" style="237" bestFit="1" customWidth="1"/>
    <col min="10499" max="10502" width="13.7109375" style="237" customWidth="1"/>
    <col min="10503" max="10752" width="9.140625" style="237" customWidth="1"/>
    <col min="10753" max="10753" width="11.42578125" style="237"/>
    <col min="10754" max="10754" width="58.85546875" style="237" bestFit="1" customWidth="1"/>
    <col min="10755" max="10758" width="13.7109375" style="237" customWidth="1"/>
    <col min="10759" max="11008" width="9.140625" style="237" customWidth="1"/>
    <col min="11009" max="11009" width="11.42578125" style="237"/>
    <col min="11010" max="11010" width="58.85546875" style="237" bestFit="1" customWidth="1"/>
    <col min="11011" max="11014" width="13.7109375" style="237" customWidth="1"/>
    <col min="11015" max="11264" width="9.140625" style="237" customWidth="1"/>
    <col min="11265" max="11265" width="11.42578125" style="237"/>
    <col min="11266" max="11266" width="58.85546875" style="237" bestFit="1" customWidth="1"/>
    <col min="11267" max="11270" width="13.7109375" style="237" customWidth="1"/>
    <col min="11271" max="11520" width="9.140625" style="237" customWidth="1"/>
    <col min="11521" max="11521" width="11.42578125" style="237"/>
    <col min="11522" max="11522" width="58.85546875" style="237" bestFit="1" customWidth="1"/>
    <col min="11523" max="11526" width="13.7109375" style="237" customWidth="1"/>
    <col min="11527" max="11776" width="9.140625" style="237" customWidth="1"/>
    <col min="11777" max="11777" width="11.42578125" style="237"/>
    <col min="11778" max="11778" width="58.85546875" style="237" bestFit="1" customWidth="1"/>
    <col min="11779" max="11782" width="13.7109375" style="237" customWidth="1"/>
    <col min="11783" max="12032" width="9.140625" style="237" customWidth="1"/>
    <col min="12033" max="12033" width="11.42578125" style="237"/>
    <col min="12034" max="12034" width="58.85546875" style="237" bestFit="1" customWidth="1"/>
    <col min="12035" max="12038" width="13.7109375" style="237" customWidth="1"/>
    <col min="12039" max="12288" width="9.140625" style="237" customWidth="1"/>
    <col min="12289" max="12289" width="11.42578125" style="237"/>
    <col min="12290" max="12290" width="58.85546875" style="237" bestFit="1" customWidth="1"/>
    <col min="12291" max="12294" width="13.7109375" style="237" customWidth="1"/>
    <col min="12295" max="12544" width="9.140625" style="237" customWidth="1"/>
    <col min="12545" max="12545" width="11.42578125" style="237"/>
    <col min="12546" max="12546" width="58.85546875" style="237" bestFit="1" customWidth="1"/>
    <col min="12547" max="12550" width="13.7109375" style="237" customWidth="1"/>
    <col min="12551" max="12800" width="9.140625" style="237" customWidth="1"/>
    <col min="12801" max="12801" width="11.42578125" style="237"/>
    <col min="12802" max="12802" width="58.85546875" style="237" bestFit="1" customWidth="1"/>
    <col min="12803" max="12806" width="13.7109375" style="237" customWidth="1"/>
    <col min="12807" max="13056" width="9.140625" style="237" customWidth="1"/>
    <col min="13057" max="13057" width="11.42578125" style="237"/>
    <col min="13058" max="13058" width="58.85546875" style="237" bestFit="1" customWidth="1"/>
    <col min="13059" max="13062" width="13.7109375" style="237" customWidth="1"/>
    <col min="13063" max="13312" width="9.140625" style="237" customWidth="1"/>
    <col min="13313" max="13313" width="11.42578125" style="237"/>
    <col min="13314" max="13314" width="58.85546875" style="237" bestFit="1" customWidth="1"/>
    <col min="13315" max="13318" width="13.7109375" style="237" customWidth="1"/>
    <col min="13319" max="13568" width="9.140625" style="237" customWidth="1"/>
    <col min="13569" max="13569" width="11.42578125" style="237"/>
    <col min="13570" max="13570" width="58.85546875" style="237" bestFit="1" customWidth="1"/>
    <col min="13571" max="13574" width="13.7109375" style="237" customWidth="1"/>
    <col min="13575" max="13824" width="9.140625" style="237" customWidth="1"/>
    <col min="13825" max="13825" width="11.42578125" style="237"/>
    <col min="13826" max="13826" width="58.85546875" style="237" bestFit="1" customWidth="1"/>
    <col min="13827" max="13830" width="13.7109375" style="237" customWidth="1"/>
    <col min="13831" max="14080" width="9.140625" style="237" customWidth="1"/>
    <col min="14081" max="14081" width="11.42578125" style="237"/>
    <col min="14082" max="14082" width="58.85546875" style="237" bestFit="1" customWidth="1"/>
    <col min="14083" max="14086" width="13.7109375" style="237" customWidth="1"/>
    <col min="14087" max="14336" width="9.140625" style="237" customWidth="1"/>
    <col min="14337" max="14337" width="11.42578125" style="237"/>
    <col min="14338" max="14338" width="58.85546875" style="237" bestFit="1" customWidth="1"/>
    <col min="14339" max="14342" width="13.7109375" style="237" customWidth="1"/>
    <col min="14343" max="14592" width="9.140625" style="237" customWidth="1"/>
    <col min="14593" max="14593" width="11.42578125" style="237"/>
    <col min="14594" max="14594" width="58.85546875" style="237" bestFit="1" customWidth="1"/>
    <col min="14595" max="14598" width="13.7109375" style="237" customWidth="1"/>
    <col min="14599" max="14848" width="9.140625" style="237" customWidth="1"/>
    <col min="14849" max="14849" width="11.42578125" style="237"/>
    <col min="14850" max="14850" width="58.85546875" style="237" bestFit="1" customWidth="1"/>
    <col min="14851" max="14854" width="13.7109375" style="237" customWidth="1"/>
    <col min="14855" max="15104" width="9.140625" style="237" customWidth="1"/>
    <col min="15105" max="15105" width="11.42578125" style="237"/>
    <col min="15106" max="15106" width="58.85546875" style="237" bestFit="1" customWidth="1"/>
    <col min="15107" max="15110" width="13.7109375" style="237" customWidth="1"/>
    <col min="15111" max="15360" width="9.140625" style="237" customWidth="1"/>
    <col min="15361" max="15361" width="11.42578125" style="237"/>
    <col min="15362" max="15362" width="58.85546875" style="237" bestFit="1" customWidth="1"/>
    <col min="15363" max="15366" width="13.7109375" style="237" customWidth="1"/>
    <col min="15367" max="15616" width="9.140625" style="237" customWidth="1"/>
    <col min="15617" max="15617" width="11.42578125" style="237"/>
    <col min="15618" max="15618" width="58.85546875" style="237" bestFit="1" customWidth="1"/>
    <col min="15619" max="15622" width="13.7109375" style="237" customWidth="1"/>
    <col min="15623" max="15872" width="9.140625" style="237" customWidth="1"/>
    <col min="15873" max="15873" width="11.42578125" style="237"/>
    <col min="15874" max="15874" width="58.85546875" style="237" bestFit="1" customWidth="1"/>
    <col min="15875" max="15878" width="13.7109375" style="237" customWidth="1"/>
    <col min="15879" max="16128" width="9.140625" style="237" customWidth="1"/>
    <col min="16129" max="16129" width="11.42578125" style="237"/>
    <col min="16130" max="16130" width="58.85546875" style="237" bestFit="1" customWidth="1"/>
    <col min="16131" max="16134" width="13.7109375" style="237" customWidth="1"/>
    <col min="16135" max="16384" width="9.140625" style="237" customWidth="1"/>
  </cols>
  <sheetData>
    <row r="2" spans="1:7" ht="24" customHeight="1" x14ac:dyDescent="0.25">
      <c r="A2" s="328" t="s">
        <v>184</v>
      </c>
      <c r="B2" s="328"/>
      <c r="C2" s="328"/>
      <c r="D2" s="328"/>
      <c r="E2" s="328"/>
      <c r="F2" s="328"/>
      <c r="G2" s="328"/>
    </row>
    <row r="3" spans="1:7" ht="24" customHeight="1" x14ac:dyDescent="0.25">
      <c r="A3" s="329" t="s">
        <v>856</v>
      </c>
      <c r="B3" s="329"/>
      <c r="C3" s="329"/>
      <c r="D3" s="329"/>
      <c r="E3" s="329"/>
      <c r="F3" s="329"/>
      <c r="G3" s="329"/>
    </row>
    <row r="4" spans="1:7" ht="12" customHeight="1" x14ac:dyDescent="0.25">
      <c r="B4" s="238"/>
      <c r="C4" s="241"/>
      <c r="D4" s="238"/>
      <c r="E4" s="241"/>
      <c r="F4" s="238"/>
    </row>
    <row r="5" spans="1:7" ht="21.95" customHeight="1" x14ac:dyDescent="0.25">
      <c r="B5" s="262"/>
      <c r="C5" s="286" t="s">
        <v>857</v>
      </c>
      <c r="D5" s="245"/>
      <c r="E5" s="286" t="s">
        <v>858</v>
      </c>
      <c r="F5" s="245"/>
    </row>
    <row r="6" spans="1:7" ht="12" customHeight="1" x14ac:dyDescent="0.25">
      <c r="B6" s="238"/>
      <c r="C6" s="241"/>
      <c r="D6" s="238"/>
      <c r="E6" s="241"/>
      <c r="F6" s="238"/>
    </row>
    <row r="7" spans="1:7" ht="20.100000000000001" customHeight="1" x14ac:dyDescent="0.25">
      <c r="B7" s="239" t="s">
        <v>239</v>
      </c>
      <c r="C7" s="278"/>
      <c r="D7" s="262"/>
      <c r="E7" s="278"/>
      <c r="F7" s="262"/>
    </row>
    <row r="8" spans="1:7" ht="20.100000000000001" customHeight="1" x14ac:dyDescent="0.25">
      <c r="B8" s="262" t="s">
        <v>57</v>
      </c>
    </row>
    <row r="9" spans="1:7" ht="20.100000000000001" customHeight="1" x14ac:dyDescent="0.25">
      <c r="B9" s="240" t="s">
        <v>240</v>
      </c>
    </row>
    <row r="10" spans="1:7" ht="20.100000000000001" customHeight="1" x14ac:dyDescent="0.25">
      <c r="B10" s="262" t="s">
        <v>241</v>
      </c>
      <c r="C10" s="280">
        <v>0</v>
      </c>
      <c r="D10" s="271"/>
      <c r="E10" s="280">
        <v>1768975.75</v>
      </c>
      <c r="F10" s="271"/>
    </row>
    <row r="11" spans="1:7" ht="20.100000000000001" customHeight="1" x14ac:dyDescent="0.25">
      <c r="B11" s="262" t="s">
        <v>178</v>
      </c>
      <c r="C11" s="280">
        <v>0</v>
      </c>
      <c r="D11" s="271"/>
      <c r="E11" s="280">
        <v>457883.51</v>
      </c>
      <c r="F11" s="271"/>
    </row>
    <row r="12" spans="1:7" ht="20.100000000000001" customHeight="1" x14ac:dyDescent="0.25">
      <c r="B12" s="262" t="s">
        <v>242</v>
      </c>
      <c r="C12" s="280">
        <v>0</v>
      </c>
      <c r="D12" s="271"/>
      <c r="E12" s="283">
        <v>-2725316.18</v>
      </c>
      <c r="F12" s="246"/>
    </row>
    <row r="13" spans="1:7" ht="20.100000000000001" customHeight="1" x14ac:dyDescent="0.25">
      <c r="B13" s="262" t="s">
        <v>243</v>
      </c>
      <c r="C13" s="280">
        <v>0</v>
      </c>
      <c r="D13" s="271"/>
      <c r="E13" s="280">
        <v>8305343.0099999998</v>
      </c>
      <c r="F13" s="271"/>
    </row>
    <row r="14" spans="1:7" ht="20.100000000000001" customHeight="1" x14ac:dyDescent="0.25">
      <c r="B14" s="262" t="s">
        <v>244</v>
      </c>
      <c r="C14" s="281">
        <v>43011.56</v>
      </c>
      <c r="D14" s="271"/>
      <c r="E14" s="281">
        <v>143739.94</v>
      </c>
      <c r="F14" s="271"/>
    </row>
    <row r="15" spans="1:7" ht="12" customHeight="1" x14ac:dyDescent="0.25">
      <c r="B15" s="238"/>
      <c r="C15" s="241"/>
      <c r="D15" s="238"/>
      <c r="E15" s="241"/>
      <c r="F15" s="238"/>
    </row>
    <row r="16" spans="1:7" ht="20.100000000000001" customHeight="1" x14ac:dyDescent="0.25">
      <c r="B16" s="262" t="s">
        <v>245</v>
      </c>
      <c r="C16" s="282">
        <v>43011.56</v>
      </c>
      <c r="D16" s="271"/>
      <c r="E16" s="282">
        <v>7950626.0300000003</v>
      </c>
      <c r="F16" s="271"/>
    </row>
    <row r="17" spans="2:6" ht="20.100000000000001" customHeight="1" x14ac:dyDescent="0.25">
      <c r="B17" s="262" t="s">
        <v>57</v>
      </c>
    </row>
    <row r="18" spans="2:6" ht="12" customHeight="1" x14ac:dyDescent="0.25">
      <c r="B18" s="238"/>
      <c r="C18" s="241"/>
      <c r="D18" s="238"/>
      <c r="E18" s="241"/>
      <c r="F18" s="238"/>
    </row>
    <row r="19" spans="2:6" ht="20.100000000000001" customHeight="1" x14ac:dyDescent="0.25">
      <c r="B19" s="239" t="s">
        <v>246</v>
      </c>
      <c r="C19" s="282">
        <v>43011.56</v>
      </c>
      <c r="D19" s="271"/>
      <c r="E19" s="282">
        <v>7950626.0300000003</v>
      </c>
      <c r="F19" s="271"/>
    </row>
    <row r="20" spans="2:6" ht="20.100000000000001" customHeight="1" x14ac:dyDescent="0.25">
      <c r="B20" s="262" t="s">
        <v>57</v>
      </c>
    </row>
    <row r="21" spans="2:6" ht="20.100000000000001" customHeight="1" x14ac:dyDescent="0.25">
      <c r="B21" s="239" t="s">
        <v>247</v>
      </c>
      <c r="C21" s="278"/>
      <c r="D21" s="262"/>
      <c r="E21" s="278"/>
      <c r="F21" s="262"/>
    </row>
    <row r="22" spans="2:6" ht="20.100000000000001" customHeight="1" x14ac:dyDescent="0.25">
      <c r="B22" s="262" t="s">
        <v>57</v>
      </c>
    </row>
    <row r="23" spans="2:6" ht="20.100000000000001" customHeight="1" x14ac:dyDescent="0.25">
      <c r="B23" s="240" t="s">
        <v>248</v>
      </c>
    </row>
    <row r="24" spans="2:6" ht="20.100000000000001" customHeight="1" x14ac:dyDescent="0.25">
      <c r="B24" s="262" t="s">
        <v>249</v>
      </c>
    </row>
    <row r="25" spans="2:6" ht="20.100000000000001" customHeight="1" x14ac:dyDescent="0.25">
      <c r="B25" s="262" t="s">
        <v>250</v>
      </c>
      <c r="C25" s="280">
        <v>26613</v>
      </c>
      <c r="D25" s="271"/>
      <c r="E25" s="280">
        <v>80494</v>
      </c>
      <c r="F25" s="271"/>
    </row>
    <row r="26" spans="2:6" ht="20.100000000000001" customHeight="1" x14ac:dyDescent="0.25">
      <c r="B26" s="262" t="s">
        <v>275</v>
      </c>
      <c r="C26" s="280">
        <v>10200</v>
      </c>
      <c r="D26" s="271"/>
      <c r="E26" s="280">
        <v>34587.279999999999</v>
      </c>
      <c r="F26" s="271"/>
    </row>
    <row r="27" spans="2:6" ht="20.100000000000001" customHeight="1" x14ac:dyDescent="0.25">
      <c r="B27" s="262" t="s">
        <v>251</v>
      </c>
      <c r="C27" s="280">
        <v>0</v>
      </c>
      <c r="D27" s="271"/>
      <c r="E27" s="280">
        <v>104938.56</v>
      </c>
      <c r="F27" s="271"/>
    </row>
    <row r="28" spans="2:6" ht="20.100000000000001" customHeight="1" x14ac:dyDescent="0.25">
      <c r="B28" s="262" t="s">
        <v>252</v>
      </c>
      <c r="C28" s="280">
        <v>10850</v>
      </c>
      <c r="D28" s="271"/>
      <c r="E28" s="280">
        <v>179407</v>
      </c>
      <c r="F28" s="271"/>
    </row>
    <row r="29" spans="2:6" ht="20.100000000000001" customHeight="1" x14ac:dyDescent="0.25">
      <c r="B29" s="262" t="s">
        <v>253</v>
      </c>
      <c r="C29" s="280">
        <v>1200</v>
      </c>
      <c r="D29" s="271"/>
      <c r="E29" s="280">
        <v>176482.91</v>
      </c>
      <c r="F29" s="271"/>
    </row>
    <row r="30" spans="2:6" ht="20.100000000000001" customHeight="1" x14ac:dyDescent="0.25">
      <c r="B30" s="262" t="s">
        <v>254</v>
      </c>
      <c r="C30" s="283">
        <v>-649.19000000000005</v>
      </c>
      <c r="D30" s="246"/>
      <c r="E30" s="280">
        <v>100514.02</v>
      </c>
      <c r="F30" s="271"/>
    </row>
    <row r="31" spans="2:6" ht="20.100000000000001" customHeight="1" x14ac:dyDescent="0.25">
      <c r="B31" s="262" t="s">
        <v>255</v>
      </c>
      <c r="C31" s="280">
        <v>0</v>
      </c>
      <c r="D31" s="271"/>
      <c r="E31" s="280">
        <v>22440.54</v>
      </c>
      <c r="F31" s="271"/>
    </row>
    <row r="32" spans="2:6" ht="20.100000000000001" customHeight="1" x14ac:dyDescent="0.25">
      <c r="B32" s="262" t="s">
        <v>256</v>
      </c>
      <c r="C32" s="280">
        <v>0</v>
      </c>
      <c r="D32" s="271"/>
      <c r="E32" s="280">
        <v>418764</v>
      </c>
      <c r="F32" s="271"/>
    </row>
    <row r="33" spans="2:6" ht="20.100000000000001" customHeight="1" x14ac:dyDescent="0.25">
      <c r="B33" s="262" t="s">
        <v>257</v>
      </c>
      <c r="C33" s="280">
        <v>83574</v>
      </c>
      <c r="D33" s="271"/>
      <c r="E33" s="280">
        <v>1281285.67</v>
      </c>
      <c r="F33" s="271"/>
    </row>
    <row r="34" spans="2:6" ht="20.100000000000001" customHeight="1" x14ac:dyDescent="0.25">
      <c r="B34" s="262" t="s">
        <v>258</v>
      </c>
      <c r="C34" s="283">
        <v>-196</v>
      </c>
      <c r="D34" s="246"/>
      <c r="E34" s="280">
        <v>515094.27</v>
      </c>
      <c r="F34" s="271"/>
    </row>
    <row r="35" spans="2:6" ht="20.100000000000001" customHeight="1" x14ac:dyDescent="0.25">
      <c r="B35" s="262" t="s">
        <v>266</v>
      </c>
      <c r="C35" s="283">
        <v>-10802.65</v>
      </c>
      <c r="D35" s="246"/>
      <c r="E35" s="283">
        <v>-10802.65</v>
      </c>
      <c r="F35" s="246"/>
    </row>
    <row r="36" spans="2:6" ht="20.100000000000001" customHeight="1" x14ac:dyDescent="0.25">
      <c r="B36" s="262" t="s">
        <v>259</v>
      </c>
      <c r="C36" s="280">
        <v>0</v>
      </c>
      <c r="D36" s="271"/>
      <c r="E36" s="280">
        <v>1920654</v>
      </c>
      <c r="F36" s="271"/>
    </row>
    <row r="37" spans="2:6" ht="20.100000000000001" customHeight="1" x14ac:dyDescent="0.25">
      <c r="B37" s="262" t="s">
        <v>260</v>
      </c>
      <c r="C37" s="280">
        <v>8239.74</v>
      </c>
      <c r="D37" s="271"/>
      <c r="E37" s="280">
        <v>48354.68</v>
      </c>
      <c r="F37" s="271"/>
    </row>
    <row r="38" spans="2:6" ht="20.100000000000001" customHeight="1" x14ac:dyDescent="0.25">
      <c r="B38" s="262" t="s">
        <v>261</v>
      </c>
      <c r="C38" s="280">
        <v>16528.97</v>
      </c>
      <c r="D38" s="271"/>
      <c r="E38" s="280">
        <v>81568.72</v>
      </c>
      <c r="F38" s="271"/>
    </row>
    <row r="39" spans="2:6" ht="20.100000000000001" customHeight="1" x14ac:dyDescent="0.25">
      <c r="B39" s="262" t="s">
        <v>262</v>
      </c>
      <c r="C39" s="280">
        <v>0</v>
      </c>
      <c r="D39" s="271"/>
      <c r="E39" s="280">
        <v>300000</v>
      </c>
      <c r="F39" s="271"/>
    </row>
    <row r="40" spans="2:6" ht="20.100000000000001" customHeight="1" x14ac:dyDescent="0.25">
      <c r="B40" s="262" t="s">
        <v>263</v>
      </c>
      <c r="C40" s="281">
        <v>9100</v>
      </c>
      <c r="D40" s="271"/>
      <c r="E40" s="281">
        <v>44203.7</v>
      </c>
      <c r="F40" s="271"/>
    </row>
    <row r="41" spans="2:6" ht="12" customHeight="1" x14ac:dyDescent="0.25">
      <c r="B41" s="238"/>
      <c r="C41" s="241"/>
      <c r="D41" s="238"/>
      <c r="E41" s="241"/>
      <c r="F41" s="238"/>
    </row>
    <row r="42" spans="2:6" ht="20.100000000000001" customHeight="1" x14ac:dyDescent="0.25">
      <c r="B42" s="262" t="s">
        <v>264</v>
      </c>
      <c r="C42" s="282">
        <v>154657.87</v>
      </c>
      <c r="D42" s="271"/>
      <c r="E42" s="282">
        <v>5297986.7</v>
      </c>
      <c r="F42" s="271"/>
    </row>
    <row r="43" spans="2:6" ht="20.100000000000001" customHeight="1" x14ac:dyDescent="0.25">
      <c r="B43" s="262" t="s">
        <v>57</v>
      </c>
    </row>
    <row r="44" spans="2:6" ht="20.100000000000001" customHeight="1" x14ac:dyDescent="0.25">
      <c r="B44" s="262" t="s">
        <v>265</v>
      </c>
    </row>
    <row r="45" spans="2:6" ht="20.100000000000001" customHeight="1" x14ac:dyDescent="0.25">
      <c r="B45" s="262" t="s">
        <v>796</v>
      </c>
      <c r="C45" s="281">
        <v>223193.59</v>
      </c>
      <c r="D45" s="271"/>
      <c r="E45" s="281">
        <v>1301364.2</v>
      </c>
      <c r="F45" s="271"/>
    </row>
    <row r="46" spans="2:6" ht="12" customHeight="1" x14ac:dyDescent="0.25">
      <c r="B46" s="238"/>
      <c r="C46" s="241"/>
      <c r="D46" s="238"/>
      <c r="E46" s="241"/>
      <c r="F46" s="238"/>
    </row>
    <row r="47" spans="2:6" ht="20.100000000000001" customHeight="1" x14ac:dyDescent="0.25">
      <c r="B47" s="262" t="s">
        <v>268</v>
      </c>
      <c r="C47" s="282">
        <v>223193.59</v>
      </c>
      <c r="D47" s="271"/>
      <c r="E47" s="282">
        <v>1301364.2</v>
      </c>
      <c r="F47" s="271"/>
    </row>
    <row r="48" spans="2:6" ht="20.100000000000001" customHeight="1" x14ac:dyDescent="0.25">
      <c r="B48" s="262" t="s">
        <v>57</v>
      </c>
    </row>
    <row r="49" spans="2:6" ht="20.100000000000001" customHeight="1" x14ac:dyDescent="0.25">
      <c r="B49" s="262" t="s">
        <v>269</v>
      </c>
      <c r="C49" s="280">
        <v>1095.9100000000001</v>
      </c>
      <c r="D49" s="271"/>
      <c r="E49" s="280">
        <v>28596.51</v>
      </c>
      <c r="F49" s="271"/>
    </row>
    <row r="50" spans="2:6" ht="20.100000000000001" customHeight="1" x14ac:dyDescent="0.25">
      <c r="B50" s="262" t="s">
        <v>270</v>
      </c>
    </row>
    <row r="51" spans="2:6" ht="20.100000000000001" customHeight="1" x14ac:dyDescent="0.25">
      <c r="B51" s="262" t="s">
        <v>178</v>
      </c>
      <c r="C51" s="281">
        <v>24000</v>
      </c>
      <c r="D51" s="271"/>
      <c r="E51" s="281">
        <v>384000</v>
      </c>
      <c r="F51" s="271"/>
    </row>
    <row r="52" spans="2:6" ht="12" customHeight="1" x14ac:dyDescent="0.25">
      <c r="B52" s="238"/>
      <c r="C52" s="241"/>
      <c r="D52" s="238"/>
      <c r="E52" s="241"/>
      <c r="F52" s="238"/>
    </row>
    <row r="53" spans="2:6" ht="20.100000000000001" customHeight="1" x14ac:dyDescent="0.25">
      <c r="B53" s="262" t="s">
        <v>271</v>
      </c>
      <c r="C53" s="282">
        <v>24000</v>
      </c>
      <c r="D53" s="271"/>
      <c r="E53" s="282">
        <v>384000</v>
      </c>
      <c r="F53" s="271"/>
    </row>
    <row r="54" spans="2:6" ht="20.100000000000001" customHeight="1" x14ac:dyDescent="0.25">
      <c r="B54" s="262" t="s">
        <v>57</v>
      </c>
    </row>
    <row r="55" spans="2:6" ht="12" customHeight="1" x14ac:dyDescent="0.25">
      <c r="B55" s="238"/>
      <c r="C55" s="241"/>
      <c r="D55" s="238"/>
      <c r="E55" s="241"/>
      <c r="F55" s="238"/>
    </row>
    <row r="56" spans="2:6" ht="20.100000000000001" customHeight="1" x14ac:dyDescent="0.25">
      <c r="B56" s="262" t="s">
        <v>272</v>
      </c>
      <c r="C56" s="282">
        <v>402947.37</v>
      </c>
      <c r="D56" s="271"/>
      <c r="E56" s="282">
        <v>7011947.4100000001</v>
      </c>
      <c r="F56" s="271"/>
    </row>
    <row r="57" spans="2:6" ht="20.100000000000001" customHeight="1" x14ac:dyDescent="0.25">
      <c r="B57" s="262" t="s">
        <v>57</v>
      </c>
    </row>
    <row r="58" spans="2:6" ht="12" customHeight="1" x14ac:dyDescent="0.25">
      <c r="B58" s="238"/>
      <c r="C58" s="241"/>
      <c r="D58" s="238"/>
      <c r="E58" s="241"/>
      <c r="F58" s="238"/>
    </row>
    <row r="59" spans="2:6" ht="20.100000000000001" customHeight="1" x14ac:dyDescent="0.25">
      <c r="B59" s="239" t="s">
        <v>273</v>
      </c>
      <c r="C59" s="282">
        <v>402947.37</v>
      </c>
      <c r="D59" s="271"/>
      <c r="E59" s="282">
        <v>7011947.4100000001</v>
      </c>
      <c r="F59" s="271"/>
    </row>
    <row r="60" spans="2:6" ht="20.100000000000001" customHeight="1" x14ac:dyDescent="0.25">
      <c r="B60" s="262" t="s">
        <v>57</v>
      </c>
    </row>
    <row r="61" spans="2:6" ht="20.100000000000001" customHeight="1" x14ac:dyDescent="0.25">
      <c r="B61" s="262" t="s">
        <v>57</v>
      </c>
    </row>
    <row r="62" spans="2:6" ht="12" customHeight="1" x14ac:dyDescent="0.25">
      <c r="B62" s="238"/>
      <c r="C62" s="241"/>
      <c r="D62" s="238"/>
      <c r="E62" s="241"/>
      <c r="F62" s="238"/>
    </row>
    <row r="63" spans="2:6" ht="20.100000000000001" customHeight="1" thickBot="1" x14ac:dyDescent="0.3">
      <c r="B63" s="239" t="s">
        <v>274</v>
      </c>
      <c r="C63" s="287">
        <v>-359935.81</v>
      </c>
      <c r="D63" s="246"/>
      <c r="E63" s="285">
        <v>938678.62</v>
      </c>
      <c r="F63" s="271"/>
    </row>
    <row r="64" spans="2:6" ht="12" customHeight="1" thickTop="1" x14ac:dyDescent="0.25">
      <c r="B64" s="238"/>
      <c r="C64" s="241"/>
      <c r="D64" s="238"/>
      <c r="E64" s="241"/>
      <c r="F64" s="238"/>
    </row>
    <row r="65" spans="2:6" ht="20.100000000000001" customHeight="1" x14ac:dyDescent="0.25">
      <c r="B65" s="262" t="s">
        <v>57</v>
      </c>
      <c r="C65" s="288" t="s">
        <v>57</v>
      </c>
      <c r="D65" s="289"/>
      <c r="E65" s="278" t="s">
        <v>57</v>
      </c>
      <c r="F65" s="262"/>
    </row>
  </sheetData>
  <mergeCells count="2">
    <mergeCell ref="A2:G2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BE40-E740-402A-89DF-2F7D78A58A94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EE0B-CB81-4FAD-A87A-93EB33E5DB19}">
  <dimension ref="A2:H748"/>
  <sheetViews>
    <sheetView workbookViewId="0">
      <selection sqref="A1:G47"/>
    </sheetView>
  </sheetViews>
  <sheetFormatPr baseColWidth="10" defaultRowHeight="15" x14ac:dyDescent="0.25"/>
  <cols>
    <col min="1" max="1" width="13.7109375" style="237" customWidth="1"/>
    <col min="2" max="2" width="61.28515625" style="237" bestFit="1" customWidth="1"/>
    <col min="3" max="4" width="14.85546875" style="242" bestFit="1" customWidth="1"/>
    <col min="5" max="6" width="12.28515625" style="242" bestFit="1" customWidth="1"/>
    <col min="7" max="8" width="14.85546875" style="242" bestFit="1" customWidth="1"/>
    <col min="9" max="256" width="9.140625" style="237" customWidth="1"/>
    <col min="257" max="257" width="13.7109375" style="237" customWidth="1"/>
    <col min="258" max="258" width="61.28515625" style="237" bestFit="1" customWidth="1"/>
    <col min="259" max="260" width="14.85546875" style="237" bestFit="1" customWidth="1"/>
    <col min="261" max="262" width="12.28515625" style="237" bestFit="1" customWidth="1"/>
    <col min="263" max="264" width="14.85546875" style="237" bestFit="1" customWidth="1"/>
    <col min="265" max="512" width="9.140625" style="237" customWidth="1"/>
    <col min="513" max="513" width="13.7109375" style="237" customWidth="1"/>
    <col min="514" max="514" width="61.28515625" style="237" bestFit="1" customWidth="1"/>
    <col min="515" max="516" width="14.85546875" style="237" bestFit="1" customWidth="1"/>
    <col min="517" max="518" width="12.28515625" style="237" bestFit="1" customWidth="1"/>
    <col min="519" max="520" width="14.85546875" style="237" bestFit="1" customWidth="1"/>
    <col min="521" max="768" width="9.140625" style="237" customWidth="1"/>
    <col min="769" max="769" width="13.7109375" style="237" customWidth="1"/>
    <col min="770" max="770" width="61.28515625" style="237" bestFit="1" customWidth="1"/>
    <col min="771" max="772" width="14.85546875" style="237" bestFit="1" customWidth="1"/>
    <col min="773" max="774" width="12.28515625" style="237" bestFit="1" customWidth="1"/>
    <col min="775" max="776" width="14.85546875" style="237" bestFit="1" customWidth="1"/>
    <col min="777" max="1024" width="9.140625" style="237" customWidth="1"/>
    <col min="1025" max="1025" width="13.7109375" style="237" customWidth="1"/>
    <col min="1026" max="1026" width="61.28515625" style="237" bestFit="1" customWidth="1"/>
    <col min="1027" max="1028" width="14.85546875" style="237" bestFit="1" customWidth="1"/>
    <col min="1029" max="1030" width="12.28515625" style="237" bestFit="1" customWidth="1"/>
    <col min="1031" max="1032" width="14.85546875" style="237" bestFit="1" customWidth="1"/>
    <col min="1033" max="1280" width="9.140625" style="237" customWidth="1"/>
    <col min="1281" max="1281" width="13.7109375" style="237" customWidth="1"/>
    <col min="1282" max="1282" width="61.28515625" style="237" bestFit="1" customWidth="1"/>
    <col min="1283" max="1284" width="14.85546875" style="237" bestFit="1" customWidth="1"/>
    <col min="1285" max="1286" width="12.28515625" style="237" bestFit="1" customWidth="1"/>
    <col min="1287" max="1288" width="14.85546875" style="237" bestFit="1" customWidth="1"/>
    <col min="1289" max="1536" width="9.140625" style="237" customWidth="1"/>
    <col min="1537" max="1537" width="13.7109375" style="237" customWidth="1"/>
    <col min="1538" max="1538" width="61.28515625" style="237" bestFit="1" customWidth="1"/>
    <col min="1539" max="1540" width="14.85546875" style="237" bestFit="1" customWidth="1"/>
    <col min="1541" max="1542" width="12.28515625" style="237" bestFit="1" customWidth="1"/>
    <col min="1543" max="1544" width="14.85546875" style="237" bestFit="1" customWidth="1"/>
    <col min="1545" max="1792" width="9.140625" style="237" customWidth="1"/>
    <col min="1793" max="1793" width="13.7109375" style="237" customWidth="1"/>
    <col min="1794" max="1794" width="61.28515625" style="237" bestFit="1" customWidth="1"/>
    <col min="1795" max="1796" width="14.85546875" style="237" bestFit="1" customWidth="1"/>
    <col min="1797" max="1798" width="12.28515625" style="237" bestFit="1" customWidth="1"/>
    <col min="1799" max="1800" width="14.85546875" style="237" bestFit="1" customWidth="1"/>
    <col min="1801" max="2048" width="9.140625" style="237" customWidth="1"/>
    <col min="2049" max="2049" width="13.7109375" style="237" customWidth="1"/>
    <col min="2050" max="2050" width="61.28515625" style="237" bestFit="1" customWidth="1"/>
    <col min="2051" max="2052" width="14.85546875" style="237" bestFit="1" customWidth="1"/>
    <col min="2053" max="2054" width="12.28515625" style="237" bestFit="1" customWidth="1"/>
    <col min="2055" max="2056" width="14.85546875" style="237" bestFit="1" customWidth="1"/>
    <col min="2057" max="2304" width="9.140625" style="237" customWidth="1"/>
    <col min="2305" max="2305" width="13.7109375" style="237" customWidth="1"/>
    <col min="2306" max="2306" width="61.28515625" style="237" bestFit="1" customWidth="1"/>
    <col min="2307" max="2308" width="14.85546875" style="237" bestFit="1" customWidth="1"/>
    <col min="2309" max="2310" width="12.28515625" style="237" bestFit="1" customWidth="1"/>
    <col min="2311" max="2312" width="14.85546875" style="237" bestFit="1" customWidth="1"/>
    <col min="2313" max="2560" width="9.140625" style="237" customWidth="1"/>
    <col min="2561" max="2561" width="13.7109375" style="237" customWidth="1"/>
    <col min="2562" max="2562" width="61.28515625" style="237" bestFit="1" customWidth="1"/>
    <col min="2563" max="2564" width="14.85546875" style="237" bestFit="1" customWidth="1"/>
    <col min="2565" max="2566" width="12.28515625" style="237" bestFit="1" customWidth="1"/>
    <col min="2567" max="2568" width="14.85546875" style="237" bestFit="1" customWidth="1"/>
    <col min="2569" max="2816" width="9.140625" style="237" customWidth="1"/>
    <col min="2817" max="2817" width="13.7109375" style="237" customWidth="1"/>
    <col min="2818" max="2818" width="61.28515625" style="237" bestFit="1" customWidth="1"/>
    <col min="2819" max="2820" width="14.85546875" style="237" bestFit="1" customWidth="1"/>
    <col min="2821" max="2822" width="12.28515625" style="237" bestFit="1" customWidth="1"/>
    <col min="2823" max="2824" width="14.85546875" style="237" bestFit="1" customWidth="1"/>
    <col min="2825" max="3072" width="9.140625" style="237" customWidth="1"/>
    <col min="3073" max="3073" width="13.7109375" style="237" customWidth="1"/>
    <col min="3074" max="3074" width="61.28515625" style="237" bestFit="1" customWidth="1"/>
    <col min="3075" max="3076" width="14.85546875" style="237" bestFit="1" customWidth="1"/>
    <col min="3077" max="3078" width="12.28515625" style="237" bestFit="1" customWidth="1"/>
    <col min="3079" max="3080" width="14.85546875" style="237" bestFit="1" customWidth="1"/>
    <col min="3081" max="3328" width="9.140625" style="237" customWidth="1"/>
    <col min="3329" max="3329" width="13.7109375" style="237" customWidth="1"/>
    <col min="3330" max="3330" width="61.28515625" style="237" bestFit="1" customWidth="1"/>
    <col min="3331" max="3332" width="14.85546875" style="237" bestFit="1" customWidth="1"/>
    <col min="3333" max="3334" width="12.28515625" style="237" bestFit="1" customWidth="1"/>
    <col min="3335" max="3336" width="14.85546875" style="237" bestFit="1" customWidth="1"/>
    <col min="3337" max="3584" width="9.140625" style="237" customWidth="1"/>
    <col min="3585" max="3585" width="13.7109375" style="237" customWidth="1"/>
    <col min="3586" max="3586" width="61.28515625" style="237" bestFit="1" customWidth="1"/>
    <col min="3587" max="3588" width="14.85546875" style="237" bestFit="1" customWidth="1"/>
    <col min="3589" max="3590" width="12.28515625" style="237" bestFit="1" customWidth="1"/>
    <col min="3591" max="3592" width="14.85546875" style="237" bestFit="1" customWidth="1"/>
    <col min="3593" max="3840" width="9.140625" style="237" customWidth="1"/>
    <col min="3841" max="3841" width="13.7109375" style="237" customWidth="1"/>
    <col min="3842" max="3842" width="61.28515625" style="237" bestFit="1" customWidth="1"/>
    <col min="3843" max="3844" width="14.85546875" style="237" bestFit="1" customWidth="1"/>
    <col min="3845" max="3846" width="12.28515625" style="237" bestFit="1" customWidth="1"/>
    <col min="3847" max="3848" width="14.85546875" style="237" bestFit="1" customWidth="1"/>
    <col min="3849" max="4096" width="9.140625" style="237" customWidth="1"/>
    <col min="4097" max="4097" width="13.7109375" style="237" customWidth="1"/>
    <col min="4098" max="4098" width="61.28515625" style="237" bestFit="1" customWidth="1"/>
    <col min="4099" max="4100" width="14.85546875" style="237" bestFit="1" customWidth="1"/>
    <col min="4101" max="4102" width="12.28515625" style="237" bestFit="1" customWidth="1"/>
    <col min="4103" max="4104" width="14.85546875" style="237" bestFit="1" customWidth="1"/>
    <col min="4105" max="4352" width="9.140625" style="237" customWidth="1"/>
    <col min="4353" max="4353" width="13.7109375" style="237" customWidth="1"/>
    <col min="4354" max="4354" width="61.28515625" style="237" bestFit="1" customWidth="1"/>
    <col min="4355" max="4356" width="14.85546875" style="237" bestFit="1" customWidth="1"/>
    <col min="4357" max="4358" width="12.28515625" style="237" bestFit="1" customWidth="1"/>
    <col min="4359" max="4360" width="14.85546875" style="237" bestFit="1" customWidth="1"/>
    <col min="4361" max="4608" width="9.140625" style="237" customWidth="1"/>
    <col min="4609" max="4609" width="13.7109375" style="237" customWidth="1"/>
    <col min="4610" max="4610" width="61.28515625" style="237" bestFit="1" customWidth="1"/>
    <col min="4611" max="4612" width="14.85546875" style="237" bestFit="1" customWidth="1"/>
    <col min="4613" max="4614" width="12.28515625" style="237" bestFit="1" customWidth="1"/>
    <col min="4615" max="4616" width="14.85546875" style="237" bestFit="1" customWidth="1"/>
    <col min="4617" max="4864" width="9.140625" style="237" customWidth="1"/>
    <col min="4865" max="4865" width="13.7109375" style="237" customWidth="1"/>
    <col min="4866" max="4866" width="61.28515625" style="237" bestFit="1" customWidth="1"/>
    <col min="4867" max="4868" width="14.85546875" style="237" bestFit="1" customWidth="1"/>
    <col min="4869" max="4870" width="12.28515625" style="237" bestFit="1" customWidth="1"/>
    <col min="4871" max="4872" width="14.85546875" style="237" bestFit="1" customWidth="1"/>
    <col min="4873" max="5120" width="9.140625" style="237" customWidth="1"/>
    <col min="5121" max="5121" width="13.7109375" style="237" customWidth="1"/>
    <col min="5122" max="5122" width="61.28515625" style="237" bestFit="1" customWidth="1"/>
    <col min="5123" max="5124" width="14.85546875" style="237" bestFit="1" customWidth="1"/>
    <col min="5125" max="5126" width="12.28515625" style="237" bestFit="1" customWidth="1"/>
    <col min="5127" max="5128" width="14.85546875" style="237" bestFit="1" customWidth="1"/>
    <col min="5129" max="5376" width="9.140625" style="237" customWidth="1"/>
    <col min="5377" max="5377" width="13.7109375" style="237" customWidth="1"/>
    <col min="5378" max="5378" width="61.28515625" style="237" bestFit="1" customWidth="1"/>
    <col min="5379" max="5380" width="14.85546875" style="237" bestFit="1" customWidth="1"/>
    <col min="5381" max="5382" width="12.28515625" style="237" bestFit="1" customWidth="1"/>
    <col min="5383" max="5384" width="14.85546875" style="237" bestFit="1" customWidth="1"/>
    <col min="5385" max="5632" width="9.140625" style="237" customWidth="1"/>
    <col min="5633" max="5633" width="13.7109375" style="237" customWidth="1"/>
    <col min="5634" max="5634" width="61.28515625" style="237" bestFit="1" customWidth="1"/>
    <col min="5635" max="5636" width="14.85546875" style="237" bestFit="1" customWidth="1"/>
    <col min="5637" max="5638" width="12.28515625" style="237" bestFit="1" customWidth="1"/>
    <col min="5639" max="5640" width="14.85546875" style="237" bestFit="1" customWidth="1"/>
    <col min="5641" max="5888" width="9.140625" style="237" customWidth="1"/>
    <col min="5889" max="5889" width="13.7109375" style="237" customWidth="1"/>
    <col min="5890" max="5890" width="61.28515625" style="237" bestFit="1" customWidth="1"/>
    <col min="5891" max="5892" width="14.85546875" style="237" bestFit="1" customWidth="1"/>
    <col min="5893" max="5894" width="12.28515625" style="237" bestFit="1" customWidth="1"/>
    <col min="5895" max="5896" width="14.85546875" style="237" bestFit="1" customWidth="1"/>
    <col min="5897" max="6144" width="9.140625" style="237" customWidth="1"/>
    <col min="6145" max="6145" width="13.7109375" style="237" customWidth="1"/>
    <col min="6146" max="6146" width="61.28515625" style="237" bestFit="1" customWidth="1"/>
    <col min="6147" max="6148" width="14.85546875" style="237" bestFit="1" customWidth="1"/>
    <col min="6149" max="6150" width="12.28515625" style="237" bestFit="1" customWidth="1"/>
    <col min="6151" max="6152" width="14.85546875" style="237" bestFit="1" customWidth="1"/>
    <col min="6153" max="6400" width="9.140625" style="237" customWidth="1"/>
    <col min="6401" max="6401" width="13.7109375" style="237" customWidth="1"/>
    <col min="6402" max="6402" width="61.28515625" style="237" bestFit="1" customWidth="1"/>
    <col min="6403" max="6404" width="14.85546875" style="237" bestFit="1" customWidth="1"/>
    <col min="6405" max="6406" width="12.28515625" style="237" bestFit="1" customWidth="1"/>
    <col min="6407" max="6408" width="14.85546875" style="237" bestFit="1" customWidth="1"/>
    <col min="6409" max="6656" width="9.140625" style="237" customWidth="1"/>
    <col min="6657" max="6657" width="13.7109375" style="237" customWidth="1"/>
    <col min="6658" max="6658" width="61.28515625" style="237" bestFit="1" customWidth="1"/>
    <col min="6659" max="6660" width="14.85546875" style="237" bestFit="1" customWidth="1"/>
    <col min="6661" max="6662" width="12.28515625" style="237" bestFit="1" customWidth="1"/>
    <col min="6663" max="6664" width="14.85546875" style="237" bestFit="1" customWidth="1"/>
    <col min="6665" max="6912" width="9.140625" style="237" customWidth="1"/>
    <col min="6913" max="6913" width="13.7109375" style="237" customWidth="1"/>
    <col min="6914" max="6914" width="61.28515625" style="237" bestFit="1" customWidth="1"/>
    <col min="6915" max="6916" width="14.85546875" style="237" bestFit="1" customWidth="1"/>
    <col min="6917" max="6918" width="12.28515625" style="237" bestFit="1" customWidth="1"/>
    <col min="6919" max="6920" width="14.85546875" style="237" bestFit="1" customWidth="1"/>
    <col min="6921" max="7168" width="9.140625" style="237" customWidth="1"/>
    <col min="7169" max="7169" width="13.7109375" style="237" customWidth="1"/>
    <col min="7170" max="7170" width="61.28515625" style="237" bestFit="1" customWidth="1"/>
    <col min="7171" max="7172" width="14.85546875" style="237" bestFit="1" customWidth="1"/>
    <col min="7173" max="7174" width="12.28515625" style="237" bestFit="1" customWidth="1"/>
    <col min="7175" max="7176" width="14.85546875" style="237" bestFit="1" customWidth="1"/>
    <col min="7177" max="7424" width="9.140625" style="237" customWidth="1"/>
    <col min="7425" max="7425" width="13.7109375" style="237" customWidth="1"/>
    <col min="7426" max="7426" width="61.28515625" style="237" bestFit="1" customWidth="1"/>
    <col min="7427" max="7428" width="14.85546875" style="237" bestFit="1" customWidth="1"/>
    <col min="7429" max="7430" width="12.28515625" style="237" bestFit="1" customWidth="1"/>
    <col min="7431" max="7432" width="14.85546875" style="237" bestFit="1" customWidth="1"/>
    <col min="7433" max="7680" width="9.140625" style="237" customWidth="1"/>
    <col min="7681" max="7681" width="13.7109375" style="237" customWidth="1"/>
    <col min="7682" max="7682" width="61.28515625" style="237" bestFit="1" customWidth="1"/>
    <col min="7683" max="7684" width="14.85546875" style="237" bestFit="1" customWidth="1"/>
    <col min="7685" max="7686" width="12.28515625" style="237" bestFit="1" customWidth="1"/>
    <col min="7687" max="7688" width="14.85546875" style="237" bestFit="1" customWidth="1"/>
    <col min="7689" max="7936" width="9.140625" style="237" customWidth="1"/>
    <col min="7937" max="7937" width="13.7109375" style="237" customWidth="1"/>
    <col min="7938" max="7938" width="61.28515625" style="237" bestFit="1" customWidth="1"/>
    <col min="7939" max="7940" width="14.85546875" style="237" bestFit="1" customWidth="1"/>
    <col min="7941" max="7942" width="12.28515625" style="237" bestFit="1" customWidth="1"/>
    <col min="7943" max="7944" width="14.85546875" style="237" bestFit="1" customWidth="1"/>
    <col min="7945" max="8192" width="9.140625" style="237" customWidth="1"/>
    <col min="8193" max="8193" width="13.7109375" style="237" customWidth="1"/>
    <col min="8194" max="8194" width="61.28515625" style="237" bestFit="1" customWidth="1"/>
    <col min="8195" max="8196" width="14.85546875" style="237" bestFit="1" customWidth="1"/>
    <col min="8197" max="8198" width="12.28515625" style="237" bestFit="1" customWidth="1"/>
    <col min="8199" max="8200" width="14.85546875" style="237" bestFit="1" customWidth="1"/>
    <col min="8201" max="8448" width="9.140625" style="237" customWidth="1"/>
    <col min="8449" max="8449" width="13.7109375" style="237" customWidth="1"/>
    <col min="8450" max="8450" width="61.28515625" style="237" bestFit="1" customWidth="1"/>
    <col min="8451" max="8452" width="14.85546875" style="237" bestFit="1" customWidth="1"/>
    <col min="8453" max="8454" width="12.28515625" style="237" bestFit="1" customWidth="1"/>
    <col min="8455" max="8456" width="14.85546875" style="237" bestFit="1" customWidth="1"/>
    <col min="8457" max="8704" width="9.140625" style="237" customWidth="1"/>
    <col min="8705" max="8705" width="13.7109375" style="237" customWidth="1"/>
    <col min="8706" max="8706" width="61.28515625" style="237" bestFit="1" customWidth="1"/>
    <col min="8707" max="8708" width="14.85546875" style="237" bestFit="1" customWidth="1"/>
    <col min="8709" max="8710" width="12.28515625" style="237" bestFit="1" customWidth="1"/>
    <col min="8711" max="8712" width="14.85546875" style="237" bestFit="1" customWidth="1"/>
    <col min="8713" max="8960" width="9.140625" style="237" customWidth="1"/>
    <col min="8961" max="8961" width="13.7109375" style="237" customWidth="1"/>
    <col min="8962" max="8962" width="61.28515625" style="237" bestFit="1" customWidth="1"/>
    <col min="8963" max="8964" width="14.85546875" style="237" bestFit="1" customWidth="1"/>
    <col min="8965" max="8966" width="12.28515625" style="237" bestFit="1" customWidth="1"/>
    <col min="8967" max="8968" width="14.85546875" style="237" bestFit="1" customWidth="1"/>
    <col min="8969" max="9216" width="9.140625" style="237" customWidth="1"/>
    <col min="9217" max="9217" width="13.7109375" style="237" customWidth="1"/>
    <col min="9218" max="9218" width="61.28515625" style="237" bestFit="1" customWidth="1"/>
    <col min="9219" max="9220" width="14.85546875" style="237" bestFit="1" customWidth="1"/>
    <col min="9221" max="9222" width="12.28515625" style="237" bestFit="1" customWidth="1"/>
    <col min="9223" max="9224" width="14.85546875" style="237" bestFit="1" customWidth="1"/>
    <col min="9225" max="9472" width="9.140625" style="237" customWidth="1"/>
    <col min="9473" max="9473" width="13.7109375" style="237" customWidth="1"/>
    <col min="9474" max="9474" width="61.28515625" style="237" bestFit="1" customWidth="1"/>
    <col min="9475" max="9476" width="14.85546875" style="237" bestFit="1" customWidth="1"/>
    <col min="9477" max="9478" width="12.28515625" style="237" bestFit="1" customWidth="1"/>
    <col min="9479" max="9480" width="14.85546875" style="237" bestFit="1" customWidth="1"/>
    <col min="9481" max="9728" width="9.140625" style="237" customWidth="1"/>
    <col min="9729" max="9729" width="13.7109375" style="237" customWidth="1"/>
    <col min="9730" max="9730" width="61.28515625" style="237" bestFit="1" customWidth="1"/>
    <col min="9731" max="9732" width="14.85546875" style="237" bestFit="1" customWidth="1"/>
    <col min="9733" max="9734" width="12.28515625" style="237" bestFit="1" customWidth="1"/>
    <col min="9735" max="9736" width="14.85546875" style="237" bestFit="1" customWidth="1"/>
    <col min="9737" max="9984" width="9.140625" style="237" customWidth="1"/>
    <col min="9985" max="9985" width="13.7109375" style="237" customWidth="1"/>
    <col min="9986" max="9986" width="61.28515625" style="237" bestFit="1" customWidth="1"/>
    <col min="9987" max="9988" width="14.85546875" style="237" bestFit="1" customWidth="1"/>
    <col min="9989" max="9990" width="12.28515625" style="237" bestFit="1" customWidth="1"/>
    <col min="9991" max="9992" width="14.85546875" style="237" bestFit="1" customWidth="1"/>
    <col min="9993" max="10240" width="9.140625" style="237" customWidth="1"/>
    <col min="10241" max="10241" width="13.7109375" style="237" customWidth="1"/>
    <col min="10242" max="10242" width="61.28515625" style="237" bestFit="1" customWidth="1"/>
    <col min="10243" max="10244" width="14.85546875" style="237" bestFit="1" customWidth="1"/>
    <col min="10245" max="10246" width="12.28515625" style="237" bestFit="1" customWidth="1"/>
    <col min="10247" max="10248" width="14.85546875" style="237" bestFit="1" customWidth="1"/>
    <col min="10249" max="10496" width="9.140625" style="237" customWidth="1"/>
    <col min="10497" max="10497" width="13.7109375" style="237" customWidth="1"/>
    <col min="10498" max="10498" width="61.28515625" style="237" bestFit="1" customWidth="1"/>
    <col min="10499" max="10500" width="14.85546875" style="237" bestFit="1" customWidth="1"/>
    <col min="10501" max="10502" width="12.28515625" style="237" bestFit="1" customWidth="1"/>
    <col min="10503" max="10504" width="14.85546875" style="237" bestFit="1" customWidth="1"/>
    <col min="10505" max="10752" width="9.140625" style="237" customWidth="1"/>
    <col min="10753" max="10753" width="13.7109375" style="237" customWidth="1"/>
    <col min="10754" max="10754" width="61.28515625" style="237" bestFit="1" customWidth="1"/>
    <col min="10755" max="10756" width="14.85546875" style="237" bestFit="1" customWidth="1"/>
    <col min="10757" max="10758" width="12.28515625" style="237" bestFit="1" customWidth="1"/>
    <col min="10759" max="10760" width="14.85546875" style="237" bestFit="1" customWidth="1"/>
    <col min="10761" max="11008" width="9.140625" style="237" customWidth="1"/>
    <col min="11009" max="11009" width="13.7109375" style="237" customWidth="1"/>
    <col min="11010" max="11010" width="61.28515625" style="237" bestFit="1" customWidth="1"/>
    <col min="11011" max="11012" width="14.85546875" style="237" bestFit="1" customWidth="1"/>
    <col min="11013" max="11014" width="12.28515625" style="237" bestFit="1" customWidth="1"/>
    <col min="11015" max="11016" width="14.85546875" style="237" bestFit="1" customWidth="1"/>
    <col min="11017" max="11264" width="9.140625" style="237" customWidth="1"/>
    <col min="11265" max="11265" width="13.7109375" style="237" customWidth="1"/>
    <col min="11266" max="11266" width="61.28515625" style="237" bestFit="1" customWidth="1"/>
    <col min="11267" max="11268" width="14.85546875" style="237" bestFit="1" customWidth="1"/>
    <col min="11269" max="11270" width="12.28515625" style="237" bestFit="1" customWidth="1"/>
    <col min="11271" max="11272" width="14.85546875" style="237" bestFit="1" customWidth="1"/>
    <col min="11273" max="11520" width="9.140625" style="237" customWidth="1"/>
    <col min="11521" max="11521" width="13.7109375" style="237" customWidth="1"/>
    <col min="11522" max="11522" width="61.28515625" style="237" bestFit="1" customWidth="1"/>
    <col min="11523" max="11524" width="14.85546875" style="237" bestFit="1" customWidth="1"/>
    <col min="11525" max="11526" width="12.28515625" style="237" bestFit="1" customWidth="1"/>
    <col min="11527" max="11528" width="14.85546875" style="237" bestFit="1" customWidth="1"/>
    <col min="11529" max="11776" width="9.140625" style="237" customWidth="1"/>
    <col min="11777" max="11777" width="13.7109375" style="237" customWidth="1"/>
    <col min="11778" max="11778" width="61.28515625" style="237" bestFit="1" customWidth="1"/>
    <col min="11779" max="11780" width="14.85546875" style="237" bestFit="1" customWidth="1"/>
    <col min="11781" max="11782" width="12.28515625" style="237" bestFit="1" customWidth="1"/>
    <col min="11783" max="11784" width="14.85546875" style="237" bestFit="1" customWidth="1"/>
    <col min="11785" max="12032" width="9.140625" style="237" customWidth="1"/>
    <col min="12033" max="12033" width="13.7109375" style="237" customWidth="1"/>
    <col min="12034" max="12034" width="61.28515625" style="237" bestFit="1" customWidth="1"/>
    <col min="12035" max="12036" width="14.85546875" style="237" bestFit="1" customWidth="1"/>
    <col min="12037" max="12038" width="12.28515625" style="237" bestFit="1" customWidth="1"/>
    <col min="12039" max="12040" width="14.85546875" style="237" bestFit="1" customWidth="1"/>
    <col min="12041" max="12288" width="9.140625" style="237" customWidth="1"/>
    <col min="12289" max="12289" width="13.7109375" style="237" customWidth="1"/>
    <col min="12290" max="12290" width="61.28515625" style="237" bestFit="1" customWidth="1"/>
    <col min="12291" max="12292" width="14.85546875" style="237" bestFit="1" customWidth="1"/>
    <col min="12293" max="12294" width="12.28515625" style="237" bestFit="1" customWidth="1"/>
    <col min="12295" max="12296" width="14.85546875" style="237" bestFit="1" customWidth="1"/>
    <col min="12297" max="12544" width="9.140625" style="237" customWidth="1"/>
    <col min="12545" max="12545" width="13.7109375" style="237" customWidth="1"/>
    <col min="12546" max="12546" width="61.28515625" style="237" bestFit="1" customWidth="1"/>
    <col min="12547" max="12548" width="14.85546875" style="237" bestFit="1" customWidth="1"/>
    <col min="12549" max="12550" width="12.28515625" style="237" bestFit="1" customWidth="1"/>
    <col min="12551" max="12552" width="14.85546875" style="237" bestFit="1" customWidth="1"/>
    <col min="12553" max="12800" width="9.140625" style="237" customWidth="1"/>
    <col min="12801" max="12801" width="13.7109375" style="237" customWidth="1"/>
    <col min="12802" max="12802" width="61.28515625" style="237" bestFit="1" customWidth="1"/>
    <col min="12803" max="12804" width="14.85546875" style="237" bestFit="1" customWidth="1"/>
    <col min="12805" max="12806" width="12.28515625" style="237" bestFit="1" customWidth="1"/>
    <col min="12807" max="12808" width="14.85546875" style="237" bestFit="1" customWidth="1"/>
    <col min="12809" max="13056" width="9.140625" style="237" customWidth="1"/>
    <col min="13057" max="13057" width="13.7109375" style="237" customWidth="1"/>
    <col min="13058" max="13058" width="61.28515625" style="237" bestFit="1" customWidth="1"/>
    <col min="13059" max="13060" width="14.85546875" style="237" bestFit="1" customWidth="1"/>
    <col min="13061" max="13062" width="12.28515625" style="237" bestFit="1" customWidth="1"/>
    <col min="13063" max="13064" width="14.85546875" style="237" bestFit="1" customWidth="1"/>
    <col min="13065" max="13312" width="9.140625" style="237" customWidth="1"/>
    <col min="13313" max="13313" width="13.7109375" style="237" customWidth="1"/>
    <col min="13314" max="13314" width="61.28515625" style="237" bestFit="1" customWidth="1"/>
    <col min="13315" max="13316" width="14.85546875" style="237" bestFit="1" customWidth="1"/>
    <col min="13317" max="13318" width="12.28515625" style="237" bestFit="1" customWidth="1"/>
    <col min="13319" max="13320" width="14.85546875" style="237" bestFit="1" customWidth="1"/>
    <col min="13321" max="13568" width="9.140625" style="237" customWidth="1"/>
    <col min="13569" max="13569" width="13.7109375" style="237" customWidth="1"/>
    <col min="13570" max="13570" width="61.28515625" style="237" bestFit="1" customWidth="1"/>
    <col min="13571" max="13572" width="14.85546875" style="237" bestFit="1" customWidth="1"/>
    <col min="13573" max="13574" width="12.28515625" style="237" bestFit="1" customWidth="1"/>
    <col min="13575" max="13576" width="14.85546875" style="237" bestFit="1" customWidth="1"/>
    <col min="13577" max="13824" width="9.140625" style="237" customWidth="1"/>
    <col min="13825" max="13825" width="13.7109375" style="237" customWidth="1"/>
    <col min="13826" max="13826" width="61.28515625" style="237" bestFit="1" customWidth="1"/>
    <col min="13827" max="13828" width="14.85546875" style="237" bestFit="1" customWidth="1"/>
    <col min="13829" max="13830" width="12.28515625" style="237" bestFit="1" customWidth="1"/>
    <col min="13831" max="13832" width="14.85546875" style="237" bestFit="1" customWidth="1"/>
    <col min="13833" max="14080" width="9.140625" style="237" customWidth="1"/>
    <col min="14081" max="14081" width="13.7109375" style="237" customWidth="1"/>
    <col min="14082" max="14082" width="61.28515625" style="237" bestFit="1" customWidth="1"/>
    <col min="14083" max="14084" width="14.85546875" style="237" bestFit="1" customWidth="1"/>
    <col min="14085" max="14086" width="12.28515625" style="237" bestFit="1" customWidth="1"/>
    <col min="14087" max="14088" width="14.85546875" style="237" bestFit="1" customWidth="1"/>
    <col min="14089" max="14336" width="9.140625" style="237" customWidth="1"/>
    <col min="14337" max="14337" width="13.7109375" style="237" customWidth="1"/>
    <col min="14338" max="14338" width="61.28515625" style="237" bestFit="1" customWidth="1"/>
    <col min="14339" max="14340" width="14.85546875" style="237" bestFit="1" customWidth="1"/>
    <col min="14341" max="14342" width="12.28515625" style="237" bestFit="1" customWidth="1"/>
    <col min="14343" max="14344" width="14.85546875" style="237" bestFit="1" customWidth="1"/>
    <col min="14345" max="14592" width="9.140625" style="237" customWidth="1"/>
    <col min="14593" max="14593" width="13.7109375" style="237" customWidth="1"/>
    <col min="14594" max="14594" width="61.28515625" style="237" bestFit="1" customWidth="1"/>
    <col min="14595" max="14596" width="14.85546875" style="237" bestFit="1" customWidth="1"/>
    <col min="14597" max="14598" width="12.28515625" style="237" bestFit="1" customWidth="1"/>
    <col min="14599" max="14600" width="14.85546875" style="237" bestFit="1" customWidth="1"/>
    <col min="14601" max="14848" width="9.140625" style="237" customWidth="1"/>
    <col min="14849" max="14849" width="13.7109375" style="237" customWidth="1"/>
    <col min="14850" max="14850" width="61.28515625" style="237" bestFit="1" customWidth="1"/>
    <col min="14851" max="14852" width="14.85546875" style="237" bestFit="1" customWidth="1"/>
    <col min="14853" max="14854" width="12.28515625" style="237" bestFit="1" customWidth="1"/>
    <col min="14855" max="14856" width="14.85546875" style="237" bestFit="1" customWidth="1"/>
    <col min="14857" max="15104" width="9.140625" style="237" customWidth="1"/>
    <col min="15105" max="15105" width="13.7109375" style="237" customWidth="1"/>
    <col min="15106" max="15106" width="61.28515625" style="237" bestFit="1" customWidth="1"/>
    <col min="15107" max="15108" width="14.85546875" style="237" bestFit="1" customWidth="1"/>
    <col min="15109" max="15110" width="12.28515625" style="237" bestFit="1" customWidth="1"/>
    <col min="15111" max="15112" width="14.85546875" style="237" bestFit="1" customWidth="1"/>
    <col min="15113" max="15360" width="9.140625" style="237" customWidth="1"/>
    <col min="15361" max="15361" width="13.7109375" style="237" customWidth="1"/>
    <col min="15362" max="15362" width="61.28515625" style="237" bestFit="1" customWidth="1"/>
    <col min="15363" max="15364" width="14.85546875" style="237" bestFit="1" customWidth="1"/>
    <col min="15365" max="15366" width="12.28515625" style="237" bestFit="1" customWidth="1"/>
    <col min="15367" max="15368" width="14.85546875" style="237" bestFit="1" customWidth="1"/>
    <col min="15369" max="15616" width="9.140625" style="237" customWidth="1"/>
    <col min="15617" max="15617" width="13.7109375" style="237" customWidth="1"/>
    <col min="15618" max="15618" width="61.28515625" style="237" bestFit="1" customWidth="1"/>
    <col min="15619" max="15620" width="14.85546875" style="237" bestFit="1" customWidth="1"/>
    <col min="15621" max="15622" width="12.28515625" style="237" bestFit="1" customWidth="1"/>
    <col min="15623" max="15624" width="14.85546875" style="237" bestFit="1" customWidth="1"/>
    <col min="15625" max="15872" width="9.140625" style="237" customWidth="1"/>
    <col min="15873" max="15873" width="13.7109375" style="237" customWidth="1"/>
    <col min="15874" max="15874" width="61.28515625" style="237" bestFit="1" customWidth="1"/>
    <col min="15875" max="15876" width="14.85546875" style="237" bestFit="1" customWidth="1"/>
    <col min="15877" max="15878" width="12.28515625" style="237" bestFit="1" customWidth="1"/>
    <col min="15879" max="15880" width="14.85546875" style="237" bestFit="1" customWidth="1"/>
    <col min="15881" max="16128" width="9.140625" style="237" customWidth="1"/>
    <col min="16129" max="16129" width="13.7109375" style="237" customWidth="1"/>
    <col min="16130" max="16130" width="61.28515625" style="237" bestFit="1" customWidth="1"/>
    <col min="16131" max="16132" width="14.85546875" style="237" bestFit="1" customWidth="1"/>
    <col min="16133" max="16134" width="12.28515625" style="237" bestFit="1" customWidth="1"/>
    <col min="16135" max="16136" width="14.85546875" style="237" bestFit="1" customWidth="1"/>
    <col min="16137" max="16384" width="9.140625" style="237" customWidth="1"/>
  </cols>
  <sheetData>
    <row r="2" spans="1:8" ht="24" customHeight="1" x14ac:dyDescent="0.25">
      <c r="A2" s="328" t="s">
        <v>184</v>
      </c>
      <c r="B2" s="328"/>
      <c r="C2" s="328"/>
      <c r="D2" s="328"/>
      <c r="E2" s="328"/>
      <c r="F2" s="328"/>
      <c r="G2" s="328"/>
      <c r="H2" s="328"/>
    </row>
    <row r="3" spans="1:8" ht="24" customHeight="1" x14ac:dyDescent="0.25">
      <c r="A3" s="329" t="s">
        <v>859</v>
      </c>
      <c r="B3" s="329"/>
      <c r="C3" s="329"/>
      <c r="D3" s="329"/>
      <c r="E3" s="329"/>
      <c r="F3" s="329"/>
      <c r="G3" s="329"/>
      <c r="H3" s="329"/>
    </row>
    <row r="4" spans="1:8" ht="12" customHeight="1" x14ac:dyDescent="0.25">
      <c r="A4" s="238"/>
      <c r="B4" s="238"/>
      <c r="C4" s="241"/>
      <c r="D4" s="241"/>
      <c r="E4" s="241"/>
      <c r="F4" s="241"/>
      <c r="G4" s="241"/>
      <c r="H4" s="241"/>
    </row>
    <row r="5" spans="1:8" ht="12" customHeight="1" thickBot="1" x14ac:dyDescent="0.3">
      <c r="A5" s="238"/>
      <c r="B5" s="238"/>
      <c r="C5" s="241"/>
      <c r="D5" s="241"/>
      <c r="E5" s="241"/>
      <c r="F5" s="241"/>
      <c r="G5" s="241"/>
      <c r="H5" s="241"/>
    </row>
    <row r="6" spans="1:8" ht="20.100000000000001" customHeight="1" thickBot="1" x14ac:dyDescent="0.3">
      <c r="A6" s="331" t="s">
        <v>174</v>
      </c>
      <c r="B6" s="331" t="s">
        <v>1732</v>
      </c>
      <c r="C6" s="332" t="s">
        <v>1733</v>
      </c>
      <c r="D6" s="332"/>
      <c r="E6" s="290"/>
      <c r="F6" s="290"/>
      <c r="G6" s="332" t="s">
        <v>1734</v>
      </c>
      <c r="H6" s="332"/>
    </row>
    <row r="7" spans="1:8" ht="20.100000000000001" customHeight="1" thickBot="1" x14ac:dyDescent="0.3">
      <c r="A7" s="331"/>
      <c r="B7" s="331"/>
      <c r="C7" s="273" t="s">
        <v>1735</v>
      </c>
      <c r="D7" s="273" t="s">
        <v>1736</v>
      </c>
      <c r="E7" s="273" t="s">
        <v>1737</v>
      </c>
      <c r="F7" s="273" t="s">
        <v>1738</v>
      </c>
      <c r="G7" s="273" t="s">
        <v>1735</v>
      </c>
      <c r="H7" s="273" t="s">
        <v>1736</v>
      </c>
    </row>
    <row r="8" spans="1:8" ht="20.100000000000001" customHeight="1" x14ac:dyDescent="0.25">
      <c r="A8" s="299" t="s">
        <v>860</v>
      </c>
      <c r="B8" s="299" t="s">
        <v>277</v>
      </c>
      <c r="C8" s="300">
        <v>41470313.369999997</v>
      </c>
      <c r="D8" s="301" t="s">
        <v>57</v>
      </c>
      <c r="E8" s="300">
        <v>110542.58</v>
      </c>
      <c r="F8" s="300">
        <v>476016.14</v>
      </c>
      <c r="G8" s="300">
        <v>41104839.810000002</v>
      </c>
      <c r="H8" s="301" t="s">
        <v>57</v>
      </c>
    </row>
    <row r="9" spans="1:8" ht="20.100000000000001" customHeight="1" x14ac:dyDescent="0.25">
      <c r="A9" s="291" t="s">
        <v>861</v>
      </c>
      <c r="B9" s="291" t="s">
        <v>278</v>
      </c>
      <c r="C9" s="292">
        <v>20525823.379999999</v>
      </c>
      <c r="D9" s="293" t="s">
        <v>57</v>
      </c>
      <c r="E9" s="292">
        <v>110542.58</v>
      </c>
      <c r="F9" s="292">
        <v>476016.14</v>
      </c>
      <c r="G9" s="292">
        <v>20160349.82</v>
      </c>
      <c r="H9" s="293" t="s">
        <v>57</v>
      </c>
    </row>
    <row r="10" spans="1:8" ht="20.100000000000001" customHeight="1" x14ac:dyDescent="0.25">
      <c r="A10" s="294" t="s">
        <v>862</v>
      </c>
      <c r="B10" s="294" t="s">
        <v>191</v>
      </c>
      <c r="C10" s="295">
        <v>6000</v>
      </c>
      <c r="D10" s="296" t="s">
        <v>57</v>
      </c>
      <c r="E10" s="295">
        <v>0</v>
      </c>
      <c r="F10" s="295">
        <v>0</v>
      </c>
      <c r="G10" s="295">
        <v>6000</v>
      </c>
      <c r="H10" s="296" t="s">
        <v>57</v>
      </c>
    </row>
    <row r="11" spans="1:8" ht="20.100000000000001" customHeight="1" x14ac:dyDescent="0.25">
      <c r="A11" s="291" t="s">
        <v>863</v>
      </c>
      <c r="B11" s="291" t="s">
        <v>126</v>
      </c>
      <c r="C11" s="292">
        <v>6000</v>
      </c>
      <c r="D11" s="293" t="s">
        <v>57</v>
      </c>
      <c r="E11" s="292">
        <v>0</v>
      </c>
      <c r="F11" s="292">
        <v>0</v>
      </c>
      <c r="G11" s="292">
        <v>6000</v>
      </c>
      <c r="H11" s="293" t="s">
        <v>57</v>
      </c>
    </row>
    <row r="12" spans="1:8" ht="20.100000000000001" customHeight="1" x14ac:dyDescent="0.25">
      <c r="A12" s="294" t="s">
        <v>864</v>
      </c>
      <c r="B12" s="294" t="s">
        <v>193</v>
      </c>
      <c r="C12" s="295">
        <v>9093314.7699999996</v>
      </c>
      <c r="D12" s="296" t="s">
        <v>57</v>
      </c>
      <c r="E12" s="295">
        <v>4658.66</v>
      </c>
      <c r="F12" s="295">
        <v>466149.48</v>
      </c>
      <c r="G12" s="295">
        <v>8631823.9499999993</v>
      </c>
      <c r="H12" s="296" t="s">
        <v>57</v>
      </c>
    </row>
    <row r="13" spans="1:8" ht="20.100000000000001" customHeight="1" x14ac:dyDescent="0.25">
      <c r="A13" s="291" t="s">
        <v>865</v>
      </c>
      <c r="B13" s="291" t="s">
        <v>279</v>
      </c>
      <c r="C13" s="292">
        <v>2667352.2000000002</v>
      </c>
      <c r="D13" s="293" t="s">
        <v>57</v>
      </c>
      <c r="E13" s="292">
        <v>896</v>
      </c>
      <c r="F13" s="292">
        <v>303048.52</v>
      </c>
      <c r="G13" s="292">
        <v>2365199.6800000002</v>
      </c>
      <c r="H13" s="293" t="s">
        <v>57</v>
      </c>
    </row>
    <row r="14" spans="1:8" ht="20.100000000000001" customHeight="1" x14ac:dyDescent="0.25">
      <c r="A14" s="291" t="s">
        <v>866</v>
      </c>
      <c r="B14" s="291" t="s">
        <v>280</v>
      </c>
      <c r="C14" s="292">
        <v>1142475.06</v>
      </c>
      <c r="D14" s="293" t="s">
        <v>57</v>
      </c>
      <c r="E14" s="292">
        <v>0</v>
      </c>
      <c r="F14" s="292">
        <v>24000</v>
      </c>
      <c r="G14" s="292">
        <v>1118475.06</v>
      </c>
      <c r="H14" s="293" t="s">
        <v>57</v>
      </c>
    </row>
    <row r="15" spans="1:8" ht="20.100000000000001" customHeight="1" x14ac:dyDescent="0.25">
      <c r="A15" s="291" t="s">
        <v>867</v>
      </c>
      <c r="B15" s="291" t="s">
        <v>281</v>
      </c>
      <c r="C15" s="297">
        <v>-40803.269999999997</v>
      </c>
      <c r="D15" s="293" t="s">
        <v>57</v>
      </c>
      <c r="E15" s="292">
        <v>3566.66</v>
      </c>
      <c r="F15" s="292">
        <v>43896</v>
      </c>
      <c r="G15" s="297">
        <v>-81132.61</v>
      </c>
      <c r="H15" s="293" t="s">
        <v>57</v>
      </c>
    </row>
    <row r="16" spans="1:8" ht="20.100000000000001" customHeight="1" x14ac:dyDescent="0.25">
      <c r="A16" s="291" t="s">
        <v>868</v>
      </c>
      <c r="B16" s="291" t="s">
        <v>282</v>
      </c>
      <c r="C16" s="292">
        <v>3702714.41</v>
      </c>
      <c r="D16" s="293" t="s">
        <v>57</v>
      </c>
      <c r="E16" s="292">
        <v>0</v>
      </c>
      <c r="F16" s="292">
        <v>94850</v>
      </c>
      <c r="G16" s="292">
        <v>3607864.41</v>
      </c>
      <c r="H16" s="293" t="s">
        <v>57</v>
      </c>
    </row>
    <row r="17" spans="1:8" ht="20.100000000000001" customHeight="1" x14ac:dyDescent="0.25">
      <c r="A17" s="291" t="s">
        <v>869</v>
      </c>
      <c r="B17" s="291" t="s">
        <v>283</v>
      </c>
      <c r="C17" s="292">
        <v>997274.09</v>
      </c>
      <c r="D17" s="293" t="s">
        <v>57</v>
      </c>
      <c r="E17" s="292">
        <v>196</v>
      </c>
      <c r="F17" s="292">
        <v>313.2</v>
      </c>
      <c r="G17" s="292">
        <v>997156.89</v>
      </c>
      <c r="H17" s="293" t="s">
        <v>57</v>
      </c>
    </row>
    <row r="18" spans="1:8" ht="20.100000000000001" customHeight="1" x14ac:dyDescent="0.25">
      <c r="A18" s="291" t="s">
        <v>870</v>
      </c>
      <c r="B18" s="291" t="s">
        <v>513</v>
      </c>
      <c r="C18" s="292">
        <v>624302.28</v>
      </c>
      <c r="D18" s="293" t="s">
        <v>57</v>
      </c>
      <c r="E18" s="292">
        <v>0</v>
      </c>
      <c r="F18" s="292">
        <v>41.76</v>
      </c>
      <c r="G18" s="292">
        <v>624260.52</v>
      </c>
      <c r="H18" s="293" t="s">
        <v>57</v>
      </c>
    </row>
    <row r="19" spans="1:8" ht="20.100000000000001" customHeight="1" x14ac:dyDescent="0.25">
      <c r="A19" s="294" t="s">
        <v>871</v>
      </c>
      <c r="B19" s="294" t="s">
        <v>238</v>
      </c>
      <c r="C19" s="295">
        <v>8017716.46</v>
      </c>
      <c r="D19" s="296" t="s">
        <v>57</v>
      </c>
      <c r="E19" s="295">
        <v>43011.56</v>
      </c>
      <c r="F19" s="295">
        <v>0</v>
      </c>
      <c r="G19" s="295">
        <v>8060728.0199999996</v>
      </c>
      <c r="H19" s="296" t="s">
        <v>57</v>
      </c>
    </row>
    <row r="20" spans="1:8" ht="20.100000000000001" customHeight="1" x14ac:dyDescent="0.25">
      <c r="A20" s="291" t="s">
        <v>872</v>
      </c>
      <c r="B20" s="291" t="s">
        <v>284</v>
      </c>
      <c r="C20" s="292">
        <v>2998393.52</v>
      </c>
      <c r="D20" s="293" t="s">
        <v>57</v>
      </c>
      <c r="E20" s="292">
        <v>16085.08</v>
      </c>
      <c r="F20" s="292">
        <v>0</v>
      </c>
      <c r="G20" s="292">
        <v>3014478.6</v>
      </c>
      <c r="H20" s="293" t="s">
        <v>57</v>
      </c>
    </row>
    <row r="21" spans="1:8" ht="20.100000000000001" customHeight="1" x14ac:dyDescent="0.25">
      <c r="A21" s="291" t="s">
        <v>873</v>
      </c>
      <c r="B21" s="291" t="s">
        <v>285</v>
      </c>
      <c r="C21" s="292">
        <v>5019322.9400000004</v>
      </c>
      <c r="D21" s="293" t="s">
        <v>57</v>
      </c>
      <c r="E21" s="292">
        <v>26926.48</v>
      </c>
      <c r="F21" s="292">
        <v>0</v>
      </c>
      <c r="G21" s="292">
        <v>5046249.42</v>
      </c>
      <c r="H21" s="293" t="s">
        <v>57</v>
      </c>
    </row>
    <row r="22" spans="1:8" ht="20.100000000000001" customHeight="1" x14ac:dyDescent="0.25">
      <c r="A22" s="294" t="s">
        <v>874</v>
      </c>
      <c r="B22" s="294" t="s">
        <v>195</v>
      </c>
      <c r="C22" s="295">
        <v>3562614</v>
      </c>
      <c r="D22" s="296" t="s">
        <v>57</v>
      </c>
      <c r="E22" s="295">
        <v>46596.36</v>
      </c>
      <c r="F22" s="295">
        <v>3566.66</v>
      </c>
      <c r="G22" s="295">
        <v>3605643.7</v>
      </c>
      <c r="H22" s="296" t="s">
        <v>57</v>
      </c>
    </row>
    <row r="23" spans="1:8" ht="20.100000000000001" customHeight="1" x14ac:dyDescent="0.25">
      <c r="A23" s="291" t="s">
        <v>875</v>
      </c>
      <c r="B23" s="291" t="s">
        <v>286</v>
      </c>
      <c r="C23" s="292">
        <v>2016.76</v>
      </c>
      <c r="D23" s="293" t="s">
        <v>57</v>
      </c>
      <c r="E23" s="292">
        <v>0</v>
      </c>
      <c r="F23" s="292">
        <v>0</v>
      </c>
      <c r="G23" s="292">
        <v>2016.76</v>
      </c>
      <c r="H23" s="293" t="s">
        <v>57</v>
      </c>
    </row>
    <row r="24" spans="1:8" ht="20.100000000000001" customHeight="1" x14ac:dyDescent="0.25">
      <c r="A24" s="291" t="s">
        <v>876</v>
      </c>
      <c r="B24" s="291" t="s">
        <v>287</v>
      </c>
      <c r="C24" s="292">
        <v>78572.39</v>
      </c>
      <c r="D24" s="293" t="s">
        <v>57</v>
      </c>
      <c r="E24" s="292">
        <v>0</v>
      </c>
      <c r="F24" s="292">
        <v>0</v>
      </c>
      <c r="G24" s="292">
        <v>78572.39</v>
      </c>
      <c r="H24" s="293" t="s">
        <v>57</v>
      </c>
    </row>
    <row r="25" spans="1:8" ht="20.100000000000001" customHeight="1" x14ac:dyDescent="0.25">
      <c r="A25" s="291" t="s">
        <v>877</v>
      </c>
      <c r="B25" s="291" t="s">
        <v>288</v>
      </c>
      <c r="C25" s="292">
        <v>20954.21</v>
      </c>
      <c r="D25" s="293" t="s">
        <v>57</v>
      </c>
      <c r="E25" s="292">
        <v>0</v>
      </c>
      <c r="F25" s="292">
        <v>0</v>
      </c>
      <c r="G25" s="292">
        <v>20954.21</v>
      </c>
      <c r="H25" s="293" t="s">
        <v>57</v>
      </c>
    </row>
    <row r="26" spans="1:8" ht="20.100000000000001" customHeight="1" x14ac:dyDescent="0.25">
      <c r="A26" s="291" t="s">
        <v>878</v>
      </c>
      <c r="B26" s="291" t="s">
        <v>289</v>
      </c>
      <c r="C26" s="292">
        <v>9815.83</v>
      </c>
      <c r="D26" s="293" t="s">
        <v>57</v>
      </c>
      <c r="E26" s="292">
        <v>0</v>
      </c>
      <c r="F26" s="292">
        <v>0</v>
      </c>
      <c r="G26" s="292">
        <v>9815.83</v>
      </c>
      <c r="H26" s="293" t="s">
        <v>57</v>
      </c>
    </row>
    <row r="27" spans="1:8" ht="20.100000000000001" customHeight="1" x14ac:dyDescent="0.25">
      <c r="A27" s="291" t="s">
        <v>879</v>
      </c>
      <c r="B27" s="291" t="s">
        <v>290</v>
      </c>
      <c r="C27" s="292">
        <v>11591.63</v>
      </c>
      <c r="D27" s="293" t="s">
        <v>57</v>
      </c>
      <c r="E27" s="292">
        <v>0</v>
      </c>
      <c r="F27" s="292">
        <v>0</v>
      </c>
      <c r="G27" s="292">
        <v>11591.63</v>
      </c>
      <c r="H27" s="293" t="s">
        <v>57</v>
      </c>
    </row>
    <row r="28" spans="1:8" ht="20.100000000000001" customHeight="1" x14ac:dyDescent="0.25">
      <c r="A28" s="291" t="s">
        <v>880</v>
      </c>
      <c r="B28" s="291" t="s">
        <v>291</v>
      </c>
      <c r="C28" s="292">
        <v>48149.919999999998</v>
      </c>
      <c r="D28" s="293" t="s">
        <v>57</v>
      </c>
      <c r="E28" s="292">
        <v>0</v>
      </c>
      <c r="F28" s="292">
        <v>0</v>
      </c>
      <c r="G28" s="292">
        <v>48149.919999999998</v>
      </c>
      <c r="H28" s="293" t="s">
        <v>57</v>
      </c>
    </row>
    <row r="29" spans="1:8" ht="20.100000000000001" customHeight="1" x14ac:dyDescent="0.25">
      <c r="A29" s="291" t="s">
        <v>881</v>
      </c>
      <c r="B29" s="291" t="s">
        <v>292</v>
      </c>
      <c r="C29" s="292">
        <v>23183.37</v>
      </c>
      <c r="D29" s="293" t="s">
        <v>57</v>
      </c>
      <c r="E29" s="292">
        <v>0</v>
      </c>
      <c r="F29" s="292">
        <v>0</v>
      </c>
      <c r="G29" s="292">
        <v>23183.37</v>
      </c>
      <c r="H29" s="293" t="s">
        <v>57</v>
      </c>
    </row>
    <row r="30" spans="1:8" ht="20.100000000000001" customHeight="1" x14ac:dyDescent="0.25">
      <c r="A30" s="291" t="s">
        <v>882</v>
      </c>
      <c r="B30" s="291" t="s">
        <v>293</v>
      </c>
      <c r="C30" s="292">
        <v>42800</v>
      </c>
      <c r="D30" s="293" t="s">
        <v>57</v>
      </c>
      <c r="E30" s="292">
        <v>0</v>
      </c>
      <c r="F30" s="292">
        <v>0</v>
      </c>
      <c r="G30" s="292">
        <v>42800</v>
      </c>
      <c r="H30" s="293" t="s">
        <v>57</v>
      </c>
    </row>
    <row r="31" spans="1:8" ht="20.100000000000001" customHeight="1" x14ac:dyDescent="0.25">
      <c r="A31" s="291" t="s">
        <v>883</v>
      </c>
      <c r="B31" s="291" t="s">
        <v>295</v>
      </c>
      <c r="C31" s="292">
        <v>23094.01</v>
      </c>
      <c r="D31" s="293" t="s">
        <v>57</v>
      </c>
      <c r="E31" s="292">
        <v>0</v>
      </c>
      <c r="F31" s="292">
        <v>0</v>
      </c>
      <c r="G31" s="292">
        <v>23094.01</v>
      </c>
      <c r="H31" s="293" t="s">
        <v>57</v>
      </c>
    </row>
    <row r="32" spans="1:8" ht="20.100000000000001" customHeight="1" x14ac:dyDescent="0.25">
      <c r="A32" s="291" t="s">
        <v>884</v>
      </c>
      <c r="B32" s="291" t="s">
        <v>296</v>
      </c>
      <c r="C32" s="292">
        <v>3686.66</v>
      </c>
      <c r="D32" s="293" t="s">
        <v>57</v>
      </c>
      <c r="E32" s="292">
        <v>0</v>
      </c>
      <c r="F32" s="292">
        <v>0</v>
      </c>
      <c r="G32" s="292">
        <v>3686.66</v>
      </c>
      <c r="H32" s="293" t="s">
        <v>57</v>
      </c>
    </row>
    <row r="33" spans="1:8" ht="20.100000000000001" customHeight="1" x14ac:dyDescent="0.25">
      <c r="A33" s="291" t="s">
        <v>885</v>
      </c>
      <c r="B33" s="291" t="s">
        <v>297</v>
      </c>
      <c r="C33" s="292">
        <v>42800</v>
      </c>
      <c r="D33" s="293" t="s">
        <v>57</v>
      </c>
      <c r="E33" s="292">
        <v>0</v>
      </c>
      <c r="F33" s="292">
        <v>0</v>
      </c>
      <c r="G33" s="292">
        <v>42800</v>
      </c>
      <c r="H33" s="293" t="s">
        <v>57</v>
      </c>
    </row>
    <row r="34" spans="1:8" ht="20.100000000000001" customHeight="1" x14ac:dyDescent="0.25">
      <c r="A34" s="291" t="s">
        <v>886</v>
      </c>
      <c r="B34" s="291" t="s">
        <v>298</v>
      </c>
      <c r="C34" s="292">
        <v>45872.67</v>
      </c>
      <c r="D34" s="293" t="s">
        <v>57</v>
      </c>
      <c r="E34" s="292">
        <v>0</v>
      </c>
      <c r="F34" s="292">
        <v>0</v>
      </c>
      <c r="G34" s="292">
        <v>45872.67</v>
      </c>
      <c r="H34" s="293" t="s">
        <v>57</v>
      </c>
    </row>
    <row r="35" spans="1:8" ht="20.100000000000001" customHeight="1" x14ac:dyDescent="0.25">
      <c r="A35" s="291" t="s">
        <v>887</v>
      </c>
      <c r="B35" s="291" t="s">
        <v>299</v>
      </c>
      <c r="C35" s="292">
        <v>26884.52</v>
      </c>
      <c r="D35" s="293" t="s">
        <v>57</v>
      </c>
      <c r="E35" s="292">
        <v>0</v>
      </c>
      <c r="F35" s="292">
        <v>0</v>
      </c>
      <c r="G35" s="292">
        <v>26884.52</v>
      </c>
      <c r="H35" s="293" t="s">
        <v>57</v>
      </c>
    </row>
    <row r="36" spans="1:8" ht="20.100000000000001" customHeight="1" x14ac:dyDescent="0.25">
      <c r="A36" s="291" t="s">
        <v>888</v>
      </c>
      <c r="B36" s="291" t="s">
        <v>300</v>
      </c>
      <c r="C36" s="292">
        <v>23183.37</v>
      </c>
      <c r="D36" s="293" t="s">
        <v>57</v>
      </c>
      <c r="E36" s="292">
        <v>0</v>
      </c>
      <c r="F36" s="292">
        <v>0</v>
      </c>
      <c r="G36" s="292">
        <v>23183.37</v>
      </c>
      <c r="H36" s="293" t="s">
        <v>57</v>
      </c>
    </row>
    <row r="37" spans="1:8" ht="20.100000000000001" customHeight="1" x14ac:dyDescent="0.25">
      <c r="A37" s="291" t="s">
        <v>889</v>
      </c>
      <c r="B37" s="291" t="s">
        <v>301</v>
      </c>
      <c r="C37" s="292">
        <v>2676.43</v>
      </c>
      <c r="D37" s="293" t="s">
        <v>57</v>
      </c>
      <c r="E37" s="292">
        <v>0</v>
      </c>
      <c r="F37" s="292">
        <v>0</v>
      </c>
      <c r="G37" s="292">
        <v>2676.43</v>
      </c>
      <c r="H37" s="293" t="s">
        <v>57</v>
      </c>
    </row>
    <row r="38" spans="1:8" ht="20.100000000000001" customHeight="1" x14ac:dyDescent="0.25">
      <c r="A38" s="291" t="s">
        <v>890</v>
      </c>
      <c r="B38" s="291" t="s">
        <v>302</v>
      </c>
      <c r="C38" s="292">
        <v>23333.16</v>
      </c>
      <c r="D38" s="293" t="s">
        <v>57</v>
      </c>
      <c r="E38" s="292">
        <v>0</v>
      </c>
      <c r="F38" s="292">
        <v>0</v>
      </c>
      <c r="G38" s="292">
        <v>23333.16</v>
      </c>
      <c r="H38" s="293" t="s">
        <v>57</v>
      </c>
    </row>
    <row r="39" spans="1:8" ht="20.100000000000001" customHeight="1" x14ac:dyDescent="0.25">
      <c r="A39" s="291" t="s">
        <v>891</v>
      </c>
      <c r="B39" s="291" t="s">
        <v>303</v>
      </c>
      <c r="C39" s="292">
        <v>17833.32</v>
      </c>
      <c r="D39" s="293" t="s">
        <v>57</v>
      </c>
      <c r="E39" s="292">
        <v>0</v>
      </c>
      <c r="F39" s="292">
        <v>0</v>
      </c>
      <c r="G39" s="292">
        <v>17833.32</v>
      </c>
      <c r="H39" s="293" t="s">
        <v>57</v>
      </c>
    </row>
    <row r="40" spans="1:8" ht="20.100000000000001" customHeight="1" x14ac:dyDescent="0.25">
      <c r="A40" s="291" t="s">
        <v>892</v>
      </c>
      <c r="B40" s="291" t="s">
        <v>304</v>
      </c>
      <c r="C40" s="292">
        <v>46844</v>
      </c>
      <c r="D40" s="293" t="s">
        <v>57</v>
      </c>
      <c r="E40" s="292">
        <v>0</v>
      </c>
      <c r="F40" s="292">
        <v>0</v>
      </c>
      <c r="G40" s="292">
        <v>46844</v>
      </c>
      <c r="H40" s="293" t="s">
        <v>57</v>
      </c>
    </row>
    <row r="41" spans="1:8" ht="20.100000000000001" customHeight="1" x14ac:dyDescent="0.25">
      <c r="A41" s="291" t="s">
        <v>893</v>
      </c>
      <c r="B41" s="291" t="s">
        <v>305</v>
      </c>
      <c r="C41" s="292">
        <v>17579.93</v>
      </c>
      <c r="D41" s="293" t="s">
        <v>57</v>
      </c>
      <c r="E41" s="292">
        <v>0</v>
      </c>
      <c r="F41" s="292">
        <v>0</v>
      </c>
      <c r="G41" s="292">
        <v>17579.93</v>
      </c>
      <c r="H41" s="293" t="s">
        <v>57</v>
      </c>
    </row>
    <row r="42" spans="1:8" ht="20.100000000000001" customHeight="1" x14ac:dyDescent="0.25">
      <c r="A42" s="291" t="s">
        <v>894</v>
      </c>
      <c r="B42" s="291" t="s">
        <v>306</v>
      </c>
      <c r="C42" s="292">
        <v>17243.650000000001</v>
      </c>
      <c r="D42" s="293" t="s">
        <v>57</v>
      </c>
      <c r="E42" s="292">
        <v>0</v>
      </c>
      <c r="F42" s="292">
        <v>0</v>
      </c>
      <c r="G42" s="292">
        <v>17243.650000000001</v>
      </c>
      <c r="H42" s="293" t="s">
        <v>57</v>
      </c>
    </row>
    <row r="43" spans="1:8" ht="20.100000000000001" customHeight="1" x14ac:dyDescent="0.25">
      <c r="A43" s="291" t="s">
        <v>895</v>
      </c>
      <c r="B43" s="291" t="s">
        <v>676</v>
      </c>
      <c r="C43" s="292">
        <v>891.66</v>
      </c>
      <c r="D43" s="293" t="s">
        <v>57</v>
      </c>
      <c r="E43" s="292">
        <v>0</v>
      </c>
      <c r="F43" s="292">
        <v>0</v>
      </c>
      <c r="G43" s="292">
        <v>891.66</v>
      </c>
      <c r="H43" s="293" t="s">
        <v>57</v>
      </c>
    </row>
    <row r="44" spans="1:8" ht="20.100000000000001" customHeight="1" x14ac:dyDescent="0.25">
      <c r="A44" s="291" t="s">
        <v>896</v>
      </c>
      <c r="B44" s="291" t="s">
        <v>307</v>
      </c>
      <c r="C44" s="292">
        <v>14514.58</v>
      </c>
      <c r="D44" s="293" t="s">
        <v>57</v>
      </c>
      <c r="E44" s="292">
        <v>0</v>
      </c>
      <c r="F44" s="292">
        <v>0</v>
      </c>
      <c r="G44" s="292">
        <v>14514.58</v>
      </c>
      <c r="H44" s="293" t="s">
        <v>57</v>
      </c>
    </row>
    <row r="45" spans="1:8" ht="20.100000000000001" customHeight="1" x14ac:dyDescent="0.25">
      <c r="A45" s="291" t="s">
        <v>897</v>
      </c>
      <c r="B45" s="291" t="s">
        <v>308</v>
      </c>
      <c r="C45" s="292">
        <v>6120.5</v>
      </c>
      <c r="D45" s="293" t="s">
        <v>57</v>
      </c>
      <c r="E45" s="292">
        <v>0</v>
      </c>
      <c r="F45" s="292">
        <v>0</v>
      </c>
      <c r="G45" s="292">
        <v>6120.5</v>
      </c>
      <c r="H45" s="293" t="s">
        <v>57</v>
      </c>
    </row>
    <row r="46" spans="1:8" ht="20.100000000000001" customHeight="1" x14ac:dyDescent="0.25">
      <c r="A46" s="291" t="s">
        <v>898</v>
      </c>
      <c r="B46" s="291" t="s">
        <v>309</v>
      </c>
      <c r="C46" s="292">
        <v>5353.66</v>
      </c>
      <c r="D46" s="293" t="s">
        <v>57</v>
      </c>
      <c r="E46" s="292">
        <v>0</v>
      </c>
      <c r="F46" s="292">
        <v>0</v>
      </c>
      <c r="G46" s="292">
        <v>5353.66</v>
      </c>
      <c r="H46" s="293" t="s">
        <v>57</v>
      </c>
    </row>
    <row r="47" spans="1:8" ht="20.100000000000001" customHeight="1" x14ac:dyDescent="0.25">
      <c r="A47" s="291" t="s">
        <v>899</v>
      </c>
      <c r="B47" s="291" t="s">
        <v>311</v>
      </c>
      <c r="C47" s="297">
        <v>-2318.34</v>
      </c>
      <c r="D47" s="293" t="s">
        <v>57</v>
      </c>
      <c r="E47" s="292">
        <v>0</v>
      </c>
      <c r="F47" s="292">
        <v>0</v>
      </c>
      <c r="G47" s="297">
        <v>-2318.34</v>
      </c>
      <c r="H47" s="293" t="s">
        <v>57</v>
      </c>
    </row>
    <row r="48" spans="1:8" ht="20.100000000000001" customHeight="1" x14ac:dyDescent="0.25">
      <c r="A48" s="291" t="s">
        <v>900</v>
      </c>
      <c r="B48" s="291" t="s">
        <v>312</v>
      </c>
      <c r="C48" s="292">
        <v>9907.93</v>
      </c>
      <c r="D48" s="293" t="s">
        <v>57</v>
      </c>
      <c r="E48" s="292">
        <v>0</v>
      </c>
      <c r="F48" s="292">
        <v>0</v>
      </c>
      <c r="G48" s="292">
        <v>9907.93</v>
      </c>
      <c r="H48" s="293" t="s">
        <v>57</v>
      </c>
    </row>
    <row r="49" spans="1:8" ht="20.100000000000001" customHeight="1" x14ac:dyDescent="0.25">
      <c r="A49" s="291" t="s">
        <v>901</v>
      </c>
      <c r="B49" s="291" t="s">
        <v>313</v>
      </c>
      <c r="C49" s="292">
        <v>59346.86</v>
      </c>
      <c r="D49" s="293" t="s">
        <v>57</v>
      </c>
      <c r="E49" s="292">
        <v>0</v>
      </c>
      <c r="F49" s="292">
        <v>0</v>
      </c>
      <c r="G49" s="292">
        <v>59346.86</v>
      </c>
      <c r="H49" s="293" t="s">
        <v>57</v>
      </c>
    </row>
    <row r="50" spans="1:8" ht="20.100000000000001" customHeight="1" x14ac:dyDescent="0.25">
      <c r="A50" s="291" t="s">
        <v>902</v>
      </c>
      <c r="B50" s="291" t="s">
        <v>314</v>
      </c>
      <c r="C50" s="292">
        <v>21399.96</v>
      </c>
      <c r="D50" s="293" t="s">
        <v>57</v>
      </c>
      <c r="E50" s="292">
        <v>0</v>
      </c>
      <c r="F50" s="292">
        <v>0</v>
      </c>
      <c r="G50" s="292">
        <v>21399.96</v>
      </c>
      <c r="H50" s="293" t="s">
        <v>57</v>
      </c>
    </row>
    <row r="51" spans="1:8" ht="20.100000000000001" customHeight="1" x14ac:dyDescent="0.25">
      <c r="A51" s="291" t="s">
        <v>903</v>
      </c>
      <c r="B51" s="291" t="s">
        <v>315</v>
      </c>
      <c r="C51" s="292">
        <v>45646.52</v>
      </c>
      <c r="D51" s="293" t="s">
        <v>57</v>
      </c>
      <c r="E51" s="292">
        <v>0</v>
      </c>
      <c r="F51" s="292">
        <v>0</v>
      </c>
      <c r="G51" s="292">
        <v>45646.52</v>
      </c>
      <c r="H51" s="293" t="s">
        <v>57</v>
      </c>
    </row>
    <row r="52" spans="1:8" ht="20.100000000000001" customHeight="1" x14ac:dyDescent="0.25">
      <c r="A52" s="291" t="s">
        <v>904</v>
      </c>
      <c r="B52" s="291" t="s">
        <v>316</v>
      </c>
      <c r="C52" s="292">
        <v>5820</v>
      </c>
      <c r="D52" s="293" t="s">
        <v>57</v>
      </c>
      <c r="E52" s="292">
        <v>0</v>
      </c>
      <c r="F52" s="292">
        <v>0</v>
      </c>
      <c r="G52" s="292">
        <v>5820</v>
      </c>
      <c r="H52" s="293" t="s">
        <v>57</v>
      </c>
    </row>
    <row r="53" spans="1:8" ht="20.100000000000001" customHeight="1" x14ac:dyDescent="0.25">
      <c r="A53" s="291" t="s">
        <v>905</v>
      </c>
      <c r="B53" s="291" t="s">
        <v>317</v>
      </c>
      <c r="C53" s="292">
        <v>8916.66</v>
      </c>
      <c r="D53" s="293" t="s">
        <v>57</v>
      </c>
      <c r="E53" s="292">
        <v>0</v>
      </c>
      <c r="F53" s="292">
        <v>0</v>
      </c>
      <c r="G53" s="292">
        <v>8916.66</v>
      </c>
      <c r="H53" s="293" t="s">
        <v>57</v>
      </c>
    </row>
    <row r="54" spans="1:8" ht="20.100000000000001" customHeight="1" x14ac:dyDescent="0.25">
      <c r="A54" s="291" t="s">
        <v>906</v>
      </c>
      <c r="B54" s="291" t="s">
        <v>318</v>
      </c>
      <c r="C54" s="292">
        <v>59897.4</v>
      </c>
      <c r="D54" s="293" t="s">
        <v>57</v>
      </c>
      <c r="E54" s="292">
        <v>0</v>
      </c>
      <c r="F54" s="292">
        <v>0</v>
      </c>
      <c r="G54" s="292">
        <v>59897.4</v>
      </c>
      <c r="H54" s="293" t="s">
        <v>57</v>
      </c>
    </row>
    <row r="55" spans="1:8" ht="20.100000000000001" customHeight="1" x14ac:dyDescent="0.25">
      <c r="A55" s="291" t="s">
        <v>907</v>
      </c>
      <c r="B55" s="291" t="s">
        <v>319</v>
      </c>
      <c r="C55" s="292">
        <v>9970.66</v>
      </c>
      <c r="D55" s="293" t="s">
        <v>57</v>
      </c>
      <c r="E55" s="292">
        <v>0</v>
      </c>
      <c r="F55" s="292">
        <v>0</v>
      </c>
      <c r="G55" s="292">
        <v>9970.66</v>
      </c>
      <c r="H55" s="293" t="s">
        <v>57</v>
      </c>
    </row>
    <row r="56" spans="1:8" ht="20.100000000000001" customHeight="1" x14ac:dyDescent="0.25">
      <c r="A56" s="291" t="s">
        <v>908</v>
      </c>
      <c r="B56" s="291" t="s">
        <v>320</v>
      </c>
      <c r="C56" s="292">
        <v>13910.03</v>
      </c>
      <c r="D56" s="293" t="s">
        <v>57</v>
      </c>
      <c r="E56" s="292">
        <v>0</v>
      </c>
      <c r="F56" s="292">
        <v>0</v>
      </c>
      <c r="G56" s="292">
        <v>13910.03</v>
      </c>
      <c r="H56" s="293" t="s">
        <v>57</v>
      </c>
    </row>
    <row r="57" spans="1:8" ht="20.100000000000001" customHeight="1" x14ac:dyDescent="0.25">
      <c r="A57" s="291" t="s">
        <v>909</v>
      </c>
      <c r="B57" s="291" t="s">
        <v>321</v>
      </c>
      <c r="C57" s="292">
        <v>17526.68</v>
      </c>
      <c r="D57" s="293" t="s">
        <v>57</v>
      </c>
      <c r="E57" s="292">
        <v>0</v>
      </c>
      <c r="F57" s="292">
        <v>0</v>
      </c>
      <c r="G57" s="292">
        <v>17526.68</v>
      </c>
      <c r="H57" s="293" t="s">
        <v>57</v>
      </c>
    </row>
    <row r="58" spans="1:8" ht="20.100000000000001" customHeight="1" x14ac:dyDescent="0.25">
      <c r="A58" s="291" t="s">
        <v>910</v>
      </c>
      <c r="B58" s="291" t="s">
        <v>322</v>
      </c>
      <c r="C58" s="292">
        <v>10100</v>
      </c>
      <c r="D58" s="293" t="s">
        <v>57</v>
      </c>
      <c r="E58" s="292">
        <v>0</v>
      </c>
      <c r="F58" s="292">
        <v>0</v>
      </c>
      <c r="G58" s="292">
        <v>10100</v>
      </c>
      <c r="H58" s="293" t="s">
        <v>57</v>
      </c>
    </row>
    <row r="59" spans="1:8" ht="20.100000000000001" customHeight="1" x14ac:dyDescent="0.25">
      <c r="A59" s="291" t="s">
        <v>911</v>
      </c>
      <c r="B59" s="291" t="s">
        <v>323</v>
      </c>
      <c r="C59" s="292">
        <v>1092.26</v>
      </c>
      <c r="D59" s="293" t="s">
        <v>57</v>
      </c>
      <c r="E59" s="292">
        <v>0</v>
      </c>
      <c r="F59" s="292">
        <v>0</v>
      </c>
      <c r="G59" s="292">
        <v>1092.26</v>
      </c>
      <c r="H59" s="293" t="s">
        <v>57</v>
      </c>
    </row>
    <row r="60" spans="1:8" ht="20.100000000000001" customHeight="1" x14ac:dyDescent="0.25">
      <c r="A60" s="291" t="s">
        <v>912</v>
      </c>
      <c r="B60" s="291" t="s">
        <v>324</v>
      </c>
      <c r="C60" s="297">
        <v>-1248.33</v>
      </c>
      <c r="D60" s="293" t="s">
        <v>57</v>
      </c>
      <c r="E60" s="292">
        <v>0</v>
      </c>
      <c r="F60" s="292">
        <v>0</v>
      </c>
      <c r="G60" s="297">
        <v>-1248.33</v>
      </c>
      <c r="H60" s="293" t="s">
        <v>57</v>
      </c>
    </row>
    <row r="61" spans="1:8" ht="20.100000000000001" customHeight="1" x14ac:dyDescent="0.25">
      <c r="A61" s="291" t="s">
        <v>913</v>
      </c>
      <c r="B61" s="291" t="s">
        <v>325</v>
      </c>
      <c r="C61" s="292">
        <v>6713.86</v>
      </c>
      <c r="D61" s="293" t="s">
        <v>57</v>
      </c>
      <c r="E61" s="292">
        <v>0</v>
      </c>
      <c r="F61" s="292">
        <v>0</v>
      </c>
      <c r="G61" s="292">
        <v>6713.86</v>
      </c>
      <c r="H61" s="293" t="s">
        <v>57</v>
      </c>
    </row>
    <row r="62" spans="1:8" ht="20.100000000000001" customHeight="1" x14ac:dyDescent="0.25">
      <c r="A62" s="291" t="s">
        <v>914</v>
      </c>
      <c r="B62" s="291" t="s">
        <v>326</v>
      </c>
      <c r="C62" s="292">
        <v>4280</v>
      </c>
      <c r="D62" s="293" t="s">
        <v>57</v>
      </c>
      <c r="E62" s="292">
        <v>0</v>
      </c>
      <c r="F62" s="292">
        <v>0</v>
      </c>
      <c r="G62" s="292">
        <v>4280</v>
      </c>
      <c r="H62" s="293" t="s">
        <v>57</v>
      </c>
    </row>
    <row r="63" spans="1:8" ht="20.100000000000001" customHeight="1" x14ac:dyDescent="0.25">
      <c r="A63" s="291" t="s">
        <v>915</v>
      </c>
      <c r="B63" s="291" t="s">
        <v>327</v>
      </c>
      <c r="C63" s="292">
        <v>39233.339999999997</v>
      </c>
      <c r="D63" s="293" t="s">
        <v>57</v>
      </c>
      <c r="E63" s="292">
        <v>0</v>
      </c>
      <c r="F63" s="292">
        <v>0</v>
      </c>
      <c r="G63" s="292">
        <v>39233.339999999997</v>
      </c>
      <c r="H63" s="293" t="s">
        <v>57</v>
      </c>
    </row>
    <row r="64" spans="1:8" ht="20.100000000000001" customHeight="1" x14ac:dyDescent="0.25">
      <c r="A64" s="291" t="s">
        <v>916</v>
      </c>
      <c r="B64" s="291" t="s">
        <v>328</v>
      </c>
      <c r="C64" s="292">
        <v>16464</v>
      </c>
      <c r="D64" s="293" t="s">
        <v>57</v>
      </c>
      <c r="E64" s="292">
        <v>0</v>
      </c>
      <c r="F64" s="292">
        <v>0</v>
      </c>
      <c r="G64" s="292">
        <v>16464</v>
      </c>
      <c r="H64" s="293" t="s">
        <v>57</v>
      </c>
    </row>
    <row r="65" spans="1:8" ht="20.100000000000001" customHeight="1" x14ac:dyDescent="0.25">
      <c r="A65" s="291" t="s">
        <v>917</v>
      </c>
      <c r="B65" s="291" t="s">
        <v>329</v>
      </c>
      <c r="C65" s="292">
        <v>37672.879999999997</v>
      </c>
      <c r="D65" s="293" t="s">
        <v>57</v>
      </c>
      <c r="E65" s="292">
        <v>0</v>
      </c>
      <c r="F65" s="292">
        <v>0</v>
      </c>
      <c r="G65" s="292">
        <v>37672.879999999997</v>
      </c>
      <c r="H65" s="293" t="s">
        <v>57</v>
      </c>
    </row>
    <row r="66" spans="1:8" ht="20.100000000000001" customHeight="1" x14ac:dyDescent="0.25">
      <c r="A66" s="291" t="s">
        <v>918</v>
      </c>
      <c r="B66" s="291" t="s">
        <v>330</v>
      </c>
      <c r="C66" s="292">
        <v>12779.59</v>
      </c>
      <c r="D66" s="293" t="s">
        <v>57</v>
      </c>
      <c r="E66" s="292">
        <v>0</v>
      </c>
      <c r="F66" s="292">
        <v>0</v>
      </c>
      <c r="G66" s="292">
        <v>12779.59</v>
      </c>
      <c r="H66" s="293" t="s">
        <v>57</v>
      </c>
    </row>
    <row r="67" spans="1:8" ht="20.100000000000001" customHeight="1" x14ac:dyDescent="0.25">
      <c r="A67" s="291" t="s">
        <v>919</v>
      </c>
      <c r="B67" s="291" t="s">
        <v>331</v>
      </c>
      <c r="C67" s="297">
        <v>-891.75</v>
      </c>
      <c r="D67" s="293" t="s">
        <v>57</v>
      </c>
      <c r="E67" s="292">
        <v>0</v>
      </c>
      <c r="F67" s="292">
        <v>0</v>
      </c>
      <c r="G67" s="297">
        <v>-891.75</v>
      </c>
      <c r="H67" s="293" t="s">
        <v>57</v>
      </c>
    </row>
    <row r="68" spans="1:8" ht="20.100000000000001" customHeight="1" x14ac:dyDescent="0.25">
      <c r="A68" s="291" t="s">
        <v>920</v>
      </c>
      <c r="B68" s="291" t="s">
        <v>332</v>
      </c>
      <c r="C68" s="297">
        <v>-668.75</v>
      </c>
      <c r="D68" s="293" t="s">
        <v>57</v>
      </c>
      <c r="E68" s="292">
        <v>0</v>
      </c>
      <c r="F68" s="292">
        <v>0</v>
      </c>
      <c r="G68" s="297">
        <v>-668.75</v>
      </c>
      <c r="H68" s="293" t="s">
        <v>57</v>
      </c>
    </row>
    <row r="69" spans="1:8" ht="20.100000000000001" customHeight="1" x14ac:dyDescent="0.25">
      <c r="A69" s="291" t="s">
        <v>921</v>
      </c>
      <c r="B69" s="291" t="s">
        <v>333</v>
      </c>
      <c r="C69" s="292">
        <v>35488.35</v>
      </c>
      <c r="D69" s="293" t="s">
        <v>57</v>
      </c>
      <c r="E69" s="292">
        <v>0</v>
      </c>
      <c r="F69" s="292">
        <v>0</v>
      </c>
      <c r="G69" s="292">
        <v>35488.35</v>
      </c>
      <c r="H69" s="293" t="s">
        <v>57</v>
      </c>
    </row>
    <row r="70" spans="1:8" ht="20.100000000000001" customHeight="1" x14ac:dyDescent="0.25">
      <c r="A70" s="291" t="s">
        <v>922</v>
      </c>
      <c r="B70" s="291" t="s">
        <v>335</v>
      </c>
      <c r="C70" s="292">
        <v>39233.339999999997</v>
      </c>
      <c r="D70" s="293" t="s">
        <v>57</v>
      </c>
      <c r="E70" s="292">
        <v>0</v>
      </c>
      <c r="F70" s="292">
        <v>0</v>
      </c>
      <c r="G70" s="292">
        <v>39233.339999999997</v>
      </c>
      <c r="H70" s="293" t="s">
        <v>57</v>
      </c>
    </row>
    <row r="71" spans="1:8" ht="20.100000000000001" customHeight="1" x14ac:dyDescent="0.25">
      <c r="A71" s="291" t="s">
        <v>923</v>
      </c>
      <c r="B71" s="291" t="s">
        <v>336</v>
      </c>
      <c r="C71" s="292">
        <v>39279.919999999998</v>
      </c>
      <c r="D71" s="293" t="s">
        <v>57</v>
      </c>
      <c r="E71" s="292">
        <v>0</v>
      </c>
      <c r="F71" s="292">
        <v>0</v>
      </c>
      <c r="G71" s="292">
        <v>39279.919999999998</v>
      </c>
      <c r="H71" s="293" t="s">
        <v>57</v>
      </c>
    </row>
    <row r="72" spans="1:8" ht="20.100000000000001" customHeight="1" x14ac:dyDescent="0.25">
      <c r="A72" s="291" t="s">
        <v>924</v>
      </c>
      <c r="B72" s="291" t="s">
        <v>337</v>
      </c>
      <c r="C72" s="292">
        <v>32099.94</v>
      </c>
      <c r="D72" s="293" t="s">
        <v>57</v>
      </c>
      <c r="E72" s="292">
        <v>0</v>
      </c>
      <c r="F72" s="292">
        <v>0</v>
      </c>
      <c r="G72" s="292">
        <v>32099.94</v>
      </c>
      <c r="H72" s="293" t="s">
        <v>57</v>
      </c>
    </row>
    <row r="73" spans="1:8" ht="20.100000000000001" customHeight="1" x14ac:dyDescent="0.25">
      <c r="A73" s="291" t="s">
        <v>925</v>
      </c>
      <c r="B73" s="291" t="s">
        <v>338</v>
      </c>
      <c r="C73" s="292">
        <v>17919.919999999998</v>
      </c>
      <c r="D73" s="293" t="s">
        <v>57</v>
      </c>
      <c r="E73" s="292">
        <v>0</v>
      </c>
      <c r="F73" s="292">
        <v>0</v>
      </c>
      <c r="G73" s="292">
        <v>17919.919999999998</v>
      </c>
      <c r="H73" s="293" t="s">
        <v>57</v>
      </c>
    </row>
    <row r="74" spans="1:8" ht="20.100000000000001" customHeight="1" x14ac:dyDescent="0.25">
      <c r="A74" s="291" t="s">
        <v>927</v>
      </c>
      <c r="B74" s="291" t="s">
        <v>340</v>
      </c>
      <c r="C74" s="292">
        <v>3437.34</v>
      </c>
      <c r="D74" s="293" t="s">
        <v>57</v>
      </c>
      <c r="E74" s="292">
        <v>0</v>
      </c>
      <c r="F74" s="292">
        <v>0</v>
      </c>
      <c r="G74" s="292">
        <v>3437.34</v>
      </c>
      <c r="H74" s="293" t="s">
        <v>57</v>
      </c>
    </row>
    <row r="75" spans="1:8" ht="20.100000000000001" customHeight="1" x14ac:dyDescent="0.25">
      <c r="A75" s="291" t="s">
        <v>928</v>
      </c>
      <c r="B75" s="291" t="s">
        <v>341</v>
      </c>
      <c r="C75" s="292">
        <v>7839.92</v>
      </c>
      <c r="D75" s="293" t="s">
        <v>57</v>
      </c>
      <c r="E75" s="292">
        <v>0</v>
      </c>
      <c r="F75" s="292">
        <v>0</v>
      </c>
      <c r="G75" s="292">
        <v>7839.92</v>
      </c>
      <c r="H75" s="293" t="s">
        <v>57</v>
      </c>
    </row>
    <row r="76" spans="1:8" ht="20.100000000000001" customHeight="1" x14ac:dyDescent="0.25">
      <c r="A76" s="291" t="s">
        <v>929</v>
      </c>
      <c r="B76" s="291" t="s">
        <v>342</v>
      </c>
      <c r="C76" s="292">
        <v>13375</v>
      </c>
      <c r="D76" s="293" t="s">
        <v>57</v>
      </c>
      <c r="E76" s="292">
        <v>0</v>
      </c>
      <c r="F76" s="292">
        <v>0</v>
      </c>
      <c r="G76" s="292">
        <v>13375</v>
      </c>
      <c r="H76" s="293" t="s">
        <v>57</v>
      </c>
    </row>
    <row r="77" spans="1:8" ht="20.100000000000001" customHeight="1" x14ac:dyDescent="0.25">
      <c r="A77" s="291" t="s">
        <v>930</v>
      </c>
      <c r="B77" s="291" t="s">
        <v>343</v>
      </c>
      <c r="C77" s="297">
        <v>-1583.27</v>
      </c>
      <c r="D77" s="293" t="s">
        <v>57</v>
      </c>
      <c r="E77" s="292">
        <v>0</v>
      </c>
      <c r="F77" s="292">
        <v>0</v>
      </c>
      <c r="G77" s="297">
        <v>-1583.27</v>
      </c>
      <c r="H77" s="293" t="s">
        <v>57</v>
      </c>
    </row>
    <row r="78" spans="1:8" ht="20.100000000000001" customHeight="1" x14ac:dyDescent="0.25">
      <c r="A78" s="291" t="s">
        <v>931</v>
      </c>
      <c r="B78" s="291" t="s">
        <v>344</v>
      </c>
      <c r="C78" s="292">
        <v>2537.5</v>
      </c>
      <c r="D78" s="293" t="s">
        <v>57</v>
      </c>
      <c r="E78" s="292">
        <v>0</v>
      </c>
      <c r="F78" s="292">
        <v>0</v>
      </c>
      <c r="G78" s="292">
        <v>2537.5</v>
      </c>
      <c r="H78" s="293" t="s">
        <v>57</v>
      </c>
    </row>
    <row r="79" spans="1:8" ht="20.100000000000001" customHeight="1" x14ac:dyDescent="0.25">
      <c r="A79" s="291" t="s">
        <v>932</v>
      </c>
      <c r="B79" s="291" t="s">
        <v>345</v>
      </c>
      <c r="C79" s="292">
        <v>11200</v>
      </c>
      <c r="D79" s="293" t="s">
        <v>57</v>
      </c>
      <c r="E79" s="292">
        <v>0</v>
      </c>
      <c r="F79" s="292">
        <v>0</v>
      </c>
      <c r="G79" s="292">
        <v>11200</v>
      </c>
      <c r="H79" s="293" t="s">
        <v>57</v>
      </c>
    </row>
    <row r="80" spans="1:8" ht="20.100000000000001" customHeight="1" x14ac:dyDescent="0.25">
      <c r="A80" s="291" t="s">
        <v>933</v>
      </c>
      <c r="B80" s="291" t="s">
        <v>346</v>
      </c>
      <c r="C80" s="292">
        <v>8266.1299999999992</v>
      </c>
      <c r="D80" s="293" t="s">
        <v>57</v>
      </c>
      <c r="E80" s="292">
        <v>0</v>
      </c>
      <c r="F80" s="292">
        <v>0</v>
      </c>
      <c r="G80" s="292">
        <v>8266.1299999999992</v>
      </c>
      <c r="H80" s="293" t="s">
        <v>57</v>
      </c>
    </row>
    <row r="81" spans="1:8" ht="20.100000000000001" customHeight="1" x14ac:dyDescent="0.25">
      <c r="A81" s="291" t="s">
        <v>934</v>
      </c>
      <c r="B81" s="291" t="s">
        <v>347</v>
      </c>
      <c r="C81" s="292">
        <v>12129.4</v>
      </c>
      <c r="D81" s="293" t="s">
        <v>57</v>
      </c>
      <c r="E81" s="292">
        <v>0</v>
      </c>
      <c r="F81" s="292">
        <v>0</v>
      </c>
      <c r="G81" s="292">
        <v>12129.4</v>
      </c>
      <c r="H81" s="293" t="s">
        <v>57</v>
      </c>
    </row>
    <row r="82" spans="1:8" ht="20.100000000000001" customHeight="1" x14ac:dyDescent="0.25">
      <c r="A82" s="291" t="s">
        <v>935</v>
      </c>
      <c r="B82" s="291" t="s">
        <v>348</v>
      </c>
      <c r="C82" s="292">
        <v>2230.67</v>
      </c>
      <c r="D82" s="293" t="s">
        <v>57</v>
      </c>
      <c r="E82" s="292">
        <v>0</v>
      </c>
      <c r="F82" s="292">
        <v>0</v>
      </c>
      <c r="G82" s="292">
        <v>2230.67</v>
      </c>
      <c r="H82" s="293" t="s">
        <v>57</v>
      </c>
    </row>
    <row r="83" spans="1:8" ht="20.100000000000001" customHeight="1" x14ac:dyDescent="0.25">
      <c r="A83" s="291" t="s">
        <v>936</v>
      </c>
      <c r="B83" s="291" t="s">
        <v>349</v>
      </c>
      <c r="C83" s="292">
        <v>16228.34</v>
      </c>
      <c r="D83" s="293" t="s">
        <v>57</v>
      </c>
      <c r="E83" s="292">
        <v>0</v>
      </c>
      <c r="F83" s="292">
        <v>0</v>
      </c>
      <c r="G83" s="292">
        <v>16228.34</v>
      </c>
      <c r="H83" s="293" t="s">
        <v>57</v>
      </c>
    </row>
    <row r="84" spans="1:8" ht="20.100000000000001" customHeight="1" x14ac:dyDescent="0.25">
      <c r="A84" s="291" t="s">
        <v>937</v>
      </c>
      <c r="B84" s="291" t="s">
        <v>350</v>
      </c>
      <c r="C84" s="292">
        <v>1605</v>
      </c>
      <c r="D84" s="293" t="s">
        <v>57</v>
      </c>
      <c r="E84" s="292">
        <v>0</v>
      </c>
      <c r="F84" s="292">
        <v>0</v>
      </c>
      <c r="G84" s="292">
        <v>1605</v>
      </c>
      <c r="H84" s="293" t="s">
        <v>57</v>
      </c>
    </row>
    <row r="85" spans="1:8" ht="20.100000000000001" customHeight="1" x14ac:dyDescent="0.25">
      <c r="A85" s="291" t="s">
        <v>938</v>
      </c>
      <c r="B85" s="291" t="s">
        <v>351</v>
      </c>
      <c r="C85" s="292">
        <v>1605</v>
      </c>
      <c r="D85" s="293" t="s">
        <v>57</v>
      </c>
      <c r="E85" s="292">
        <v>0</v>
      </c>
      <c r="F85" s="292">
        <v>0</v>
      </c>
      <c r="G85" s="292">
        <v>1605</v>
      </c>
      <c r="H85" s="293" t="s">
        <v>57</v>
      </c>
    </row>
    <row r="86" spans="1:8" ht="20.100000000000001" customHeight="1" x14ac:dyDescent="0.25">
      <c r="A86" s="291" t="s">
        <v>939</v>
      </c>
      <c r="B86" s="291" t="s">
        <v>352</v>
      </c>
      <c r="C86" s="292">
        <v>37450.01</v>
      </c>
      <c r="D86" s="293" t="s">
        <v>57</v>
      </c>
      <c r="E86" s="292">
        <v>0</v>
      </c>
      <c r="F86" s="292">
        <v>0</v>
      </c>
      <c r="G86" s="292">
        <v>37450.01</v>
      </c>
      <c r="H86" s="293" t="s">
        <v>57</v>
      </c>
    </row>
    <row r="87" spans="1:8" ht="20.100000000000001" customHeight="1" x14ac:dyDescent="0.25">
      <c r="A87" s="291" t="s">
        <v>940</v>
      </c>
      <c r="B87" s="291" t="s">
        <v>353</v>
      </c>
      <c r="C87" s="292">
        <v>27916.67</v>
      </c>
      <c r="D87" s="293" t="s">
        <v>57</v>
      </c>
      <c r="E87" s="292">
        <v>0</v>
      </c>
      <c r="F87" s="292">
        <v>0</v>
      </c>
      <c r="G87" s="292">
        <v>27916.67</v>
      </c>
      <c r="H87" s="293" t="s">
        <v>57</v>
      </c>
    </row>
    <row r="88" spans="1:8" ht="20.100000000000001" customHeight="1" x14ac:dyDescent="0.25">
      <c r="A88" s="291" t="s">
        <v>941</v>
      </c>
      <c r="B88" s="291" t="s">
        <v>354</v>
      </c>
      <c r="C88" s="292">
        <v>24200</v>
      </c>
      <c r="D88" s="293" t="s">
        <v>57</v>
      </c>
      <c r="E88" s="292">
        <v>0</v>
      </c>
      <c r="F88" s="292">
        <v>0</v>
      </c>
      <c r="G88" s="292">
        <v>24200</v>
      </c>
      <c r="H88" s="293" t="s">
        <v>57</v>
      </c>
    </row>
    <row r="89" spans="1:8" ht="20.100000000000001" customHeight="1" x14ac:dyDescent="0.25">
      <c r="A89" s="291" t="s">
        <v>942</v>
      </c>
      <c r="B89" s="291" t="s">
        <v>355</v>
      </c>
      <c r="C89" s="292">
        <v>5171.59</v>
      </c>
      <c r="D89" s="293" t="s">
        <v>57</v>
      </c>
      <c r="E89" s="292">
        <v>0</v>
      </c>
      <c r="F89" s="292">
        <v>0</v>
      </c>
      <c r="G89" s="292">
        <v>5171.59</v>
      </c>
      <c r="H89" s="293" t="s">
        <v>57</v>
      </c>
    </row>
    <row r="90" spans="1:8" ht="20.100000000000001" customHeight="1" x14ac:dyDescent="0.25">
      <c r="A90" s="291" t="s">
        <v>943</v>
      </c>
      <c r="B90" s="291" t="s">
        <v>356</v>
      </c>
      <c r="C90" s="292">
        <v>42800</v>
      </c>
      <c r="D90" s="293" t="s">
        <v>57</v>
      </c>
      <c r="E90" s="292">
        <v>0</v>
      </c>
      <c r="F90" s="292">
        <v>0</v>
      </c>
      <c r="G90" s="292">
        <v>42800</v>
      </c>
      <c r="H90" s="293" t="s">
        <v>57</v>
      </c>
    </row>
    <row r="91" spans="1:8" ht="20.100000000000001" customHeight="1" x14ac:dyDescent="0.25">
      <c r="A91" s="291" t="s">
        <v>944</v>
      </c>
      <c r="B91" s="291" t="s">
        <v>357</v>
      </c>
      <c r="C91" s="292">
        <v>35220.85</v>
      </c>
      <c r="D91" s="293" t="s">
        <v>57</v>
      </c>
      <c r="E91" s="292">
        <v>0</v>
      </c>
      <c r="F91" s="292">
        <v>0</v>
      </c>
      <c r="G91" s="292">
        <v>35220.85</v>
      </c>
      <c r="H91" s="293" t="s">
        <v>57</v>
      </c>
    </row>
    <row r="92" spans="1:8" ht="20.100000000000001" customHeight="1" x14ac:dyDescent="0.25">
      <c r="A92" s="291" t="s">
        <v>945</v>
      </c>
      <c r="B92" s="291" t="s">
        <v>358</v>
      </c>
      <c r="C92" s="292">
        <v>11200</v>
      </c>
      <c r="D92" s="293" t="s">
        <v>57</v>
      </c>
      <c r="E92" s="292">
        <v>0</v>
      </c>
      <c r="F92" s="292">
        <v>0</v>
      </c>
      <c r="G92" s="292">
        <v>11200</v>
      </c>
      <c r="H92" s="293" t="s">
        <v>57</v>
      </c>
    </row>
    <row r="93" spans="1:8" ht="20.100000000000001" customHeight="1" x14ac:dyDescent="0.25">
      <c r="A93" s="291" t="s">
        <v>946</v>
      </c>
      <c r="B93" s="291" t="s">
        <v>359</v>
      </c>
      <c r="C93" s="292">
        <v>31725</v>
      </c>
      <c r="D93" s="293" t="s">
        <v>57</v>
      </c>
      <c r="E93" s="292">
        <v>0</v>
      </c>
      <c r="F93" s="292">
        <v>0</v>
      </c>
      <c r="G93" s="292">
        <v>31725</v>
      </c>
      <c r="H93" s="293" t="s">
        <v>57</v>
      </c>
    </row>
    <row r="94" spans="1:8" ht="20.100000000000001" customHeight="1" x14ac:dyDescent="0.25">
      <c r="A94" s="291" t="s">
        <v>947</v>
      </c>
      <c r="B94" s="291" t="s">
        <v>360</v>
      </c>
      <c r="C94" s="292">
        <v>9317.9599999999991</v>
      </c>
      <c r="D94" s="293" t="s">
        <v>57</v>
      </c>
      <c r="E94" s="292">
        <v>0</v>
      </c>
      <c r="F94" s="292">
        <v>0</v>
      </c>
      <c r="G94" s="292">
        <v>9317.9599999999991</v>
      </c>
      <c r="H94" s="293" t="s">
        <v>57</v>
      </c>
    </row>
    <row r="95" spans="1:8" ht="20.100000000000001" customHeight="1" x14ac:dyDescent="0.25">
      <c r="A95" s="291" t="s">
        <v>948</v>
      </c>
      <c r="B95" s="291" t="s">
        <v>408</v>
      </c>
      <c r="C95" s="292">
        <v>19476.919999999998</v>
      </c>
      <c r="D95" s="293" t="s">
        <v>57</v>
      </c>
      <c r="E95" s="292">
        <v>0</v>
      </c>
      <c r="F95" s="292">
        <v>0</v>
      </c>
      <c r="G95" s="292">
        <v>19476.919999999998</v>
      </c>
      <c r="H95" s="293" t="s">
        <v>57</v>
      </c>
    </row>
    <row r="96" spans="1:8" ht="20.100000000000001" customHeight="1" x14ac:dyDescent="0.25">
      <c r="A96" s="291" t="s">
        <v>949</v>
      </c>
      <c r="B96" s="291" t="s">
        <v>361</v>
      </c>
      <c r="C96" s="292">
        <v>21327.77</v>
      </c>
      <c r="D96" s="293" t="s">
        <v>57</v>
      </c>
      <c r="E96" s="292">
        <v>0</v>
      </c>
      <c r="F96" s="292">
        <v>0</v>
      </c>
      <c r="G96" s="292">
        <v>21327.77</v>
      </c>
      <c r="H96" s="293" t="s">
        <v>57</v>
      </c>
    </row>
    <row r="97" spans="1:8" ht="20.100000000000001" customHeight="1" x14ac:dyDescent="0.25">
      <c r="A97" s="291" t="s">
        <v>950</v>
      </c>
      <c r="B97" s="291" t="s">
        <v>362</v>
      </c>
      <c r="C97" s="292">
        <v>6955</v>
      </c>
      <c r="D97" s="293" t="s">
        <v>57</v>
      </c>
      <c r="E97" s="292">
        <v>0</v>
      </c>
      <c r="F97" s="292">
        <v>0</v>
      </c>
      <c r="G97" s="292">
        <v>6955</v>
      </c>
      <c r="H97" s="293" t="s">
        <v>57</v>
      </c>
    </row>
    <row r="98" spans="1:8" ht="20.100000000000001" customHeight="1" x14ac:dyDescent="0.25">
      <c r="A98" s="291" t="s">
        <v>951</v>
      </c>
      <c r="B98" s="291" t="s">
        <v>363</v>
      </c>
      <c r="C98" s="292">
        <v>8916.68</v>
      </c>
      <c r="D98" s="293" t="s">
        <v>57</v>
      </c>
      <c r="E98" s="292">
        <v>0</v>
      </c>
      <c r="F98" s="292">
        <v>0</v>
      </c>
      <c r="G98" s="292">
        <v>8916.68</v>
      </c>
      <c r="H98" s="293" t="s">
        <v>57</v>
      </c>
    </row>
    <row r="99" spans="1:8" ht="20.100000000000001" customHeight="1" x14ac:dyDescent="0.25">
      <c r="A99" s="291" t="s">
        <v>952</v>
      </c>
      <c r="B99" s="291" t="s">
        <v>364</v>
      </c>
      <c r="C99" s="292">
        <v>28000</v>
      </c>
      <c r="D99" s="293" t="s">
        <v>57</v>
      </c>
      <c r="E99" s="292">
        <v>0</v>
      </c>
      <c r="F99" s="292">
        <v>0</v>
      </c>
      <c r="G99" s="292">
        <v>28000</v>
      </c>
      <c r="H99" s="293" t="s">
        <v>57</v>
      </c>
    </row>
    <row r="100" spans="1:8" ht="20.100000000000001" customHeight="1" x14ac:dyDescent="0.25">
      <c r="A100" s="291" t="s">
        <v>953</v>
      </c>
      <c r="B100" s="291" t="s">
        <v>365</v>
      </c>
      <c r="C100" s="292">
        <v>32100</v>
      </c>
      <c r="D100" s="293" t="s">
        <v>57</v>
      </c>
      <c r="E100" s="292">
        <v>0</v>
      </c>
      <c r="F100" s="292">
        <v>0</v>
      </c>
      <c r="G100" s="292">
        <v>32100</v>
      </c>
      <c r="H100" s="293" t="s">
        <v>57</v>
      </c>
    </row>
    <row r="101" spans="1:8" ht="20.100000000000001" customHeight="1" x14ac:dyDescent="0.25">
      <c r="A101" s="291" t="s">
        <v>954</v>
      </c>
      <c r="B101" s="291" t="s">
        <v>366</v>
      </c>
      <c r="C101" s="292">
        <v>50960</v>
      </c>
      <c r="D101" s="293" t="s">
        <v>57</v>
      </c>
      <c r="E101" s="292">
        <v>0</v>
      </c>
      <c r="F101" s="292">
        <v>0</v>
      </c>
      <c r="G101" s="292">
        <v>50960</v>
      </c>
      <c r="H101" s="293" t="s">
        <v>57</v>
      </c>
    </row>
    <row r="102" spans="1:8" ht="20.100000000000001" customHeight="1" x14ac:dyDescent="0.25">
      <c r="A102" s="291" t="s">
        <v>955</v>
      </c>
      <c r="B102" s="291" t="s">
        <v>367</v>
      </c>
      <c r="C102" s="292">
        <v>7840</v>
      </c>
      <c r="D102" s="293" t="s">
        <v>57</v>
      </c>
      <c r="E102" s="292">
        <v>0</v>
      </c>
      <c r="F102" s="292">
        <v>0</v>
      </c>
      <c r="G102" s="292">
        <v>7840</v>
      </c>
      <c r="H102" s="293" t="s">
        <v>57</v>
      </c>
    </row>
    <row r="103" spans="1:8" ht="20.100000000000001" customHeight="1" x14ac:dyDescent="0.25">
      <c r="A103" s="291" t="s">
        <v>956</v>
      </c>
      <c r="B103" s="291" t="s">
        <v>368</v>
      </c>
      <c r="C103" s="292">
        <v>22400</v>
      </c>
      <c r="D103" s="293" t="s">
        <v>57</v>
      </c>
      <c r="E103" s="292">
        <v>0</v>
      </c>
      <c r="F103" s="292">
        <v>0</v>
      </c>
      <c r="G103" s="292">
        <v>22400</v>
      </c>
      <c r="H103" s="293" t="s">
        <v>57</v>
      </c>
    </row>
    <row r="104" spans="1:8" ht="20.100000000000001" customHeight="1" x14ac:dyDescent="0.25">
      <c r="A104" s="291" t="s">
        <v>957</v>
      </c>
      <c r="B104" s="291" t="s">
        <v>371</v>
      </c>
      <c r="C104" s="292">
        <v>33600</v>
      </c>
      <c r="D104" s="293" t="s">
        <v>57</v>
      </c>
      <c r="E104" s="292">
        <v>0</v>
      </c>
      <c r="F104" s="292">
        <v>0</v>
      </c>
      <c r="G104" s="292">
        <v>33600</v>
      </c>
      <c r="H104" s="293" t="s">
        <v>57</v>
      </c>
    </row>
    <row r="105" spans="1:8" ht="20.100000000000001" customHeight="1" x14ac:dyDescent="0.25">
      <c r="A105" s="291" t="s">
        <v>958</v>
      </c>
      <c r="B105" s="291" t="s">
        <v>372</v>
      </c>
      <c r="C105" s="292">
        <v>4200.0200000000004</v>
      </c>
      <c r="D105" s="293" t="s">
        <v>57</v>
      </c>
      <c r="E105" s="292">
        <v>0</v>
      </c>
      <c r="F105" s="292">
        <v>0</v>
      </c>
      <c r="G105" s="292">
        <v>4200.0200000000004</v>
      </c>
      <c r="H105" s="293" t="s">
        <v>57</v>
      </c>
    </row>
    <row r="106" spans="1:8" ht="20.100000000000001" customHeight="1" x14ac:dyDescent="0.25">
      <c r="A106" s="291" t="s">
        <v>959</v>
      </c>
      <c r="B106" s="291" t="s">
        <v>373</v>
      </c>
      <c r="C106" s="292">
        <v>28456.57</v>
      </c>
      <c r="D106" s="293" t="s">
        <v>57</v>
      </c>
      <c r="E106" s="292">
        <v>0</v>
      </c>
      <c r="F106" s="292">
        <v>0</v>
      </c>
      <c r="G106" s="292">
        <v>28456.57</v>
      </c>
      <c r="H106" s="293" t="s">
        <v>57</v>
      </c>
    </row>
    <row r="107" spans="1:8" ht="20.100000000000001" customHeight="1" x14ac:dyDescent="0.25">
      <c r="A107" s="291" t="s">
        <v>960</v>
      </c>
      <c r="B107" s="291" t="s">
        <v>285</v>
      </c>
      <c r="C107" s="292">
        <v>60000</v>
      </c>
      <c r="D107" s="293" t="s">
        <v>57</v>
      </c>
      <c r="E107" s="292">
        <v>0</v>
      </c>
      <c r="F107" s="292">
        <v>0</v>
      </c>
      <c r="G107" s="292">
        <v>60000</v>
      </c>
      <c r="H107" s="293" t="s">
        <v>57</v>
      </c>
    </row>
    <row r="108" spans="1:8" ht="20.100000000000001" customHeight="1" x14ac:dyDescent="0.25">
      <c r="A108" s="291" t="s">
        <v>961</v>
      </c>
      <c r="B108" s="291" t="s">
        <v>374</v>
      </c>
      <c r="C108" s="292">
        <v>5858.33</v>
      </c>
      <c r="D108" s="293" t="s">
        <v>57</v>
      </c>
      <c r="E108" s="292">
        <v>0</v>
      </c>
      <c r="F108" s="292">
        <v>0</v>
      </c>
      <c r="G108" s="292">
        <v>5858.33</v>
      </c>
      <c r="H108" s="293" t="s">
        <v>57</v>
      </c>
    </row>
    <row r="109" spans="1:8" ht="20.100000000000001" customHeight="1" x14ac:dyDescent="0.25">
      <c r="A109" s="291" t="s">
        <v>962</v>
      </c>
      <c r="B109" s="291" t="s">
        <v>375</v>
      </c>
      <c r="C109" s="292">
        <v>34500</v>
      </c>
      <c r="D109" s="293" t="s">
        <v>57</v>
      </c>
      <c r="E109" s="292">
        <v>0</v>
      </c>
      <c r="F109" s="292">
        <v>0</v>
      </c>
      <c r="G109" s="292">
        <v>34500</v>
      </c>
      <c r="H109" s="293" t="s">
        <v>57</v>
      </c>
    </row>
    <row r="110" spans="1:8" ht="20.100000000000001" customHeight="1" x14ac:dyDescent="0.25">
      <c r="A110" s="291" t="s">
        <v>963</v>
      </c>
      <c r="B110" s="291" t="s">
        <v>376</v>
      </c>
      <c r="C110" s="292">
        <v>6250</v>
      </c>
      <c r="D110" s="293" t="s">
        <v>57</v>
      </c>
      <c r="E110" s="292">
        <v>0</v>
      </c>
      <c r="F110" s="292">
        <v>0</v>
      </c>
      <c r="G110" s="292">
        <v>6250</v>
      </c>
      <c r="H110" s="293" t="s">
        <v>57</v>
      </c>
    </row>
    <row r="111" spans="1:8" ht="20.100000000000001" customHeight="1" x14ac:dyDescent="0.25">
      <c r="A111" s="291" t="s">
        <v>964</v>
      </c>
      <c r="B111" s="291" t="s">
        <v>377</v>
      </c>
      <c r="C111" s="292">
        <v>8119.99</v>
      </c>
      <c r="D111" s="293" t="s">
        <v>57</v>
      </c>
      <c r="E111" s="292">
        <v>0</v>
      </c>
      <c r="F111" s="292">
        <v>0</v>
      </c>
      <c r="G111" s="292">
        <v>8119.99</v>
      </c>
      <c r="H111" s="293" t="s">
        <v>57</v>
      </c>
    </row>
    <row r="112" spans="1:8" ht="20.100000000000001" customHeight="1" x14ac:dyDescent="0.25">
      <c r="A112" s="291" t="s">
        <v>965</v>
      </c>
      <c r="B112" s="291" t="s">
        <v>378</v>
      </c>
      <c r="C112" s="292">
        <v>26036.63</v>
      </c>
      <c r="D112" s="293" t="s">
        <v>57</v>
      </c>
      <c r="E112" s="292">
        <v>0</v>
      </c>
      <c r="F112" s="292">
        <v>0</v>
      </c>
      <c r="G112" s="292">
        <v>26036.63</v>
      </c>
      <c r="H112" s="293" t="s">
        <v>57</v>
      </c>
    </row>
    <row r="113" spans="1:8" ht="20.100000000000001" customHeight="1" x14ac:dyDescent="0.25">
      <c r="A113" s="291" t="s">
        <v>966</v>
      </c>
      <c r="B113" s="291" t="s">
        <v>379</v>
      </c>
      <c r="C113" s="292">
        <v>26750</v>
      </c>
      <c r="D113" s="293" t="s">
        <v>57</v>
      </c>
      <c r="E113" s="292">
        <v>0</v>
      </c>
      <c r="F113" s="292">
        <v>0</v>
      </c>
      <c r="G113" s="292">
        <v>26750</v>
      </c>
      <c r="H113" s="293" t="s">
        <v>57</v>
      </c>
    </row>
    <row r="114" spans="1:8" ht="20.100000000000001" customHeight="1" x14ac:dyDescent="0.25">
      <c r="A114" s="291" t="s">
        <v>967</v>
      </c>
      <c r="B114" s="291" t="s">
        <v>381</v>
      </c>
      <c r="C114" s="292">
        <v>18415.97</v>
      </c>
      <c r="D114" s="293" t="s">
        <v>57</v>
      </c>
      <c r="E114" s="292">
        <v>0</v>
      </c>
      <c r="F114" s="292">
        <v>0</v>
      </c>
      <c r="G114" s="292">
        <v>18415.97</v>
      </c>
      <c r="H114" s="293" t="s">
        <v>57</v>
      </c>
    </row>
    <row r="115" spans="1:8" ht="20.100000000000001" customHeight="1" x14ac:dyDescent="0.25">
      <c r="A115" s="291" t="s">
        <v>968</v>
      </c>
      <c r="B115" s="291" t="s">
        <v>382</v>
      </c>
      <c r="C115" s="292">
        <v>1400</v>
      </c>
      <c r="D115" s="293" t="s">
        <v>57</v>
      </c>
      <c r="E115" s="292">
        <v>0</v>
      </c>
      <c r="F115" s="292">
        <v>0</v>
      </c>
      <c r="G115" s="292">
        <v>1400</v>
      </c>
      <c r="H115" s="293" t="s">
        <v>57</v>
      </c>
    </row>
    <row r="116" spans="1:8" ht="20.100000000000001" customHeight="1" x14ac:dyDescent="0.25">
      <c r="A116" s="291" t="s">
        <v>969</v>
      </c>
      <c r="B116" s="291" t="s">
        <v>383</v>
      </c>
      <c r="C116" s="292">
        <v>1169.4000000000001</v>
      </c>
      <c r="D116" s="293" t="s">
        <v>57</v>
      </c>
      <c r="E116" s="292">
        <v>0</v>
      </c>
      <c r="F116" s="292">
        <v>0</v>
      </c>
      <c r="G116" s="292">
        <v>1169.4000000000001</v>
      </c>
      <c r="H116" s="293" t="s">
        <v>57</v>
      </c>
    </row>
    <row r="117" spans="1:8" ht="20.100000000000001" customHeight="1" x14ac:dyDescent="0.25">
      <c r="A117" s="291" t="s">
        <v>970</v>
      </c>
      <c r="B117" s="291" t="s">
        <v>384</v>
      </c>
      <c r="C117" s="292">
        <v>35862.43</v>
      </c>
      <c r="D117" s="293" t="s">
        <v>57</v>
      </c>
      <c r="E117" s="292">
        <v>0</v>
      </c>
      <c r="F117" s="292">
        <v>0</v>
      </c>
      <c r="G117" s="292">
        <v>35862.43</v>
      </c>
      <c r="H117" s="293" t="s">
        <v>57</v>
      </c>
    </row>
    <row r="118" spans="1:8" ht="20.100000000000001" customHeight="1" x14ac:dyDescent="0.25">
      <c r="A118" s="291" t="s">
        <v>971</v>
      </c>
      <c r="B118" s="291" t="s">
        <v>385</v>
      </c>
      <c r="C118" s="292">
        <v>40392.5</v>
      </c>
      <c r="D118" s="293" t="s">
        <v>57</v>
      </c>
      <c r="E118" s="292">
        <v>0</v>
      </c>
      <c r="F118" s="292">
        <v>0</v>
      </c>
      <c r="G118" s="292">
        <v>40392.5</v>
      </c>
      <c r="H118" s="293" t="s">
        <v>57</v>
      </c>
    </row>
    <row r="119" spans="1:8" ht="20.100000000000001" customHeight="1" x14ac:dyDescent="0.25">
      <c r="A119" s="291" t="s">
        <v>972</v>
      </c>
      <c r="B119" s="291" t="s">
        <v>386</v>
      </c>
      <c r="C119" s="292">
        <v>42973.760000000002</v>
      </c>
      <c r="D119" s="293" t="s">
        <v>57</v>
      </c>
      <c r="E119" s="292">
        <v>0</v>
      </c>
      <c r="F119" s="292">
        <v>0</v>
      </c>
      <c r="G119" s="292">
        <v>42973.760000000002</v>
      </c>
      <c r="H119" s="293" t="s">
        <v>57</v>
      </c>
    </row>
    <row r="120" spans="1:8" ht="20.100000000000001" customHeight="1" x14ac:dyDescent="0.25">
      <c r="A120" s="291" t="s">
        <v>973</v>
      </c>
      <c r="B120" s="291" t="s">
        <v>387</v>
      </c>
      <c r="C120" s="292">
        <v>35666.68</v>
      </c>
      <c r="D120" s="293" t="s">
        <v>57</v>
      </c>
      <c r="E120" s="292">
        <v>0</v>
      </c>
      <c r="F120" s="292">
        <v>0</v>
      </c>
      <c r="G120" s="292">
        <v>35666.68</v>
      </c>
      <c r="H120" s="293" t="s">
        <v>57</v>
      </c>
    </row>
    <row r="121" spans="1:8" ht="20.100000000000001" customHeight="1" x14ac:dyDescent="0.25">
      <c r="A121" s="291" t="s">
        <v>974</v>
      </c>
      <c r="B121" s="291" t="s">
        <v>388</v>
      </c>
      <c r="C121" s="292">
        <v>53745.13</v>
      </c>
      <c r="D121" s="293" t="s">
        <v>57</v>
      </c>
      <c r="E121" s="292">
        <v>0</v>
      </c>
      <c r="F121" s="292">
        <v>0</v>
      </c>
      <c r="G121" s="292">
        <v>53745.13</v>
      </c>
      <c r="H121" s="293" t="s">
        <v>57</v>
      </c>
    </row>
    <row r="122" spans="1:8" ht="20.100000000000001" customHeight="1" x14ac:dyDescent="0.25">
      <c r="A122" s="291" t="s">
        <v>975</v>
      </c>
      <c r="B122" s="291" t="s">
        <v>389</v>
      </c>
      <c r="C122" s="292">
        <v>39233.42</v>
      </c>
      <c r="D122" s="293" t="s">
        <v>57</v>
      </c>
      <c r="E122" s="292">
        <v>0</v>
      </c>
      <c r="F122" s="292">
        <v>3566.66</v>
      </c>
      <c r="G122" s="292">
        <v>35666.76</v>
      </c>
      <c r="H122" s="293" t="s">
        <v>57</v>
      </c>
    </row>
    <row r="123" spans="1:8" ht="20.100000000000001" customHeight="1" x14ac:dyDescent="0.25">
      <c r="A123" s="291" t="s">
        <v>976</v>
      </c>
      <c r="B123" s="291" t="s">
        <v>391</v>
      </c>
      <c r="C123" s="292">
        <v>713.41</v>
      </c>
      <c r="D123" s="293" t="s">
        <v>57</v>
      </c>
      <c r="E123" s="292">
        <v>0</v>
      </c>
      <c r="F123" s="292">
        <v>0</v>
      </c>
      <c r="G123" s="292">
        <v>713.41</v>
      </c>
      <c r="H123" s="293" t="s">
        <v>57</v>
      </c>
    </row>
    <row r="124" spans="1:8" ht="20.100000000000001" customHeight="1" x14ac:dyDescent="0.25">
      <c r="A124" s="291" t="s">
        <v>977</v>
      </c>
      <c r="B124" s="291" t="s">
        <v>392</v>
      </c>
      <c r="C124" s="292">
        <v>2273.75</v>
      </c>
      <c r="D124" s="293" t="s">
        <v>57</v>
      </c>
      <c r="E124" s="292">
        <v>0</v>
      </c>
      <c r="F124" s="292">
        <v>0</v>
      </c>
      <c r="G124" s="292">
        <v>2273.75</v>
      </c>
      <c r="H124" s="293" t="s">
        <v>57</v>
      </c>
    </row>
    <row r="125" spans="1:8" ht="20.100000000000001" customHeight="1" x14ac:dyDescent="0.25">
      <c r="A125" s="291" t="s">
        <v>978</v>
      </c>
      <c r="B125" s="291" t="s">
        <v>393</v>
      </c>
      <c r="C125" s="292">
        <v>85600</v>
      </c>
      <c r="D125" s="293" t="s">
        <v>57</v>
      </c>
      <c r="E125" s="292">
        <v>0</v>
      </c>
      <c r="F125" s="292">
        <v>0</v>
      </c>
      <c r="G125" s="292">
        <v>85600</v>
      </c>
      <c r="H125" s="293" t="s">
        <v>57</v>
      </c>
    </row>
    <row r="126" spans="1:8" ht="20.100000000000001" customHeight="1" x14ac:dyDescent="0.25">
      <c r="A126" s="291" t="s">
        <v>979</v>
      </c>
      <c r="B126" s="291" t="s">
        <v>394</v>
      </c>
      <c r="C126" s="292">
        <v>1413.75</v>
      </c>
      <c r="D126" s="293" t="s">
        <v>57</v>
      </c>
      <c r="E126" s="292">
        <v>0</v>
      </c>
      <c r="F126" s="292">
        <v>0</v>
      </c>
      <c r="G126" s="292">
        <v>1413.75</v>
      </c>
      <c r="H126" s="293" t="s">
        <v>57</v>
      </c>
    </row>
    <row r="127" spans="1:8" ht="20.100000000000001" customHeight="1" x14ac:dyDescent="0.25">
      <c r="A127" s="291" t="s">
        <v>980</v>
      </c>
      <c r="B127" s="291" t="s">
        <v>395</v>
      </c>
      <c r="C127" s="292">
        <v>42800</v>
      </c>
      <c r="D127" s="293" t="s">
        <v>57</v>
      </c>
      <c r="E127" s="292">
        <v>0</v>
      </c>
      <c r="F127" s="292">
        <v>0</v>
      </c>
      <c r="G127" s="292">
        <v>42800</v>
      </c>
      <c r="H127" s="293" t="s">
        <v>57</v>
      </c>
    </row>
    <row r="128" spans="1:8" ht="20.100000000000001" customHeight="1" x14ac:dyDescent="0.25">
      <c r="A128" s="291" t="s">
        <v>981</v>
      </c>
      <c r="B128" s="291" t="s">
        <v>396</v>
      </c>
      <c r="C128" s="292">
        <v>52676.23</v>
      </c>
      <c r="D128" s="293" t="s">
        <v>57</v>
      </c>
      <c r="E128" s="292">
        <v>0</v>
      </c>
      <c r="F128" s="292">
        <v>0</v>
      </c>
      <c r="G128" s="292">
        <v>52676.23</v>
      </c>
      <c r="H128" s="293" t="s">
        <v>57</v>
      </c>
    </row>
    <row r="129" spans="1:8" ht="20.100000000000001" customHeight="1" x14ac:dyDescent="0.25">
      <c r="A129" s="291" t="s">
        <v>982</v>
      </c>
      <c r="B129" s="291" t="s">
        <v>397</v>
      </c>
      <c r="C129" s="292">
        <v>668.75</v>
      </c>
      <c r="D129" s="293" t="s">
        <v>57</v>
      </c>
      <c r="E129" s="292">
        <v>0</v>
      </c>
      <c r="F129" s="292">
        <v>0</v>
      </c>
      <c r="G129" s="292">
        <v>668.75</v>
      </c>
      <c r="H129" s="293" t="s">
        <v>57</v>
      </c>
    </row>
    <row r="130" spans="1:8" ht="20.100000000000001" customHeight="1" x14ac:dyDescent="0.25">
      <c r="A130" s="291" t="s">
        <v>983</v>
      </c>
      <c r="B130" s="291" t="s">
        <v>398</v>
      </c>
      <c r="C130" s="292">
        <v>17387.5</v>
      </c>
      <c r="D130" s="293" t="s">
        <v>57</v>
      </c>
      <c r="E130" s="292">
        <v>0</v>
      </c>
      <c r="F130" s="292">
        <v>0</v>
      </c>
      <c r="G130" s="292">
        <v>17387.5</v>
      </c>
      <c r="H130" s="293" t="s">
        <v>57</v>
      </c>
    </row>
    <row r="131" spans="1:8" ht="20.100000000000001" customHeight="1" x14ac:dyDescent="0.25">
      <c r="A131" s="291" t="s">
        <v>984</v>
      </c>
      <c r="B131" s="291" t="s">
        <v>399</v>
      </c>
      <c r="C131" s="292">
        <v>20012.5</v>
      </c>
      <c r="D131" s="293" t="s">
        <v>57</v>
      </c>
      <c r="E131" s="292">
        <v>0</v>
      </c>
      <c r="F131" s="292">
        <v>0</v>
      </c>
      <c r="G131" s="292">
        <v>20012.5</v>
      </c>
      <c r="H131" s="293" t="s">
        <v>57</v>
      </c>
    </row>
    <row r="132" spans="1:8" ht="20.100000000000001" customHeight="1" x14ac:dyDescent="0.25">
      <c r="A132" s="291" t="s">
        <v>985</v>
      </c>
      <c r="B132" s="291" t="s">
        <v>400</v>
      </c>
      <c r="C132" s="292">
        <v>2009.53</v>
      </c>
      <c r="D132" s="293" t="s">
        <v>57</v>
      </c>
      <c r="E132" s="292">
        <v>0</v>
      </c>
      <c r="F132" s="292">
        <v>0</v>
      </c>
      <c r="G132" s="292">
        <v>2009.53</v>
      </c>
      <c r="H132" s="293" t="s">
        <v>57</v>
      </c>
    </row>
    <row r="133" spans="1:8" ht="20.100000000000001" customHeight="1" x14ac:dyDescent="0.25">
      <c r="A133" s="291" t="s">
        <v>986</v>
      </c>
      <c r="B133" s="291" t="s">
        <v>401</v>
      </c>
      <c r="C133" s="292">
        <v>25412.5</v>
      </c>
      <c r="D133" s="293" t="s">
        <v>57</v>
      </c>
      <c r="E133" s="292">
        <v>0</v>
      </c>
      <c r="F133" s="292">
        <v>0</v>
      </c>
      <c r="G133" s="292">
        <v>25412.5</v>
      </c>
      <c r="H133" s="293" t="s">
        <v>57</v>
      </c>
    </row>
    <row r="134" spans="1:8" ht="20.100000000000001" customHeight="1" x14ac:dyDescent="0.25">
      <c r="A134" s="291" t="s">
        <v>987</v>
      </c>
      <c r="B134" s="291" t="s">
        <v>402</v>
      </c>
      <c r="C134" s="292">
        <v>891.59</v>
      </c>
      <c r="D134" s="293" t="s">
        <v>57</v>
      </c>
      <c r="E134" s="292">
        <v>0</v>
      </c>
      <c r="F134" s="292">
        <v>0</v>
      </c>
      <c r="G134" s="292">
        <v>891.59</v>
      </c>
      <c r="H134" s="293" t="s">
        <v>57</v>
      </c>
    </row>
    <row r="135" spans="1:8" ht="20.100000000000001" customHeight="1" x14ac:dyDescent="0.25">
      <c r="A135" s="291" t="s">
        <v>988</v>
      </c>
      <c r="B135" s="291" t="s">
        <v>403</v>
      </c>
      <c r="C135" s="292">
        <v>810.91</v>
      </c>
      <c r="D135" s="293" t="s">
        <v>57</v>
      </c>
      <c r="E135" s="292">
        <v>0</v>
      </c>
      <c r="F135" s="292">
        <v>0</v>
      </c>
      <c r="G135" s="292">
        <v>810.91</v>
      </c>
      <c r="H135" s="293" t="s">
        <v>57</v>
      </c>
    </row>
    <row r="136" spans="1:8" ht="20.100000000000001" customHeight="1" x14ac:dyDescent="0.25">
      <c r="A136" s="291" t="s">
        <v>990</v>
      </c>
      <c r="B136" s="291" t="s">
        <v>405</v>
      </c>
      <c r="C136" s="292">
        <v>11900</v>
      </c>
      <c r="D136" s="293" t="s">
        <v>57</v>
      </c>
      <c r="E136" s="292">
        <v>0</v>
      </c>
      <c r="F136" s="292">
        <v>0</v>
      </c>
      <c r="G136" s="292">
        <v>11900</v>
      </c>
      <c r="H136" s="293" t="s">
        <v>57</v>
      </c>
    </row>
    <row r="137" spans="1:8" ht="20.100000000000001" customHeight="1" x14ac:dyDescent="0.25">
      <c r="A137" s="291" t="s">
        <v>991</v>
      </c>
      <c r="B137" s="291" t="s">
        <v>406</v>
      </c>
      <c r="C137" s="292">
        <v>1337.5</v>
      </c>
      <c r="D137" s="293" t="s">
        <v>57</v>
      </c>
      <c r="E137" s="292">
        <v>0</v>
      </c>
      <c r="F137" s="292">
        <v>0</v>
      </c>
      <c r="G137" s="292">
        <v>1337.5</v>
      </c>
      <c r="H137" s="293" t="s">
        <v>57</v>
      </c>
    </row>
    <row r="138" spans="1:8" ht="20.100000000000001" customHeight="1" x14ac:dyDescent="0.25">
      <c r="A138" s="291" t="s">
        <v>992</v>
      </c>
      <c r="B138" s="291" t="s">
        <v>407</v>
      </c>
      <c r="C138" s="292">
        <v>22737.42</v>
      </c>
      <c r="D138" s="293" t="s">
        <v>57</v>
      </c>
      <c r="E138" s="292">
        <v>0</v>
      </c>
      <c r="F138" s="292">
        <v>0</v>
      </c>
      <c r="G138" s="292">
        <v>22737.42</v>
      </c>
      <c r="H138" s="293" t="s">
        <v>57</v>
      </c>
    </row>
    <row r="139" spans="1:8" ht="20.100000000000001" customHeight="1" x14ac:dyDescent="0.25">
      <c r="A139" s="291" t="s">
        <v>993</v>
      </c>
      <c r="B139" s="291" t="s">
        <v>409</v>
      </c>
      <c r="C139" s="292">
        <v>37449.94</v>
      </c>
      <c r="D139" s="293" t="s">
        <v>57</v>
      </c>
      <c r="E139" s="292">
        <v>0</v>
      </c>
      <c r="F139" s="292">
        <v>0</v>
      </c>
      <c r="G139" s="292">
        <v>37449.94</v>
      </c>
      <c r="H139" s="293" t="s">
        <v>57</v>
      </c>
    </row>
    <row r="140" spans="1:8" ht="20.100000000000001" customHeight="1" x14ac:dyDescent="0.25">
      <c r="A140" s="291" t="s">
        <v>994</v>
      </c>
      <c r="B140" s="291" t="s">
        <v>410</v>
      </c>
      <c r="C140" s="292">
        <v>891.66</v>
      </c>
      <c r="D140" s="293" t="s">
        <v>57</v>
      </c>
      <c r="E140" s="292">
        <v>0</v>
      </c>
      <c r="F140" s="292">
        <v>0</v>
      </c>
      <c r="G140" s="292">
        <v>891.66</v>
      </c>
      <c r="H140" s="293" t="s">
        <v>57</v>
      </c>
    </row>
    <row r="141" spans="1:8" ht="20.100000000000001" customHeight="1" x14ac:dyDescent="0.25">
      <c r="A141" s="291" t="s">
        <v>995</v>
      </c>
      <c r="B141" s="291" t="s">
        <v>411</v>
      </c>
      <c r="C141" s="292">
        <v>2997.84</v>
      </c>
      <c r="D141" s="293" t="s">
        <v>57</v>
      </c>
      <c r="E141" s="292">
        <v>0</v>
      </c>
      <c r="F141" s="292">
        <v>0</v>
      </c>
      <c r="G141" s="292">
        <v>2997.84</v>
      </c>
      <c r="H141" s="293" t="s">
        <v>57</v>
      </c>
    </row>
    <row r="142" spans="1:8" ht="20.100000000000001" customHeight="1" x14ac:dyDescent="0.25">
      <c r="A142" s="291" t="s">
        <v>996</v>
      </c>
      <c r="B142" s="291" t="s">
        <v>412</v>
      </c>
      <c r="C142" s="292">
        <v>21400</v>
      </c>
      <c r="D142" s="293" t="s">
        <v>57</v>
      </c>
      <c r="E142" s="292">
        <v>0</v>
      </c>
      <c r="F142" s="292">
        <v>0</v>
      </c>
      <c r="G142" s="292">
        <v>21400</v>
      </c>
      <c r="H142" s="293" t="s">
        <v>57</v>
      </c>
    </row>
    <row r="143" spans="1:8" ht="20.100000000000001" customHeight="1" x14ac:dyDescent="0.25">
      <c r="A143" s="291" t="s">
        <v>997</v>
      </c>
      <c r="B143" s="291" t="s">
        <v>413</v>
      </c>
      <c r="C143" s="292">
        <v>17161.16</v>
      </c>
      <c r="D143" s="293" t="s">
        <v>57</v>
      </c>
      <c r="E143" s="292">
        <v>0</v>
      </c>
      <c r="F143" s="292">
        <v>0</v>
      </c>
      <c r="G143" s="292">
        <v>17161.16</v>
      </c>
      <c r="H143" s="293" t="s">
        <v>57</v>
      </c>
    </row>
    <row r="144" spans="1:8" ht="20.100000000000001" customHeight="1" x14ac:dyDescent="0.25">
      <c r="A144" s="291" t="s">
        <v>998</v>
      </c>
      <c r="B144" s="291" t="s">
        <v>414</v>
      </c>
      <c r="C144" s="292">
        <v>27250</v>
      </c>
      <c r="D144" s="293" t="s">
        <v>57</v>
      </c>
      <c r="E144" s="292">
        <v>0</v>
      </c>
      <c r="F144" s="292">
        <v>0</v>
      </c>
      <c r="G144" s="292">
        <v>27250</v>
      </c>
      <c r="H144" s="293" t="s">
        <v>57</v>
      </c>
    </row>
    <row r="145" spans="1:8" ht="20.100000000000001" customHeight="1" x14ac:dyDescent="0.25">
      <c r="A145" s="291" t="s">
        <v>999</v>
      </c>
      <c r="B145" s="291" t="s">
        <v>415</v>
      </c>
      <c r="C145" s="297">
        <v>-1783.25</v>
      </c>
      <c r="D145" s="293" t="s">
        <v>57</v>
      </c>
      <c r="E145" s="292">
        <v>0</v>
      </c>
      <c r="F145" s="292">
        <v>0</v>
      </c>
      <c r="G145" s="297">
        <v>-1783.25</v>
      </c>
      <c r="H145" s="293" t="s">
        <v>57</v>
      </c>
    </row>
    <row r="146" spans="1:8" ht="20.100000000000001" customHeight="1" x14ac:dyDescent="0.25">
      <c r="A146" s="291" t="s">
        <v>1000</v>
      </c>
      <c r="B146" s="291" t="s">
        <v>416</v>
      </c>
      <c r="C146" s="292">
        <v>5349.99</v>
      </c>
      <c r="D146" s="293" t="s">
        <v>57</v>
      </c>
      <c r="E146" s="292">
        <v>0</v>
      </c>
      <c r="F146" s="292">
        <v>0</v>
      </c>
      <c r="G146" s="292">
        <v>5349.99</v>
      </c>
      <c r="H146" s="293" t="s">
        <v>57</v>
      </c>
    </row>
    <row r="147" spans="1:8" ht="20.100000000000001" customHeight="1" x14ac:dyDescent="0.25">
      <c r="A147" s="291" t="s">
        <v>1001</v>
      </c>
      <c r="B147" s="291" t="s">
        <v>417</v>
      </c>
      <c r="C147" s="292">
        <v>23183.37</v>
      </c>
      <c r="D147" s="293" t="s">
        <v>57</v>
      </c>
      <c r="E147" s="292">
        <v>0</v>
      </c>
      <c r="F147" s="292">
        <v>0</v>
      </c>
      <c r="G147" s="292">
        <v>23183.37</v>
      </c>
      <c r="H147" s="293" t="s">
        <v>57</v>
      </c>
    </row>
    <row r="148" spans="1:8" ht="20.100000000000001" customHeight="1" x14ac:dyDescent="0.25">
      <c r="A148" s="291" t="s">
        <v>1002</v>
      </c>
      <c r="B148" s="291" t="s">
        <v>418</v>
      </c>
      <c r="C148" s="292">
        <v>356.59</v>
      </c>
      <c r="D148" s="293" t="s">
        <v>57</v>
      </c>
      <c r="E148" s="292">
        <v>0</v>
      </c>
      <c r="F148" s="292">
        <v>0</v>
      </c>
      <c r="G148" s="292">
        <v>356.59</v>
      </c>
      <c r="H148" s="293" t="s">
        <v>57</v>
      </c>
    </row>
    <row r="149" spans="1:8" ht="20.100000000000001" customHeight="1" x14ac:dyDescent="0.25">
      <c r="A149" s="291" t="s">
        <v>1003</v>
      </c>
      <c r="B149" s="291" t="s">
        <v>419</v>
      </c>
      <c r="C149" s="292">
        <v>1070</v>
      </c>
      <c r="D149" s="293" t="s">
        <v>57</v>
      </c>
      <c r="E149" s="292">
        <v>0</v>
      </c>
      <c r="F149" s="292">
        <v>0</v>
      </c>
      <c r="G149" s="292">
        <v>1070</v>
      </c>
      <c r="H149" s="293" t="s">
        <v>57</v>
      </c>
    </row>
    <row r="150" spans="1:8" ht="20.100000000000001" customHeight="1" x14ac:dyDescent="0.25">
      <c r="A150" s="291" t="s">
        <v>1004</v>
      </c>
      <c r="B150" s="291" t="s">
        <v>420</v>
      </c>
      <c r="C150" s="292">
        <v>32100</v>
      </c>
      <c r="D150" s="293" t="s">
        <v>57</v>
      </c>
      <c r="E150" s="292">
        <v>0</v>
      </c>
      <c r="F150" s="292">
        <v>0</v>
      </c>
      <c r="G150" s="292">
        <v>32100</v>
      </c>
      <c r="H150" s="293" t="s">
        <v>57</v>
      </c>
    </row>
    <row r="151" spans="1:8" ht="20.100000000000001" customHeight="1" x14ac:dyDescent="0.25">
      <c r="A151" s="291" t="s">
        <v>1005</v>
      </c>
      <c r="B151" s="291" t="s">
        <v>421</v>
      </c>
      <c r="C151" s="292">
        <v>23183.37</v>
      </c>
      <c r="D151" s="293" t="s">
        <v>57</v>
      </c>
      <c r="E151" s="292">
        <v>0</v>
      </c>
      <c r="F151" s="292">
        <v>0</v>
      </c>
      <c r="G151" s="292">
        <v>23183.37</v>
      </c>
      <c r="H151" s="293" t="s">
        <v>57</v>
      </c>
    </row>
    <row r="152" spans="1:8" ht="20.100000000000001" customHeight="1" x14ac:dyDescent="0.25">
      <c r="A152" s="291" t="s">
        <v>1006</v>
      </c>
      <c r="B152" s="291" t="s">
        <v>422</v>
      </c>
      <c r="C152" s="292">
        <v>32100</v>
      </c>
      <c r="D152" s="293" t="s">
        <v>57</v>
      </c>
      <c r="E152" s="292">
        <v>0</v>
      </c>
      <c r="F152" s="292">
        <v>0</v>
      </c>
      <c r="G152" s="292">
        <v>32100</v>
      </c>
      <c r="H152" s="293" t="s">
        <v>57</v>
      </c>
    </row>
    <row r="153" spans="1:8" ht="20.100000000000001" customHeight="1" x14ac:dyDescent="0.25">
      <c r="A153" s="291" t="s">
        <v>1007</v>
      </c>
      <c r="B153" s="291" t="s">
        <v>423</v>
      </c>
      <c r="C153" s="292">
        <v>6687.53</v>
      </c>
      <c r="D153" s="293" t="s">
        <v>57</v>
      </c>
      <c r="E153" s="292">
        <v>0</v>
      </c>
      <c r="F153" s="292">
        <v>0</v>
      </c>
      <c r="G153" s="292">
        <v>6687.53</v>
      </c>
      <c r="H153" s="293" t="s">
        <v>57</v>
      </c>
    </row>
    <row r="154" spans="1:8" ht="20.100000000000001" customHeight="1" x14ac:dyDescent="0.25">
      <c r="A154" s="291" t="s">
        <v>1008</v>
      </c>
      <c r="B154" s="291" t="s">
        <v>424</v>
      </c>
      <c r="C154" s="292">
        <v>3414.92</v>
      </c>
      <c r="D154" s="293" t="s">
        <v>57</v>
      </c>
      <c r="E154" s="292">
        <v>0</v>
      </c>
      <c r="F154" s="292">
        <v>0</v>
      </c>
      <c r="G154" s="292">
        <v>3414.92</v>
      </c>
      <c r="H154" s="293" t="s">
        <v>57</v>
      </c>
    </row>
    <row r="155" spans="1:8" ht="20.100000000000001" customHeight="1" x14ac:dyDescent="0.25">
      <c r="A155" s="291" t="s">
        <v>1009</v>
      </c>
      <c r="B155" s="291" t="s">
        <v>425</v>
      </c>
      <c r="C155" s="292">
        <v>26750</v>
      </c>
      <c r="D155" s="293" t="s">
        <v>57</v>
      </c>
      <c r="E155" s="292">
        <v>0</v>
      </c>
      <c r="F155" s="292">
        <v>0</v>
      </c>
      <c r="G155" s="292">
        <v>26750</v>
      </c>
      <c r="H155" s="293" t="s">
        <v>57</v>
      </c>
    </row>
    <row r="156" spans="1:8" ht="20.100000000000001" customHeight="1" x14ac:dyDescent="0.25">
      <c r="A156" s="291" t="s">
        <v>1010</v>
      </c>
      <c r="B156" s="291" t="s">
        <v>426</v>
      </c>
      <c r="C156" s="292">
        <v>26903.63</v>
      </c>
      <c r="D156" s="293" t="s">
        <v>57</v>
      </c>
      <c r="E156" s="292">
        <v>0</v>
      </c>
      <c r="F156" s="292">
        <v>0</v>
      </c>
      <c r="G156" s="292">
        <v>26903.63</v>
      </c>
      <c r="H156" s="293" t="s">
        <v>57</v>
      </c>
    </row>
    <row r="157" spans="1:8" ht="20.100000000000001" customHeight="1" x14ac:dyDescent="0.25">
      <c r="A157" s="291" t="s">
        <v>1011</v>
      </c>
      <c r="B157" s="291" t="s">
        <v>427</v>
      </c>
      <c r="C157" s="292">
        <v>35310</v>
      </c>
      <c r="D157" s="293" t="s">
        <v>57</v>
      </c>
      <c r="E157" s="292">
        <v>0</v>
      </c>
      <c r="F157" s="292">
        <v>0</v>
      </c>
      <c r="G157" s="292">
        <v>35310</v>
      </c>
      <c r="H157" s="293" t="s">
        <v>57</v>
      </c>
    </row>
    <row r="158" spans="1:8" ht="20.100000000000001" customHeight="1" x14ac:dyDescent="0.25">
      <c r="A158" s="291" t="s">
        <v>1012</v>
      </c>
      <c r="B158" s="291" t="s">
        <v>428</v>
      </c>
      <c r="C158" s="292">
        <v>32100.02</v>
      </c>
      <c r="D158" s="293" t="s">
        <v>57</v>
      </c>
      <c r="E158" s="292">
        <v>0</v>
      </c>
      <c r="F158" s="292">
        <v>0</v>
      </c>
      <c r="G158" s="292">
        <v>32100.02</v>
      </c>
      <c r="H158" s="293" t="s">
        <v>57</v>
      </c>
    </row>
    <row r="159" spans="1:8" ht="20.100000000000001" customHeight="1" x14ac:dyDescent="0.25">
      <c r="A159" s="291" t="s">
        <v>1013</v>
      </c>
      <c r="B159" s="291" t="s">
        <v>429</v>
      </c>
      <c r="C159" s="292">
        <v>12840</v>
      </c>
      <c r="D159" s="293" t="s">
        <v>57</v>
      </c>
      <c r="E159" s="292">
        <v>0</v>
      </c>
      <c r="F159" s="292">
        <v>0</v>
      </c>
      <c r="G159" s="292">
        <v>12840</v>
      </c>
      <c r="H159" s="293" t="s">
        <v>57</v>
      </c>
    </row>
    <row r="160" spans="1:8" ht="20.100000000000001" customHeight="1" x14ac:dyDescent="0.25">
      <c r="A160" s="291" t="s">
        <v>1014</v>
      </c>
      <c r="B160" s="291" t="s">
        <v>430</v>
      </c>
      <c r="C160" s="292">
        <v>21400</v>
      </c>
      <c r="D160" s="293" t="s">
        <v>57</v>
      </c>
      <c r="E160" s="292">
        <v>0</v>
      </c>
      <c r="F160" s="292">
        <v>0</v>
      </c>
      <c r="G160" s="292">
        <v>21400</v>
      </c>
      <c r="H160" s="293" t="s">
        <v>57</v>
      </c>
    </row>
    <row r="161" spans="1:8" ht="20.100000000000001" customHeight="1" x14ac:dyDescent="0.25">
      <c r="A161" s="291" t="s">
        <v>1015</v>
      </c>
      <c r="B161" s="291" t="s">
        <v>431</v>
      </c>
      <c r="C161" s="297">
        <v>-1782.97</v>
      </c>
      <c r="D161" s="293" t="s">
        <v>57</v>
      </c>
      <c r="E161" s="292">
        <v>0</v>
      </c>
      <c r="F161" s="292">
        <v>0</v>
      </c>
      <c r="G161" s="297">
        <v>-1782.97</v>
      </c>
      <c r="H161" s="293" t="s">
        <v>57</v>
      </c>
    </row>
    <row r="162" spans="1:8" ht="20.100000000000001" customHeight="1" x14ac:dyDescent="0.25">
      <c r="A162" s="291" t="s">
        <v>1016</v>
      </c>
      <c r="B162" s="291" t="s">
        <v>432</v>
      </c>
      <c r="C162" s="292">
        <v>5062.5</v>
      </c>
      <c r="D162" s="293" t="s">
        <v>57</v>
      </c>
      <c r="E162" s="292">
        <v>0</v>
      </c>
      <c r="F162" s="292">
        <v>0</v>
      </c>
      <c r="G162" s="292">
        <v>5062.5</v>
      </c>
      <c r="H162" s="293" t="s">
        <v>57</v>
      </c>
    </row>
    <row r="163" spans="1:8" ht="20.100000000000001" customHeight="1" x14ac:dyDescent="0.25">
      <c r="A163" s="291" t="s">
        <v>1017</v>
      </c>
      <c r="B163" s="291" t="s">
        <v>433</v>
      </c>
      <c r="C163" s="292">
        <v>32100</v>
      </c>
      <c r="D163" s="293" t="s">
        <v>57</v>
      </c>
      <c r="E163" s="292">
        <v>0</v>
      </c>
      <c r="F163" s="292">
        <v>0</v>
      </c>
      <c r="G163" s="292">
        <v>32100</v>
      </c>
      <c r="H163" s="293" t="s">
        <v>57</v>
      </c>
    </row>
    <row r="164" spans="1:8" ht="20.100000000000001" customHeight="1" x14ac:dyDescent="0.25">
      <c r="A164" s="291" t="s">
        <v>1018</v>
      </c>
      <c r="B164" s="291" t="s">
        <v>434</v>
      </c>
      <c r="C164" s="292">
        <v>936.25</v>
      </c>
      <c r="D164" s="293" t="s">
        <v>57</v>
      </c>
      <c r="E164" s="292">
        <v>0</v>
      </c>
      <c r="F164" s="292">
        <v>0</v>
      </c>
      <c r="G164" s="292">
        <v>936.25</v>
      </c>
      <c r="H164" s="293" t="s">
        <v>57</v>
      </c>
    </row>
    <row r="165" spans="1:8" ht="20.100000000000001" customHeight="1" x14ac:dyDescent="0.25">
      <c r="A165" s="291" t="s">
        <v>1020</v>
      </c>
      <c r="B165" s="291" t="s">
        <v>436</v>
      </c>
      <c r="C165" s="297">
        <v>-0.08</v>
      </c>
      <c r="D165" s="293" t="s">
        <v>57</v>
      </c>
      <c r="E165" s="292">
        <v>0</v>
      </c>
      <c r="F165" s="292">
        <v>0</v>
      </c>
      <c r="G165" s="297">
        <v>-0.08</v>
      </c>
      <c r="H165" s="293" t="s">
        <v>57</v>
      </c>
    </row>
    <row r="166" spans="1:8" ht="20.100000000000001" customHeight="1" x14ac:dyDescent="0.25">
      <c r="A166" s="291" t="s">
        <v>1022</v>
      </c>
      <c r="B166" s="291" t="s">
        <v>319</v>
      </c>
      <c r="C166" s="297">
        <v>-3333.32</v>
      </c>
      <c r="D166" s="293" t="s">
        <v>57</v>
      </c>
      <c r="E166" s="292">
        <v>0</v>
      </c>
      <c r="F166" s="292">
        <v>0</v>
      </c>
      <c r="G166" s="297">
        <v>-3333.32</v>
      </c>
      <c r="H166" s="293" t="s">
        <v>57</v>
      </c>
    </row>
    <row r="167" spans="1:8" ht="20.100000000000001" customHeight="1" x14ac:dyDescent="0.25">
      <c r="A167" s="291" t="s">
        <v>1023</v>
      </c>
      <c r="B167" s="291" t="s">
        <v>437</v>
      </c>
      <c r="C167" s="297">
        <v>-0.08</v>
      </c>
      <c r="D167" s="293" t="s">
        <v>57</v>
      </c>
      <c r="E167" s="292">
        <v>0</v>
      </c>
      <c r="F167" s="292">
        <v>0</v>
      </c>
      <c r="G167" s="297">
        <v>-0.08</v>
      </c>
      <c r="H167" s="293" t="s">
        <v>57</v>
      </c>
    </row>
    <row r="168" spans="1:8" ht="20.100000000000001" customHeight="1" x14ac:dyDescent="0.25">
      <c r="A168" s="291" t="s">
        <v>1024</v>
      </c>
      <c r="B168" s="291" t="s">
        <v>438</v>
      </c>
      <c r="C168" s="292">
        <v>35666.68</v>
      </c>
      <c r="D168" s="293" t="s">
        <v>57</v>
      </c>
      <c r="E168" s="292">
        <v>0</v>
      </c>
      <c r="F168" s="292">
        <v>0</v>
      </c>
      <c r="G168" s="292">
        <v>35666.68</v>
      </c>
      <c r="H168" s="293" t="s">
        <v>57</v>
      </c>
    </row>
    <row r="169" spans="1:8" ht="20.100000000000001" customHeight="1" x14ac:dyDescent="0.25">
      <c r="A169" s="291" t="s">
        <v>1025</v>
      </c>
      <c r="B169" s="291" t="s">
        <v>439</v>
      </c>
      <c r="C169" s="297">
        <v>-16.57</v>
      </c>
      <c r="D169" s="293" t="s">
        <v>57</v>
      </c>
      <c r="E169" s="292">
        <v>0</v>
      </c>
      <c r="F169" s="292">
        <v>0</v>
      </c>
      <c r="G169" s="297">
        <v>-16.57</v>
      </c>
      <c r="H169" s="293" t="s">
        <v>57</v>
      </c>
    </row>
    <row r="170" spans="1:8" ht="20.100000000000001" customHeight="1" x14ac:dyDescent="0.25">
      <c r="A170" s="291" t="s">
        <v>1026</v>
      </c>
      <c r="B170" s="291" t="s">
        <v>440</v>
      </c>
      <c r="C170" s="297">
        <v>-445.75</v>
      </c>
      <c r="D170" s="293" t="s">
        <v>57</v>
      </c>
      <c r="E170" s="292">
        <v>0</v>
      </c>
      <c r="F170" s="292">
        <v>0</v>
      </c>
      <c r="G170" s="297">
        <v>-445.75</v>
      </c>
      <c r="H170" s="293" t="s">
        <v>57</v>
      </c>
    </row>
    <row r="171" spans="1:8" ht="20.100000000000001" customHeight="1" x14ac:dyDescent="0.25">
      <c r="A171" s="291" t="s">
        <v>1027</v>
      </c>
      <c r="B171" s="291" t="s">
        <v>441</v>
      </c>
      <c r="C171" s="292">
        <v>2815</v>
      </c>
      <c r="D171" s="293" t="s">
        <v>57</v>
      </c>
      <c r="E171" s="292">
        <v>0</v>
      </c>
      <c r="F171" s="292">
        <v>0</v>
      </c>
      <c r="G171" s="292">
        <v>2815</v>
      </c>
      <c r="H171" s="293" t="s">
        <v>57</v>
      </c>
    </row>
    <row r="172" spans="1:8" ht="20.100000000000001" customHeight="1" x14ac:dyDescent="0.25">
      <c r="A172" s="291" t="s">
        <v>1028</v>
      </c>
      <c r="B172" s="291" t="s">
        <v>442</v>
      </c>
      <c r="C172" s="292">
        <v>14043.75</v>
      </c>
      <c r="D172" s="293" t="s">
        <v>57</v>
      </c>
      <c r="E172" s="292">
        <v>0</v>
      </c>
      <c r="F172" s="292">
        <v>0</v>
      </c>
      <c r="G172" s="292">
        <v>14043.75</v>
      </c>
      <c r="H172" s="293" t="s">
        <v>57</v>
      </c>
    </row>
    <row r="173" spans="1:8" ht="20.100000000000001" customHeight="1" x14ac:dyDescent="0.25">
      <c r="A173" s="291" t="s">
        <v>1029</v>
      </c>
      <c r="B173" s="291" t="s">
        <v>443</v>
      </c>
      <c r="C173" s="292">
        <v>5350</v>
      </c>
      <c r="D173" s="293" t="s">
        <v>57</v>
      </c>
      <c r="E173" s="292">
        <v>0</v>
      </c>
      <c r="F173" s="292">
        <v>0</v>
      </c>
      <c r="G173" s="292">
        <v>5350</v>
      </c>
      <c r="H173" s="293" t="s">
        <v>57</v>
      </c>
    </row>
    <row r="174" spans="1:8" ht="20.100000000000001" customHeight="1" x14ac:dyDescent="0.25">
      <c r="A174" s="291" t="s">
        <v>1030</v>
      </c>
      <c r="B174" s="291" t="s">
        <v>444</v>
      </c>
      <c r="C174" s="292">
        <v>23540</v>
      </c>
      <c r="D174" s="293" t="s">
        <v>57</v>
      </c>
      <c r="E174" s="292">
        <v>0</v>
      </c>
      <c r="F174" s="292">
        <v>0</v>
      </c>
      <c r="G174" s="292">
        <v>23540</v>
      </c>
      <c r="H174" s="293" t="s">
        <v>57</v>
      </c>
    </row>
    <row r="175" spans="1:8" ht="20.100000000000001" customHeight="1" x14ac:dyDescent="0.25">
      <c r="A175" s="291" t="s">
        <v>1031</v>
      </c>
      <c r="B175" s="291" t="s">
        <v>445</v>
      </c>
      <c r="C175" s="292">
        <v>445.83</v>
      </c>
      <c r="D175" s="293" t="s">
        <v>57</v>
      </c>
      <c r="E175" s="292">
        <v>0</v>
      </c>
      <c r="F175" s="292">
        <v>0</v>
      </c>
      <c r="G175" s="292">
        <v>445.83</v>
      </c>
      <c r="H175" s="293" t="s">
        <v>57</v>
      </c>
    </row>
    <row r="176" spans="1:8" ht="20.100000000000001" customHeight="1" x14ac:dyDescent="0.25">
      <c r="A176" s="291" t="s">
        <v>1032</v>
      </c>
      <c r="B176" s="291" t="s">
        <v>446</v>
      </c>
      <c r="C176" s="292">
        <v>21400</v>
      </c>
      <c r="D176" s="293" t="s">
        <v>57</v>
      </c>
      <c r="E176" s="292">
        <v>0</v>
      </c>
      <c r="F176" s="292">
        <v>0</v>
      </c>
      <c r="G176" s="292">
        <v>21400</v>
      </c>
      <c r="H176" s="293" t="s">
        <v>57</v>
      </c>
    </row>
    <row r="177" spans="1:8" ht="20.100000000000001" customHeight="1" x14ac:dyDescent="0.25">
      <c r="A177" s="291" t="s">
        <v>1033</v>
      </c>
      <c r="B177" s="291" t="s">
        <v>447</v>
      </c>
      <c r="C177" s="292">
        <v>1783.33</v>
      </c>
      <c r="D177" s="293" t="s">
        <v>57</v>
      </c>
      <c r="E177" s="292">
        <v>0</v>
      </c>
      <c r="F177" s="292">
        <v>0</v>
      </c>
      <c r="G177" s="292">
        <v>1783.33</v>
      </c>
      <c r="H177" s="293" t="s">
        <v>57</v>
      </c>
    </row>
    <row r="178" spans="1:8" ht="20.100000000000001" customHeight="1" x14ac:dyDescent="0.25">
      <c r="A178" s="291" t="s">
        <v>1034</v>
      </c>
      <c r="B178" s="291" t="s">
        <v>448</v>
      </c>
      <c r="C178" s="292">
        <v>46749.21</v>
      </c>
      <c r="D178" s="293" t="s">
        <v>57</v>
      </c>
      <c r="E178" s="292">
        <v>0</v>
      </c>
      <c r="F178" s="292">
        <v>0</v>
      </c>
      <c r="G178" s="292">
        <v>46749.21</v>
      </c>
      <c r="H178" s="293" t="s">
        <v>57</v>
      </c>
    </row>
    <row r="179" spans="1:8" ht="20.100000000000001" customHeight="1" x14ac:dyDescent="0.25">
      <c r="A179" s="291" t="s">
        <v>1035</v>
      </c>
      <c r="B179" s="291" t="s">
        <v>449</v>
      </c>
      <c r="C179" s="292">
        <v>2764.09</v>
      </c>
      <c r="D179" s="293" t="s">
        <v>57</v>
      </c>
      <c r="E179" s="292">
        <v>3796.36</v>
      </c>
      <c r="F179" s="292">
        <v>0</v>
      </c>
      <c r="G179" s="292">
        <v>6560.45</v>
      </c>
      <c r="H179" s="293" t="s">
        <v>57</v>
      </c>
    </row>
    <row r="180" spans="1:8" ht="20.100000000000001" customHeight="1" x14ac:dyDescent="0.25">
      <c r="A180" s="291" t="s">
        <v>1036</v>
      </c>
      <c r="B180" s="291" t="s">
        <v>450</v>
      </c>
      <c r="C180" s="292">
        <v>4904.2</v>
      </c>
      <c r="D180" s="293" t="s">
        <v>57</v>
      </c>
      <c r="E180" s="292">
        <v>0</v>
      </c>
      <c r="F180" s="292">
        <v>0</v>
      </c>
      <c r="G180" s="292">
        <v>4904.2</v>
      </c>
      <c r="H180" s="293" t="s">
        <v>57</v>
      </c>
    </row>
    <row r="181" spans="1:8" ht="20.100000000000001" customHeight="1" x14ac:dyDescent="0.25">
      <c r="A181" s="291" t="s">
        <v>1037</v>
      </c>
      <c r="B181" s="291" t="s">
        <v>451</v>
      </c>
      <c r="C181" s="292">
        <v>28647.83</v>
      </c>
      <c r="D181" s="293" t="s">
        <v>57</v>
      </c>
      <c r="E181" s="292">
        <v>0</v>
      </c>
      <c r="F181" s="292">
        <v>0</v>
      </c>
      <c r="G181" s="292">
        <v>28647.83</v>
      </c>
      <c r="H181" s="293" t="s">
        <v>57</v>
      </c>
    </row>
    <row r="182" spans="1:8" ht="20.100000000000001" customHeight="1" x14ac:dyDescent="0.25">
      <c r="A182" s="291" t="s">
        <v>1038</v>
      </c>
      <c r="B182" s="291" t="s">
        <v>452</v>
      </c>
      <c r="C182" s="292">
        <v>1783.26</v>
      </c>
      <c r="D182" s="293" t="s">
        <v>57</v>
      </c>
      <c r="E182" s="292">
        <v>0</v>
      </c>
      <c r="F182" s="292">
        <v>0</v>
      </c>
      <c r="G182" s="292">
        <v>1783.26</v>
      </c>
      <c r="H182" s="293" t="s">
        <v>57</v>
      </c>
    </row>
    <row r="183" spans="1:8" ht="20.100000000000001" customHeight="1" x14ac:dyDescent="0.25">
      <c r="A183" s="291" t="s">
        <v>1039</v>
      </c>
      <c r="B183" s="291" t="s">
        <v>453</v>
      </c>
      <c r="C183" s="292">
        <v>1426.66</v>
      </c>
      <c r="D183" s="293" t="s">
        <v>57</v>
      </c>
      <c r="E183" s="292">
        <v>0</v>
      </c>
      <c r="F183" s="292">
        <v>0</v>
      </c>
      <c r="G183" s="292">
        <v>1426.66</v>
      </c>
      <c r="H183" s="293" t="s">
        <v>57</v>
      </c>
    </row>
    <row r="184" spans="1:8" ht="20.100000000000001" customHeight="1" x14ac:dyDescent="0.25">
      <c r="A184" s="291" t="s">
        <v>1040</v>
      </c>
      <c r="B184" s="291" t="s">
        <v>454</v>
      </c>
      <c r="C184" s="292">
        <v>3566.66</v>
      </c>
      <c r="D184" s="293" t="s">
        <v>57</v>
      </c>
      <c r="E184" s="292">
        <v>0</v>
      </c>
      <c r="F184" s="292">
        <v>0</v>
      </c>
      <c r="G184" s="292">
        <v>3566.66</v>
      </c>
      <c r="H184" s="293" t="s">
        <v>57</v>
      </c>
    </row>
    <row r="185" spans="1:8" ht="20.100000000000001" customHeight="1" x14ac:dyDescent="0.25">
      <c r="A185" s="291" t="s">
        <v>1041</v>
      </c>
      <c r="B185" s="291" t="s">
        <v>455</v>
      </c>
      <c r="C185" s="292">
        <v>4329.2299999999996</v>
      </c>
      <c r="D185" s="293" t="s">
        <v>57</v>
      </c>
      <c r="E185" s="292">
        <v>0</v>
      </c>
      <c r="F185" s="292">
        <v>0</v>
      </c>
      <c r="G185" s="292">
        <v>4329.2299999999996</v>
      </c>
      <c r="H185" s="293" t="s">
        <v>57</v>
      </c>
    </row>
    <row r="186" spans="1:8" ht="20.100000000000001" customHeight="1" x14ac:dyDescent="0.25">
      <c r="A186" s="291" t="s">
        <v>1042</v>
      </c>
      <c r="B186" s="291" t="s">
        <v>456</v>
      </c>
      <c r="C186" s="292">
        <v>3042.96</v>
      </c>
      <c r="D186" s="293" t="s">
        <v>57</v>
      </c>
      <c r="E186" s="292">
        <v>0</v>
      </c>
      <c r="F186" s="292">
        <v>0</v>
      </c>
      <c r="G186" s="292">
        <v>3042.96</v>
      </c>
      <c r="H186" s="293" t="s">
        <v>57</v>
      </c>
    </row>
    <row r="187" spans="1:8" ht="20.100000000000001" customHeight="1" x14ac:dyDescent="0.25">
      <c r="A187" s="291" t="s">
        <v>1043</v>
      </c>
      <c r="B187" s="291" t="s">
        <v>457</v>
      </c>
      <c r="C187" s="292">
        <v>802.5</v>
      </c>
      <c r="D187" s="293" t="s">
        <v>57</v>
      </c>
      <c r="E187" s="292">
        <v>0</v>
      </c>
      <c r="F187" s="292">
        <v>0</v>
      </c>
      <c r="G187" s="292">
        <v>802.5</v>
      </c>
      <c r="H187" s="293" t="s">
        <v>57</v>
      </c>
    </row>
    <row r="188" spans="1:8" ht="20.100000000000001" customHeight="1" x14ac:dyDescent="0.25">
      <c r="A188" s="291" t="s">
        <v>1044</v>
      </c>
      <c r="B188" s="291" t="s">
        <v>458</v>
      </c>
      <c r="C188" s="292">
        <v>13662.08</v>
      </c>
      <c r="D188" s="293" t="s">
        <v>57</v>
      </c>
      <c r="E188" s="292">
        <v>0</v>
      </c>
      <c r="F188" s="292">
        <v>0</v>
      </c>
      <c r="G188" s="292">
        <v>13662.08</v>
      </c>
      <c r="H188" s="293" t="s">
        <v>57</v>
      </c>
    </row>
    <row r="189" spans="1:8" ht="20.100000000000001" customHeight="1" x14ac:dyDescent="0.25">
      <c r="A189" s="291" t="s">
        <v>1045</v>
      </c>
      <c r="B189" s="291" t="s">
        <v>459</v>
      </c>
      <c r="C189" s="292">
        <v>16050</v>
      </c>
      <c r="D189" s="293" t="s">
        <v>57</v>
      </c>
      <c r="E189" s="292">
        <v>0</v>
      </c>
      <c r="F189" s="292">
        <v>0</v>
      </c>
      <c r="G189" s="292">
        <v>16050</v>
      </c>
      <c r="H189" s="293" t="s">
        <v>57</v>
      </c>
    </row>
    <row r="190" spans="1:8" ht="20.100000000000001" customHeight="1" x14ac:dyDescent="0.25">
      <c r="A190" s="291" t="s">
        <v>1046</v>
      </c>
      <c r="B190" s="291" t="s">
        <v>460</v>
      </c>
      <c r="C190" s="292">
        <v>32236.400000000001</v>
      </c>
      <c r="D190" s="293" t="s">
        <v>57</v>
      </c>
      <c r="E190" s="292">
        <v>0</v>
      </c>
      <c r="F190" s="292">
        <v>0</v>
      </c>
      <c r="G190" s="292">
        <v>32236.400000000001</v>
      </c>
      <c r="H190" s="293" t="s">
        <v>57</v>
      </c>
    </row>
    <row r="191" spans="1:8" ht="20.100000000000001" customHeight="1" x14ac:dyDescent="0.25">
      <c r="A191" s="291" t="s">
        <v>1047</v>
      </c>
      <c r="B191" s="291" t="s">
        <v>461</v>
      </c>
      <c r="C191" s="292">
        <v>14266.72</v>
      </c>
      <c r="D191" s="293" t="s">
        <v>57</v>
      </c>
      <c r="E191" s="292">
        <v>0</v>
      </c>
      <c r="F191" s="292">
        <v>0</v>
      </c>
      <c r="G191" s="292">
        <v>14266.72</v>
      </c>
      <c r="H191" s="293" t="s">
        <v>57</v>
      </c>
    </row>
    <row r="192" spans="1:8" ht="20.100000000000001" customHeight="1" x14ac:dyDescent="0.25">
      <c r="A192" s="291" t="s">
        <v>1048</v>
      </c>
      <c r="B192" s="291" t="s">
        <v>462</v>
      </c>
      <c r="C192" s="292">
        <v>5350</v>
      </c>
      <c r="D192" s="293" t="s">
        <v>57</v>
      </c>
      <c r="E192" s="292">
        <v>0</v>
      </c>
      <c r="F192" s="292">
        <v>0</v>
      </c>
      <c r="G192" s="292">
        <v>5350</v>
      </c>
      <c r="H192" s="293" t="s">
        <v>57</v>
      </c>
    </row>
    <row r="193" spans="1:8" ht="20.100000000000001" customHeight="1" x14ac:dyDescent="0.25">
      <c r="A193" s="291" t="s">
        <v>1049</v>
      </c>
      <c r="B193" s="291" t="s">
        <v>463</v>
      </c>
      <c r="C193" s="292">
        <v>11591.63</v>
      </c>
      <c r="D193" s="293" t="s">
        <v>57</v>
      </c>
      <c r="E193" s="292">
        <v>0</v>
      </c>
      <c r="F193" s="292">
        <v>0</v>
      </c>
      <c r="G193" s="292">
        <v>11591.63</v>
      </c>
      <c r="H193" s="293" t="s">
        <v>57</v>
      </c>
    </row>
    <row r="194" spans="1:8" ht="20.100000000000001" customHeight="1" x14ac:dyDescent="0.25">
      <c r="A194" s="291" t="s">
        <v>1050</v>
      </c>
      <c r="B194" s="291" t="s">
        <v>465</v>
      </c>
      <c r="C194" s="292">
        <v>42800</v>
      </c>
      <c r="D194" s="293" t="s">
        <v>57</v>
      </c>
      <c r="E194" s="292">
        <v>0</v>
      </c>
      <c r="F194" s="292">
        <v>0</v>
      </c>
      <c r="G194" s="292">
        <v>42800</v>
      </c>
      <c r="H194" s="293" t="s">
        <v>57</v>
      </c>
    </row>
    <row r="195" spans="1:8" ht="20.100000000000001" customHeight="1" x14ac:dyDescent="0.25">
      <c r="A195" s="291" t="s">
        <v>1051</v>
      </c>
      <c r="B195" s="291" t="s">
        <v>466</v>
      </c>
      <c r="C195" s="292">
        <v>9273.3700000000008</v>
      </c>
      <c r="D195" s="293" t="s">
        <v>57</v>
      </c>
      <c r="E195" s="292">
        <v>0</v>
      </c>
      <c r="F195" s="292">
        <v>0</v>
      </c>
      <c r="G195" s="292">
        <v>9273.3700000000008</v>
      </c>
      <c r="H195" s="293" t="s">
        <v>57</v>
      </c>
    </row>
    <row r="196" spans="1:8" ht="20.100000000000001" customHeight="1" x14ac:dyDescent="0.25">
      <c r="A196" s="291" t="s">
        <v>1052</v>
      </c>
      <c r="B196" s="291" t="s">
        <v>467</v>
      </c>
      <c r="C196" s="292">
        <v>23183.37</v>
      </c>
      <c r="D196" s="293" t="s">
        <v>57</v>
      </c>
      <c r="E196" s="292">
        <v>0</v>
      </c>
      <c r="F196" s="292">
        <v>0</v>
      </c>
      <c r="G196" s="292">
        <v>23183.37</v>
      </c>
      <c r="H196" s="293" t="s">
        <v>57</v>
      </c>
    </row>
    <row r="197" spans="1:8" ht="20.100000000000001" customHeight="1" x14ac:dyDescent="0.25">
      <c r="A197" s="291" t="s">
        <v>1053</v>
      </c>
      <c r="B197" s="291" t="s">
        <v>468</v>
      </c>
      <c r="C197" s="292">
        <v>23183.37</v>
      </c>
      <c r="D197" s="293" t="s">
        <v>57</v>
      </c>
      <c r="E197" s="292">
        <v>0</v>
      </c>
      <c r="F197" s="292">
        <v>0</v>
      </c>
      <c r="G197" s="292">
        <v>23183.37</v>
      </c>
      <c r="H197" s="293" t="s">
        <v>57</v>
      </c>
    </row>
    <row r="198" spans="1:8" ht="20.100000000000001" customHeight="1" x14ac:dyDescent="0.25">
      <c r="A198" s="291" t="s">
        <v>1054</v>
      </c>
      <c r="B198" s="291" t="s">
        <v>469</v>
      </c>
      <c r="C198" s="297">
        <v>-3566.72</v>
      </c>
      <c r="D198" s="293" t="s">
        <v>57</v>
      </c>
      <c r="E198" s="292">
        <v>0</v>
      </c>
      <c r="F198" s="292">
        <v>0</v>
      </c>
      <c r="G198" s="297">
        <v>-3566.72</v>
      </c>
      <c r="H198" s="293" t="s">
        <v>57</v>
      </c>
    </row>
    <row r="199" spans="1:8" ht="20.100000000000001" customHeight="1" x14ac:dyDescent="0.25">
      <c r="A199" s="291" t="s">
        <v>1055</v>
      </c>
      <c r="B199" s="291" t="s">
        <v>470</v>
      </c>
      <c r="C199" s="292">
        <v>17922.5</v>
      </c>
      <c r="D199" s="293" t="s">
        <v>57</v>
      </c>
      <c r="E199" s="292">
        <v>0</v>
      </c>
      <c r="F199" s="292">
        <v>0</v>
      </c>
      <c r="G199" s="292">
        <v>17922.5</v>
      </c>
      <c r="H199" s="293" t="s">
        <v>57</v>
      </c>
    </row>
    <row r="200" spans="1:8" ht="20.100000000000001" customHeight="1" x14ac:dyDescent="0.25">
      <c r="A200" s="291" t="s">
        <v>1056</v>
      </c>
      <c r="B200" s="291" t="s">
        <v>471</v>
      </c>
      <c r="C200" s="292">
        <v>24966.7</v>
      </c>
      <c r="D200" s="293" t="s">
        <v>57</v>
      </c>
      <c r="E200" s="292">
        <v>0</v>
      </c>
      <c r="F200" s="292">
        <v>0</v>
      </c>
      <c r="G200" s="292">
        <v>24966.7</v>
      </c>
      <c r="H200" s="293" t="s">
        <v>57</v>
      </c>
    </row>
    <row r="201" spans="1:8" ht="20.100000000000001" customHeight="1" x14ac:dyDescent="0.25">
      <c r="A201" s="291" t="s">
        <v>1057</v>
      </c>
      <c r="B201" s="291" t="s">
        <v>472</v>
      </c>
      <c r="C201" s="292">
        <v>19774.580000000002</v>
      </c>
      <c r="D201" s="293" t="s">
        <v>57</v>
      </c>
      <c r="E201" s="292">
        <v>0</v>
      </c>
      <c r="F201" s="292">
        <v>0</v>
      </c>
      <c r="G201" s="292">
        <v>19774.580000000002</v>
      </c>
      <c r="H201" s="293" t="s">
        <v>57</v>
      </c>
    </row>
    <row r="202" spans="1:8" ht="20.100000000000001" customHeight="1" x14ac:dyDescent="0.25">
      <c r="A202" s="291" t="s">
        <v>1058</v>
      </c>
      <c r="B202" s="291" t="s">
        <v>473</v>
      </c>
      <c r="C202" s="292">
        <v>42800</v>
      </c>
      <c r="D202" s="293" t="s">
        <v>57</v>
      </c>
      <c r="E202" s="292">
        <v>0</v>
      </c>
      <c r="F202" s="292">
        <v>0</v>
      </c>
      <c r="G202" s="292">
        <v>42800</v>
      </c>
      <c r="H202" s="293" t="s">
        <v>57</v>
      </c>
    </row>
    <row r="203" spans="1:8" ht="20.100000000000001" customHeight="1" x14ac:dyDescent="0.25">
      <c r="A203" s="291" t="s">
        <v>1059</v>
      </c>
      <c r="B203" s="291" t="s">
        <v>474</v>
      </c>
      <c r="C203" s="292">
        <v>12037.5</v>
      </c>
      <c r="D203" s="293" t="s">
        <v>57</v>
      </c>
      <c r="E203" s="292">
        <v>0</v>
      </c>
      <c r="F203" s="292">
        <v>0</v>
      </c>
      <c r="G203" s="292">
        <v>12037.5</v>
      </c>
      <c r="H203" s="293" t="s">
        <v>57</v>
      </c>
    </row>
    <row r="204" spans="1:8" ht="20.100000000000001" customHeight="1" x14ac:dyDescent="0.25">
      <c r="A204" s="291" t="s">
        <v>1060</v>
      </c>
      <c r="B204" s="291" t="s">
        <v>475</v>
      </c>
      <c r="C204" s="292">
        <v>20062.52</v>
      </c>
      <c r="D204" s="293" t="s">
        <v>57</v>
      </c>
      <c r="E204" s="292">
        <v>0</v>
      </c>
      <c r="F204" s="292">
        <v>0</v>
      </c>
      <c r="G204" s="292">
        <v>20062.52</v>
      </c>
      <c r="H204" s="293" t="s">
        <v>57</v>
      </c>
    </row>
    <row r="205" spans="1:8" ht="20.100000000000001" customHeight="1" x14ac:dyDescent="0.25">
      <c r="A205" s="291" t="s">
        <v>1061</v>
      </c>
      <c r="B205" s="291" t="s">
        <v>15</v>
      </c>
      <c r="C205" s="292">
        <v>16049.98</v>
      </c>
      <c r="D205" s="293" t="s">
        <v>57</v>
      </c>
      <c r="E205" s="292">
        <v>0</v>
      </c>
      <c r="F205" s="292">
        <v>0</v>
      </c>
      <c r="G205" s="292">
        <v>16049.98</v>
      </c>
      <c r="H205" s="293" t="s">
        <v>57</v>
      </c>
    </row>
    <row r="206" spans="1:8" ht="20.100000000000001" customHeight="1" x14ac:dyDescent="0.25">
      <c r="A206" s="291" t="s">
        <v>1062</v>
      </c>
      <c r="B206" s="291" t="s">
        <v>476</v>
      </c>
      <c r="C206" s="292">
        <v>16941.650000000001</v>
      </c>
      <c r="D206" s="293" t="s">
        <v>57</v>
      </c>
      <c r="E206" s="292">
        <v>0</v>
      </c>
      <c r="F206" s="292">
        <v>0</v>
      </c>
      <c r="G206" s="292">
        <v>16941.650000000001</v>
      </c>
      <c r="H206" s="293" t="s">
        <v>57</v>
      </c>
    </row>
    <row r="207" spans="1:8" ht="20.100000000000001" customHeight="1" x14ac:dyDescent="0.25">
      <c r="A207" s="291" t="s">
        <v>1063</v>
      </c>
      <c r="B207" s="291" t="s">
        <v>477</v>
      </c>
      <c r="C207" s="292">
        <v>17833.32</v>
      </c>
      <c r="D207" s="293" t="s">
        <v>57</v>
      </c>
      <c r="E207" s="292">
        <v>0</v>
      </c>
      <c r="F207" s="292">
        <v>0</v>
      </c>
      <c r="G207" s="292">
        <v>17833.32</v>
      </c>
      <c r="H207" s="293" t="s">
        <v>57</v>
      </c>
    </row>
    <row r="208" spans="1:8" ht="20.100000000000001" customHeight="1" x14ac:dyDescent="0.25">
      <c r="A208" s="291" t="s">
        <v>1065</v>
      </c>
      <c r="B208" s="291" t="s">
        <v>478</v>
      </c>
      <c r="C208" s="292">
        <v>18724.990000000002</v>
      </c>
      <c r="D208" s="293" t="s">
        <v>57</v>
      </c>
      <c r="E208" s="292">
        <v>0</v>
      </c>
      <c r="F208" s="292">
        <v>0</v>
      </c>
      <c r="G208" s="292">
        <v>18724.990000000002</v>
      </c>
      <c r="H208" s="293" t="s">
        <v>57</v>
      </c>
    </row>
    <row r="209" spans="1:8" ht="20.100000000000001" customHeight="1" x14ac:dyDescent="0.25">
      <c r="A209" s="291" t="s">
        <v>1066</v>
      </c>
      <c r="B209" s="291" t="s">
        <v>479</v>
      </c>
      <c r="C209" s="292">
        <v>1284</v>
      </c>
      <c r="D209" s="293" t="s">
        <v>57</v>
      </c>
      <c r="E209" s="292">
        <v>0</v>
      </c>
      <c r="F209" s="292">
        <v>0</v>
      </c>
      <c r="G209" s="292">
        <v>1284</v>
      </c>
      <c r="H209" s="293" t="s">
        <v>57</v>
      </c>
    </row>
    <row r="210" spans="1:8" ht="20.100000000000001" customHeight="1" x14ac:dyDescent="0.25">
      <c r="A210" s="291" t="s">
        <v>1067</v>
      </c>
      <c r="B210" s="291" t="s">
        <v>480</v>
      </c>
      <c r="C210" s="292">
        <v>42800</v>
      </c>
      <c r="D210" s="293" t="s">
        <v>57</v>
      </c>
      <c r="E210" s="292">
        <v>0</v>
      </c>
      <c r="F210" s="292">
        <v>0</v>
      </c>
      <c r="G210" s="292">
        <v>42800</v>
      </c>
      <c r="H210" s="293" t="s">
        <v>57</v>
      </c>
    </row>
    <row r="211" spans="1:8" ht="20.100000000000001" customHeight="1" x14ac:dyDescent="0.25">
      <c r="A211" s="291" t="s">
        <v>1068</v>
      </c>
      <c r="B211" s="291" t="s">
        <v>481</v>
      </c>
      <c r="C211" s="292">
        <v>37450.01</v>
      </c>
      <c r="D211" s="293" t="s">
        <v>57</v>
      </c>
      <c r="E211" s="292">
        <v>0</v>
      </c>
      <c r="F211" s="292">
        <v>0</v>
      </c>
      <c r="G211" s="292">
        <v>37450.01</v>
      </c>
      <c r="H211" s="293" t="s">
        <v>57</v>
      </c>
    </row>
    <row r="212" spans="1:8" ht="20.100000000000001" customHeight="1" x14ac:dyDescent="0.25">
      <c r="A212" s="291" t="s">
        <v>1069</v>
      </c>
      <c r="B212" s="291" t="s">
        <v>677</v>
      </c>
      <c r="C212" s="292">
        <v>2140</v>
      </c>
      <c r="D212" s="293" t="s">
        <v>57</v>
      </c>
      <c r="E212" s="292">
        <v>0</v>
      </c>
      <c r="F212" s="292">
        <v>0</v>
      </c>
      <c r="G212" s="292">
        <v>2140</v>
      </c>
      <c r="H212" s="293" t="s">
        <v>57</v>
      </c>
    </row>
    <row r="213" spans="1:8" ht="20.100000000000001" customHeight="1" x14ac:dyDescent="0.25">
      <c r="A213" s="291" t="s">
        <v>1070</v>
      </c>
      <c r="B213" s="291" t="s">
        <v>1071</v>
      </c>
      <c r="C213" s="292">
        <v>16050</v>
      </c>
      <c r="D213" s="293" t="s">
        <v>57</v>
      </c>
      <c r="E213" s="292">
        <v>0</v>
      </c>
      <c r="F213" s="292">
        <v>0</v>
      </c>
      <c r="G213" s="292">
        <v>16050</v>
      </c>
      <c r="H213" s="293" t="s">
        <v>57</v>
      </c>
    </row>
    <row r="214" spans="1:8" ht="20.100000000000001" customHeight="1" x14ac:dyDescent="0.25">
      <c r="A214" s="291" t="s">
        <v>1072</v>
      </c>
      <c r="B214" s="291" t="s">
        <v>1073</v>
      </c>
      <c r="C214" s="292">
        <v>6420</v>
      </c>
      <c r="D214" s="293" t="s">
        <v>57</v>
      </c>
      <c r="E214" s="292">
        <v>0</v>
      </c>
      <c r="F214" s="292">
        <v>0</v>
      </c>
      <c r="G214" s="292">
        <v>6420</v>
      </c>
      <c r="H214" s="293" t="s">
        <v>57</v>
      </c>
    </row>
    <row r="215" spans="1:8" ht="20.100000000000001" customHeight="1" x14ac:dyDescent="0.25">
      <c r="A215" s="291" t="s">
        <v>1074</v>
      </c>
      <c r="B215" s="291" t="s">
        <v>1075</v>
      </c>
      <c r="C215" s="292">
        <v>21400</v>
      </c>
      <c r="D215" s="293" t="s">
        <v>57</v>
      </c>
      <c r="E215" s="292">
        <v>0</v>
      </c>
      <c r="F215" s="292">
        <v>0</v>
      </c>
      <c r="G215" s="292">
        <v>21400</v>
      </c>
      <c r="H215" s="293" t="s">
        <v>57</v>
      </c>
    </row>
    <row r="216" spans="1:8" ht="20.100000000000001" customHeight="1" x14ac:dyDescent="0.25">
      <c r="A216" s="291" t="s">
        <v>1078</v>
      </c>
      <c r="B216" s="291" t="s">
        <v>482</v>
      </c>
      <c r="C216" s="292">
        <v>28533.279999999999</v>
      </c>
      <c r="D216" s="293" t="s">
        <v>57</v>
      </c>
      <c r="E216" s="292">
        <v>0</v>
      </c>
      <c r="F216" s="292">
        <v>0</v>
      </c>
      <c r="G216" s="292">
        <v>28533.279999999999</v>
      </c>
      <c r="H216" s="293" t="s">
        <v>57</v>
      </c>
    </row>
    <row r="217" spans="1:8" ht="20.100000000000001" customHeight="1" x14ac:dyDescent="0.25">
      <c r="A217" s="291" t="s">
        <v>1083</v>
      </c>
      <c r="B217" s="291" t="s">
        <v>1084</v>
      </c>
      <c r="C217" s="292">
        <v>0</v>
      </c>
      <c r="D217" s="293" t="s">
        <v>57</v>
      </c>
      <c r="E217" s="292">
        <v>42800</v>
      </c>
      <c r="F217" s="292">
        <v>0</v>
      </c>
      <c r="G217" s="292">
        <v>42800</v>
      </c>
      <c r="H217" s="293" t="s">
        <v>57</v>
      </c>
    </row>
    <row r="218" spans="1:8" ht="20.100000000000001" customHeight="1" x14ac:dyDescent="0.25">
      <c r="A218" s="294" t="s">
        <v>1087</v>
      </c>
      <c r="B218" s="294" t="s">
        <v>196</v>
      </c>
      <c r="C218" s="295">
        <v>1033942.62</v>
      </c>
      <c r="D218" s="296" t="s">
        <v>57</v>
      </c>
      <c r="E218" s="295">
        <v>5000</v>
      </c>
      <c r="F218" s="295">
        <v>6300</v>
      </c>
      <c r="G218" s="295">
        <v>1032642.62</v>
      </c>
      <c r="H218" s="296" t="s">
        <v>57</v>
      </c>
    </row>
    <row r="219" spans="1:8" ht="20.100000000000001" customHeight="1" x14ac:dyDescent="0.25">
      <c r="A219" s="291" t="s">
        <v>1088</v>
      </c>
      <c r="B219" s="291" t="s">
        <v>483</v>
      </c>
      <c r="C219" s="292">
        <v>2800</v>
      </c>
      <c r="D219" s="293" t="s">
        <v>57</v>
      </c>
      <c r="E219" s="292">
        <v>0</v>
      </c>
      <c r="F219" s="292">
        <v>2800</v>
      </c>
      <c r="G219" s="292">
        <v>0</v>
      </c>
      <c r="H219" s="293" t="s">
        <v>57</v>
      </c>
    </row>
    <row r="220" spans="1:8" ht="20.100000000000001" customHeight="1" x14ac:dyDescent="0.25">
      <c r="A220" s="291" t="s">
        <v>1089</v>
      </c>
      <c r="B220" s="291" t="s">
        <v>484</v>
      </c>
      <c r="C220" s="292">
        <v>928.28</v>
      </c>
      <c r="D220" s="293" t="s">
        <v>57</v>
      </c>
      <c r="E220" s="292">
        <v>0</v>
      </c>
      <c r="F220" s="292">
        <v>0</v>
      </c>
      <c r="G220" s="292">
        <v>928.28</v>
      </c>
      <c r="H220" s="293" t="s">
        <v>57</v>
      </c>
    </row>
    <row r="221" spans="1:8" ht="20.100000000000001" customHeight="1" x14ac:dyDescent="0.25">
      <c r="A221" s="291" t="s">
        <v>1090</v>
      </c>
      <c r="B221" s="291" t="s">
        <v>485</v>
      </c>
      <c r="C221" s="292">
        <v>5150</v>
      </c>
      <c r="D221" s="293" t="s">
        <v>57</v>
      </c>
      <c r="E221" s="292">
        <v>0</v>
      </c>
      <c r="F221" s="292">
        <v>600</v>
      </c>
      <c r="G221" s="292">
        <v>4550</v>
      </c>
      <c r="H221" s="293" t="s">
        <v>57</v>
      </c>
    </row>
    <row r="222" spans="1:8" ht="20.100000000000001" customHeight="1" x14ac:dyDescent="0.25">
      <c r="A222" s="291" t="s">
        <v>1091</v>
      </c>
      <c r="B222" s="291" t="s">
        <v>486</v>
      </c>
      <c r="C222" s="292">
        <v>20580.560000000001</v>
      </c>
      <c r="D222" s="293" t="s">
        <v>57</v>
      </c>
      <c r="E222" s="292">
        <v>0</v>
      </c>
      <c r="F222" s="292">
        <v>0</v>
      </c>
      <c r="G222" s="292">
        <v>20580.560000000001</v>
      </c>
      <c r="H222" s="293" t="s">
        <v>57</v>
      </c>
    </row>
    <row r="223" spans="1:8" ht="20.100000000000001" customHeight="1" x14ac:dyDescent="0.25">
      <c r="A223" s="291" t="s">
        <v>1092</v>
      </c>
      <c r="B223" s="291" t="s">
        <v>487</v>
      </c>
      <c r="C223" s="292">
        <v>1500</v>
      </c>
      <c r="D223" s="293" t="s">
        <v>57</v>
      </c>
      <c r="E223" s="292">
        <v>0</v>
      </c>
      <c r="F223" s="292">
        <v>500</v>
      </c>
      <c r="G223" s="292">
        <v>1000</v>
      </c>
      <c r="H223" s="293" t="s">
        <v>57</v>
      </c>
    </row>
    <row r="224" spans="1:8" ht="20.100000000000001" customHeight="1" x14ac:dyDescent="0.25">
      <c r="A224" s="291" t="s">
        <v>1093</v>
      </c>
      <c r="B224" s="291" t="s">
        <v>488</v>
      </c>
      <c r="C224" s="292">
        <v>600</v>
      </c>
      <c r="D224" s="293" t="s">
        <v>57</v>
      </c>
      <c r="E224" s="292">
        <v>0</v>
      </c>
      <c r="F224" s="292">
        <v>0</v>
      </c>
      <c r="G224" s="292">
        <v>600</v>
      </c>
      <c r="H224" s="293" t="s">
        <v>57</v>
      </c>
    </row>
    <row r="225" spans="1:8" ht="20.100000000000001" customHeight="1" x14ac:dyDescent="0.25">
      <c r="A225" s="291" t="s">
        <v>1094</v>
      </c>
      <c r="B225" s="291" t="s">
        <v>489</v>
      </c>
      <c r="C225" s="292">
        <v>11199.96</v>
      </c>
      <c r="D225" s="293" t="s">
        <v>57</v>
      </c>
      <c r="E225" s="292">
        <v>0</v>
      </c>
      <c r="F225" s="292">
        <v>0</v>
      </c>
      <c r="G225" s="292">
        <v>11199.96</v>
      </c>
      <c r="H225" s="293" t="s">
        <v>57</v>
      </c>
    </row>
    <row r="226" spans="1:8" ht="20.100000000000001" customHeight="1" x14ac:dyDescent="0.25">
      <c r="A226" s="291" t="s">
        <v>1095</v>
      </c>
      <c r="B226" s="291" t="s">
        <v>490</v>
      </c>
      <c r="C226" s="292">
        <v>5500</v>
      </c>
      <c r="D226" s="293" t="s">
        <v>57</v>
      </c>
      <c r="E226" s="292">
        <v>0</v>
      </c>
      <c r="F226" s="292">
        <v>0</v>
      </c>
      <c r="G226" s="292">
        <v>5500</v>
      </c>
      <c r="H226" s="293" t="s">
        <v>57</v>
      </c>
    </row>
    <row r="227" spans="1:8" ht="20.100000000000001" customHeight="1" x14ac:dyDescent="0.25">
      <c r="A227" s="291" t="s">
        <v>1096</v>
      </c>
      <c r="B227" s="291" t="s">
        <v>491</v>
      </c>
      <c r="C227" s="292">
        <v>5900</v>
      </c>
      <c r="D227" s="293" t="s">
        <v>57</v>
      </c>
      <c r="E227" s="292">
        <v>0</v>
      </c>
      <c r="F227" s="292">
        <v>900</v>
      </c>
      <c r="G227" s="292">
        <v>5000</v>
      </c>
      <c r="H227" s="293" t="s">
        <v>57</v>
      </c>
    </row>
    <row r="228" spans="1:8" ht="20.100000000000001" customHeight="1" x14ac:dyDescent="0.25">
      <c r="A228" s="291" t="s">
        <v>1097</v>
      </c>
      <c r="B228" s="291" t="s">
        <v>492</v>
      </c>
      <c r="C228" s="292">
        <v>1999.96</v>
      </c>
      <c r="D228" s="293" t="s">
        <v>57</v>
      </c>
      <c r="E228" s="292">
        <v>0</v>
      </c>
      <c r="F228" s="292">
        <v>0</v>
      </c>
      <c r="G228" s="292">
        <v>1999.96</v>
      </c>
      <c r="H228" s="293" t="s">
        <v>57</v>
      </c>
    </row>
    <row r="229" spans="1:8" ht="20.100000000000001" customHeight="1" x14ac:dyDescent="0.25">
      <c r="A229" s="291" t="s">
        <v>1098</v>
      </c>
      <c r="B229" s="291" t="s">
        <v>339</v>
      </c>
      <c r="C229" s="292">
        <v>8999.86</v>
      </c>
      <c r="D229" s="293" t="s">
        <v>57</v>
      </c>
      <c r="E229" s="292">
        <v>0</v>
      </c>
      <c r="F229" s="292">
        <v>0</v>
      </c>
      <c r="G229" s="292">
        <v>8999.86</v>
      </c>
      <c r="H229" s="293" t="s">
        <v>57</v>
      </c>
    </row>
    <row r="230" spans="1:8" ht="20.100000000000001" customHeight="1" x14ac:dyDescent="0.25">
      <c r="A230" s="291" t="s">
        <v>1099</v>
      </c>
      <c r="B230" s="291" t="s">
        <v>493</v>
      </c>
      <c r="C230" s="292">
        <v>5000</v>
      </c>
      <c r="D230" s="293" t="s">
        <v>57</v>
      </c>
      <c r="E230" s="292">
        <v>0</v>
      </c>
      <c r="F230" s="292">
        <v>0</v>
      </c>
      <c r="G230" s="292">
        <v>5000</v>
      </c>
      <c r="H230" s="293" t="s">
        <v>57</v>
      </c>
    </row>
    <row r="231" spans="1:8" ht="20.100000000000001" customHeight="1" x14ac:dyDescent="0.25">
      <c r="A231" s="291" t="s">
        <v>1100</v>
      </c>
      <c r="B231" s="291" t="s">
        <v>494</v>
      </c>
      <c r="C231" s="292">
        <v>3999.84</v>
      </c>
      <c r="D231" s="293" t="s">
        <v>57</v>
      </c>
      <c r="E231" s="292">
        <v>0</v>
      </c>
      <c r="F231" s="292">
        <v>0</v>
      </c>
      <c r="G231" s="292">
        <v>3999.84</v>
      </c>
      <c r="H231" s="293" t="s">
        <v>57</v>
      </c>
    </row>
    <row r="232" spans="1:8" ht="20.100000000000001" customHeight="1" x14ac:dyDescent="0.25">
      <c r="A232" s="291" t="s">
        <v>1101</v>
      </c>
      <c r="B232" s="291" t="s">
        <v>316</v>
      </c>
      <c r="C232" s="292">
        <v>2000</v>
      </c>
      <c r="D232" s="293" t="s">
        <v>57</v>
      </c>
      <c r="E232" s="292">
        <v>0</v>
      </c>
      <c r="F232" s="292">
        <v>0</v>
      </c>
      <c r="G232" s="292">
        <v>2000</v>
      </c>
      <c r="H232" s="293" t="s">
        <v>57</v>
      </c>
    </row>
    <row r="233" spans="1:8" ht="20.100000000000001" customHeight="1" x14ac:dyDescent="0.25">
      <c r="A233" s="291" t="s">
        <v>1102</v>
      </c>
      <c r="B233" s="291" t="s">
        <v>495</v>
      </c>
      <c r="C233" s="292">
        <v>3082.79</v>
      </c>
      <c r="D233" s="293" t="s">
        <v>57</v>
      </c>
      <c r="E233" s="292">
        <v>0</v>
      </c>
      <c r="F233" s="292">
        <v>0</v>
      </c>
      <c r="G233" s="292">
        <v>3082.79</v>
      </c>
      <c r="H233" s="293" t="s">
        <v>57</v>
      </c>
    </row>
    <row r="234" spans="1:8" ht="20.100000000000001" customHeight="1" x14ac:dyDescent="0.25">
      <c r="A234" s="291" t="s">
        <v>1103</v>
      </c>
      <c r="B234" s="291" t="s">
        <v>496</v>
      </c>
      <c r="C234" s="292">
        <v>86099.74</v>
      </c>
      <c r="D234" s="293" t="s">
        <v>57</v>
      </c>
      <c r="E234" s="292">
        <v>0</v>
      </c>
      <c r="F234" s="292">
        <v>0</v>
      </c>
      <c r="G234" s="292">
        <v>86099.74</v>
      </c>
      <c r="H234" s="293" t="s">
        <v>57</v>
      </c>
    </row>
    <row r="235" spans="1:8" ht="20.100000000000001" customHeight="1" x14ac:dyDescent="0.25">
      <c r="A235" s="291" t="s">
        <v>1104</v>
      </c>
      <c r="B235" s="291" t="s">
        <v>497</v>
      </c>
      <c r="C235" s="292">
        <v>5000</v>
      </c>
      <c r="D235" s="293" t="s">
        <v>57</v>
      </c>
      <c r="E235" s="292">
        <v>0</v>
      </c>
      <c r="F235" s="292">
        <v>0</v>
      </c>
      <c r="G235" s="292">
        <v>5000</v>
      </c>
      <c r="H235" s="293" t="s">
        <v>57</v>
      </c>
    </row>
    <row r="236" spans="1:8" ht="20.100000000000001" customHeight="1" x14ac:dyDescent="0.25">
      <c r="A236" s="291" t="s">
        <v>1105</v>
      </c>
      <c r="B236" s="291" t="s">
        <v>498</v>
      </c>
      <c r="C236" s="292">
        <v>5000</v>
      </c>
      <c r="D236" s="293" t="s">
        <v>57</v>
      </c>
      <c r="E236" s="292">
        <v>0</v>
      </c>
      <c r="F236" s="292">
        <v>0</v>
      </c>
      <c r="G236" s="292">
        <v>5000</v>
      </c>
      <c r="H236" s="293" t="s">
        <v>57</v>
      </c>
    </row>
    <row r="237" spans="1:8" ht="20.100000000000001" customHeight="1" x14ac:dyDescent="0.25">
      <c r="A237" s="291" t="s">
        <v>1106</v>
      </c>
      <c r="B237" s="291" t="s">
        <v>499</v>
      </c>
      <c r="C237" s="292">
        <v>5000</v>
      </c>
      <c r="D237" s="293" t="s">
        <v>57</v>
      </c>
      <c r="E237" s="292">
        <v>0</v>
      </c>
      <c r="F237" s="292">
        <v>0</v>
      </c>
      <c r="G237" s="292">
        <v>5000</v>
      </c>
      <c r="H237" s="293" t="s">
        <v>57</v>
      </c>
    </row>
    <row r="238" spans="1:8" ht="20.100000000000001" customHeight="1" x14ac:dyDescent="0.25">
      <c r="A238" s="291" t="s">
        <v>1107</v>
      </c>
      <c r="B238" s="291" t="s">
        <v>294</v>
      </c>
      <c r="C238" s="292">
        <v>20000</v>
      </c>
      <c r="D238" s="293" t="s">
        <v>57</v>
      </c>
      <c r="E238" s="292">
        <v>0</v>
      </c>
      <c r="F238" s="292">
        <v>0</v>
      </c>
      <c r="G238" s="292">
        <v>20000</v>
      </c>
      <c r="H238" s="293" t="s">
        <v>57</v>
      </c>
    </row>
    <row r="239" spans="1:8" ht="20.100000000000001" customHeight="1" x14ac:dyDescent="0.25">
      <c r="A239" s="291" t="s">
        <v>1108</v>
      </c>
      <c r="B239" s="291" t="s">
        <v>500</v>
      </c>
      <c r="C239" s="292">
        <v>100</v>
      </c>
      <c r="D239" s="293" t="s">
        <v>57</v>
      </c>
      <c r="E239" s="292">
        <v>0</v>
      </c>
      <c r="F239" s="292">
        <v>0</v>
      </c>
      <c r="G239" s="292">
        <v>100</v>
      </c>
      <c r="H239" s="293" t="s">
        <v>57</v>
      </c>
    </row>
    <row r="240" spans="1:8" ht="20.100000000000001" customHeight="1" x14ac:dyDescent="0.25">
      <c r="A240" s="291" t="s">
        <v>1109</v>
      </c>
      <c r="B240" s="291" t="s">
        <v>501</v>
      </c>
      <c r="C240" s="292">
        <v>15000</v>
      </c>
      <c r="D240" s="293" t="s">
        <v>57</v>
      </c>
      <c r="E240" s="292">
        <v>0</v>
      </c>
      <c r="F240" s="292">
        <v>0</v>
      </c>
      <c r="G240" s="292">
        <v>15000</v>
      </c>
      <c r="H240" s="293" t="s">
        <v>57</v>
      </c>
    </row>
    <row r="241" spans="1:8" ht="20.100000000000001" customHeight="1" x14ac:dyDescent="0.25">
      <c r="A241" s="291" t="s">
        <v>1110</v>
      </c>
      <c r="B241" s="291" t="s">
        <v>502</v>
      </c>
      <c r="C241" s="292">
        <v>4000</v>
      </c>
      <c r="D241" s="293" t="s">
        <v>57</v>
      </c>
      <c r="E241" s="292">
        <v>0</v>
      </c>
      <c r="F241" s="292">
        <v>0</v>
      </c>
      <c r="G241" s="292">
        <v>4000</v>
      </c>
      <c r="H241" s="293" t="s">
        <v>57</v>
      </c>
    </row>
    <row r="242" spans="1:8" ht="20.100000000000001" customHeight="1" x14ac:dyDescent="0.25">
      <c r="A242" s="291" t="s">
        <v>1111</v>
      </c>
      <c r="B242" s="291" t="s">
        <v>503</v>
      </c>
      <c r="C242" s="292">
        <v>4140</v>
      </c>
      <c r="D242" s="293" t="s">
        <v>57</v>
      </c>
      <c r="E242" s="292">
        <v>0</v>
      </c>
      <c r="F242" s="292">
        <v>0</v>
      </c>
      <c r="G242" s="292">
        <v>4140</v>
      </c>
      <c r="H242" s="293" t="s">
        <v>57</v>
      </c>
    </row>
    <row r="243" spans="1:8" ht="20.100000000000001" customHeight="1" x14ac:dyDescent="0.25">
      <c r="A243" s="291" t="s">
        <v>1112</v>
      </c>
      <c r="B243" s="291" t="s">
        <v>504</v>
      </c>
      <c r="C243" s="292">
        <v>10000</v>
      </c>
      <c r="D243" s="293" t="s">
        <v>57</v>
      </c>
      <c r="E243" s="292">
        <v>0</v>
      </c>
      <c r="F243" s="292">
        <v>0</v>
      </c>
      <c r="G243" s="292">
        <v>10000</v>
      </c>
      <c r="H243" s="293" t="s">
        <v>57</v>
      </c>
    </row>
    <row r="244" spans="1:8" ht="20.100000000000001" customHeight="1" x14ac:dyDescent="0.25">
      <c r="A244" s="291" t="s">
        <v>1113</v>
      </c>
      <c r="B244" s="291" t="s">
        <v>505</v>
      </c>
      <c r="C244" s="292">
        <v>10000</v>
      </c>
      <c r="D244" s="293" t="s">
        <v>57</v>
      </c>
      <c r="E244" s="292">
        <v>0</v>
      </c>
      <c r="F244" s="292">
        <v>0</v>
      </c>
      <c r="G244" s="292">
        <v>10000</v>
      </c>
      <c r="H244" s="293" t="s">
        <v>57</v>
      </c>
    </row>
    <row r="245" spans="1:8" ht="20.100000000000001" customHeight="1" x14ac:dyDescent="0.25">
      <c r="A245" s="291" t="s">
        <v>1114</v>
      </c>
      <c r="B245" s="291" t="s">
        <v>318</v>
      </c>
      <c r="C245" s="292">
        <v>21000</v>
      </c>
      <c r="D245" s="293" t="s">
        <v>57</v>
      </c>
      <c r="E245" s="292">
        <v>0</v>
      </c>
      <c r="F245" s="292">
        <v>0</v>
      </c>
      <c r="G245" s="292">
        <v>21000</v>
      </c>
      <c r="H245" s="293" t="s">
        <v>57</v>
      </c>
    </row>
    <row r="246" spans="1:8" ht="20.100000000000001" customHeight="1" x14ac:dyDescent="0.25">
      <c r="A246" s="291" t="s">
        <v>1115</v>
      </c>
      <c r="B246" s="291" t="s">
        <v>380</v>
      </c>
      <c r="C246" s="292">
        <v>49538.8</v>
      </c>
      <c r="D246" s="293" t="s">
        <v>57</v>
      </c>
      <c r="E246" s="292">
        <v>0</v>
      </c>
      <c r="F246" s="292">
        <v>0</v>
      </c>
      <c r="G246" s="292">
        <v>49538.8</v>
      </c>
      <c r="H246" s="293" t="s">
        <v>57</v>
      </c>
    </row>
    <row r="247" spans="1:8" ht="20.100000000000001" customHeight="1" x14ac:dyDescent="0.25">
      <c r="A247" s="291" t="s">
        <v>1789</v>
      </c>
      <c r="B247" s="291" t="s">
        <v>1790</v>
      </c>
      <c r="C247" s="292">
        <v>65294</v>
      </c>
      <c r="D247" s="293" t="s">
        <v>57</v>
      </c>
      <c r="E247" s="292">
        <v>0</v>
      </c>
      <c r="F247" s="292">
        <v>0</v>
      </c>
      <c r="G247" s="292">
        <v>65294</v>
      </c>
      <c r="H247" s="293" t="s">
        <v>57</v>
      </c>
    </row>
    <row r="248" spans="1:8" ht="20.100000000000001" customHeight="1" x14ac:dyDescent="0.25">
      <c r="A248" s="291" t="s">
        <v>1116</v>
      </c>
      <c r="B248" s="291" t="s">
        <v>506</v>
      </c>
      <c r="C248" s="292">
        <v>241374.15</v>
      </c>
      <c r="D248" s="293" t="s">
        <v>57</v>
      </c>
      <c r="E248" s="292">
        <v>0</v>
      </c>
      <c r="F248" s="292">
        <v>0</v>
      </c>
      <c r="G248" s="292">
        <v>241374.15</v>
      </c>
      <c r="H248" s="293" t="s">
        <v>57</v>
      </c>
    </row>
    <row r="249" spans="1:8" ht="20.100000000000001" customHeight="1" x14ac:dyDescent="0.25">
      <c r="A249" s="291" t="s">
        <v>1117</v>
      </c>
      <c r="B249" s="291" t="s">
        <v>507</v>
      </c>
      <c r="C249" s="292">
        <v>1513.45</v>
      </c>
      <c r="D249" s="293" t="s">
        <v>57</v>
      </c>
      <c r="E249" s="292">
        <v>5000</v>
      </c>
      <c r="F249" s="292">
        <v>1500</v>
      </c>
      <c r="G249" s="292">
        <v>5013.45</v>
      </c>
      <c r="H249" s="293" t="s">
        <v>57</v>
      </c>
    </row>
    <row r="250" spans="1:8" ht="20.100000000000001" customHeight="1" x14ac:dyDescent="0.25">
      <c r="A250" s="291" t="s">
        <v>1118</v>
      </c>
      <c r="B250" s="291" t="s">
        <v>508</v>
      </c>
      <c r="C250" s="292">
        <v>375848.33</v>
      </c>
      <c r="D250" s="293" t="s">
        <v>57</v>
      </c>
      <c r="E250" s="292">
        <v>0</v>
      </c>
      <c r="F250" s="292">
        <v>0</v>
      </c>
      <c r="G250" s="292">
        <v>375848.33</v>
      </c>
      <c r="H250" s="293" t="s">
        <v>57</v>
      </c>
    </row>
    <row r="251" spans="1:8" ht="20.100000000000001" customHeight="1" x14ac:dyDescent="0.25">
      <c r="A251" s="291" t="s">
        <v>1119</v>
      </c>
      <c r="B251" s="291" t="s">
        <v>509</v>
      </c>
      <c r="C251" s="292">
        <v>20000</v>
      </c>
      <c r="D251" s="293" t="s">
        <v>57</v>
      </c>
      <c r="E251" s="292">
        <v>0</v>
      </c>
      <c r="F251" s="292">
        <v>0</v>
      </c>
      <c r="G251" s="292">
        <v>20000</v>
      </c>
      <c r="H251" s="293" t="s">
        <v>57</v>
      </c>
    </row>
    <row r="252" spans="1:8" ht="20.100000000000001" customHeight="1" x14ac:dyDescent="0.25">
      <c r="A252" s="291" t="s">
        <v>1120</v>
      </c>
      <c r="B252" s="291" t="s">
        <v>764</v>
      </c>
      <c r="C252" s="292">
        <v>3000</v>
      </c>
      <c r="D252" s="293" t="s">
        <v>57</v>
      </c>
      <c r="E252" s="292">
        <v>0</v>
      </c>
      <c r="F252" s="292">
        <v>0</v>
      </c>
      <c r="G252" s="292">
        <v>3000</v>
      </c>
      <c r="H252" s="293" t="s">
        <v>57</v>
      </c>
    </row>
    <row r="253" spans="1:8" ht="20.100000000000001" customHeight="1" x14ac:dyDescent="0.25">
      <c r="A253" s="291" t="s">
        <v>1121</v>
      </c>
      <c r="B253" s="291" t="s">
        <v>510</v>
      </c>
      <c r="C253" s="297">
        <v>-3529.1</v>
      </c>
      <c r="D253" s="293" t="s">
        <v>57</v>
      </c>
      <c r="E253" s="292">
        <v>0</v>
      </c>
      <c r="F253" s="292">
        <v>0</v>
      </c>
      <c r="G253" s="297">
        <v>-3529.1</v>
      </c>
      <c r="H253" s="293" t="s">
        <v>57</v>
      </c>
    </row>
    <row r="254" spans="1:8" ht="20.100000000000001" customHeight="1" x14ac:dyDescent="0.25">
      <c r="A254" s="291" t="s">
        <v>1122</v>
      </c>
      <c r="B254" s="291" t="s">
        <v>390</v>
      </c>
      <c r="C254" s="292">
        <v>1203</v>
      </c>
      <c r="D254" s="293" t="s">
        <v>57</v>
      </c>
      <c r="E254" s="292">
        <v>0</v>
      </c>
      <c r="F254" s="292">
        <v>0</v>
      </c>
      <c r="G254" s="292">
        <v>1203</v>
      </c>
      <c r="H254" s="293" t="s">
        <v>57</v>
      </c>
    </row>
    <row r="255" spans="1:8" ht="20.100000000000001" customHeight="1" x14ac:dyDescent="0.25">
      <c r="A255" s="291" t="s">
        <v>1123</v>
      </c>
      <c r="B255" s="291" t="s">
        <v>423</v>
      </c>
      <c r="C255" s="292">
        <v>12955</v>
      </c>
      <c r="D255" s="293" t="s">
        <v>57</v>
      </c>
      <c r="E255" s="292">
        <v>0</v>
      </c>
      <c r="F255" s="292">
        <v>0</v>
      </c>
      <c r="G255" s="292">
        <v>12955</v>
      </c>
      <c r="H255" s="293" t="s">
        <v>57</v>
      </c>
    </row>
    <row r="256" spans="1:8" ht="20.100000000000001" customHeight="1" x14ac:dyDescent="0.25">
      <c r="A256" s="291" t="s">
        <v>1124</v>
      </c>
      <c r="B256" s="291" t="s">
        <v>511</v>
      </c>
      <c r="C256" s="292">
        <v>164</v>
      </c>
      <c r="D256" s="293" t="s">
        <v>57</v>
      </c>
      <c r="E256" s="292">
        <v>0</v>
      </c>
      <c r="F256" s="292">
        <v>0</v>
      </c>
      <c r="G256" s="292">
        <v>164</v>
      </c>
      <c r="H256" s="293" t="s">
        <v>57</v>
      </c>
    </row>
    <row r="257" spans="1:8" ht="20.100000000000001" customHeight="1" x14ac:dyDescent="0.25">
      <c r="A257" s="291" t="s">
        <v>1125</v>
      </c>
      <c r="B257" s="291" t="s">
        <v>512</v>
      </c>
      <c r="C257" s="292">
        <v>2000</v>
      </c>
      <c r="D257" s="293" t="s">
        <v>57</v>
      </c>
      <c r="E257" s="292">
        <v>0</v>
      </c>
      <c r="F257" s="292">
        <v>0</v>
      </c>
      <c r="G257" s="292">
        <v>2000</v>
      </c>
      <c r="H257" s="293" t="s">
        <v>57</v>
      </c>
    </row>
    <row r="258" spans="1:8" ht="20.100000000000001" customHeight="1" x14ac:dyDescent="0.25">
      <c r="A258" s="294" t="s">
        <v>1138</v>
      </c>
      <c r="B258" s="294" t="s">
        <v>198</v>
      </c>
      <c r="C258" s="295">
        <v>4268.1000000000004</v>
      </c>
      <c r="D258" s="296" t="s">
        <v>57</v>
      </c>
      <c r="E258" s="295">
        <v>0</v>
      </c>
      <c r="F258" s="295">
        <v>0</v>
      </c>
      <c r="G258" s="295">
        <v>4268.1000000000004</v>
      </c>
      <c r="H258" s="296" t="s">
        <v>57</v>
      </c>
    </row>
    <row r="259" spans="1:8" ht="20.100000000000001" customHeight="1" x14ac:dyDescent="0.25">
      <c r="A259" s="291" t="s">
        <v>1139</v>
      </c>
      <c r="B259" s="291" t="s">
        <v>515</v>
      </c>
      <c r="C259" s="292">
        <v>4268.1000000000004</v>
      </c>
      <c r="D259" s="293" t="s">
        <v>57</v>
      </c>
      <c r="E259" s="292">
        <v>0</v>
      </c>
      <c r="F259" s="292">
        <v>0</v>
      </c>
      <c r="G259" s="292">
        <v>4268.1000000000004</v>
      </c>
      <c r="H259" s="293" t="s">
        <v>57</v>
      </c>
    </row>
    <row r="260" spans="1:8" ht="20.100000000000001" customHeight="1" x14ac:dyDescent="0.25">
      <c r="A260" s="294" t="s">
        <v>1140</v>
      </c>
      <c r="B260" s="294" t="s">
        <v>199</v>
      </c>
      <c r="C260" s="298">
        <v>-19397.259999999998</v>
      </c>
      <c r="D260" s="296" t="s">
        <v>57</v>
      </c>
      <c r="E260" s="295">
        <v>11276</v>
      </c>
      <c r="F260" s="295">
        <v>0</v>
      </c>
      <c r="G260" s="298">
        <v>-8121.26</v>
      </c>
      <c r="H260" s="296" t="s">
        <v>57</v>
      </c>
    </row>
    <row r="261" spans="1:8" ht="20.100000000000001" customHeight="1" x14ac:dyDescent="0.25">
      <c r="A261" s="291" t="s">
        <v>1141</v>
      </c>
      <c r="B261" s="291" t="s">
        <v>126</v>
      </c>
      <c r="C261" s="297">
        <v>-19397.259999999998</v>
      </c>
      <c r="D261" s="293" t="s">
        <v>57</v>
      </c>
      <c r="E261" s="292">
        <v>11276</v>
      </c>
      <c r="F261" s="292">
        <v>0</v>
      </c>
      <c r="G261" s="297">
        <v>-8121.26</v>
      </c>
      <c r="H261" s="293" t="s">
        <v>57</v>
      </c>
    </row>
    <row r="262" spans="1:8" ht="20.100000000000001" customHeight="1" x14ac:dyDescent="0.25">
      <c r="A262" s="294" t="s">
        <v>1142</v>
      </c>
      <c r="B262" s="294" t="s">
        <v>201</v>
      </c>
      <c r="C262" s="298">
        <v>-659400.13</v>
      </c>
      <c r="D262" s="296" t="s">
        <v>57</v>
      </c>
      <c r="E262" s="295">
        <v>0</v>
      </c>
      <c r="F262" s="295">
        <v>0</v>
      </c>
      <c r="G262" s="298">
        <v>-659400.13</v>
      </c>
      <c r="H262" s="296" t="s">
        <v>57</v>
      </c>
    </row>
    <row r="263" spans="1:8" ht="20.100000000000001" customHeight="1" x14ac:dyDescent="0.25">
      <c r="A263" s="294" t="s">
        <v>1143</v>
      </c>
      <c r="B263" s="294" t="s">
        <v>202</v>
      </c>
      <c r="C263" s="298">
        <v>-513235.18</v>
      </c>
      <c r="D263" s="296" t="s">
        <v>57</v>
      </c>
      <c r="E263" s="295">
        <v>0</v>
      </c>
      <c r="F263" s="295">
        <v>0</v>
      </c>
      <c r="G263" s="298">
        <v>-513235.18</v>
      </c>
      <c r="H263" s="296" t="s">
        <v>57</v>
      </c>
    </row>
    <row r="264" spans="1:8" ht="20.100000000000001" customHeight="1" x14ac:dyDescent="0.25">
      <c r="A264" s="291" t="s">
        <v>1146</v>
      </c>
      <c r="B264" s="291" t="s">
        <v>516</v>
      </c>
      <c r="C264" s="292">
        <v>20944489.989999998</v>
      </c>
      <c r="D264" s="293" t="s">
        <v>57</v>
      </c>
      <c r="E264" s="292">
        <v>0</v>
      </c>
      <c r="F264" s="292">
        <v>0</v>
      </c>
      <c r="G264" s="292">
        <v>20944489.989999998</v>
      </c>
      <c r="H264" s="293" t="s">
        <v>57</v>
      </c>
    </row>
    <row r="265" spans="1:8" ht="20.100000000000001" customHeight="1" x14ac:dyDescent="0.25">
      <c r="A265" s="294" t="s">
        <v>1147</v>
      </c>
      <c r="B265" s="294" t="s">
        <v>207</v>
      </c>
      <c r="C265" s="295">
        <v>1583191.31</v>
      </c>
      <c r="D265" s="296" t="s">
        <v>57</v>
      </c>
      <c r="E265" s="295">
        <v>0</v>
      </c>
      <c r="F265" s="295">
        <v>0</v>
      </c>
      <c r="G265" s="295">
        <v>1583191.31</v>
      </c>
      <c r="H265" s="296" t="s">
        <v>57</v>
      </c>
    </row>
    <row r="266" spans="1:8" ht="20.100000000000001" customHeight="1" x14ac:dyDescent="0.25">
      <c r="A266" s="291" t="s">
        <v>1148</v>
      </c>
      <c r="B266" s="291" t="s">
        <v>517</v>
      </c>
      <c r="C266" s="292">
        <v>31776.11</v>
      </c>
      <c r="D266" s="293" t="s">
        <v>57</v>
      </c>
      <c r="E266" s="292">
        <v>0</v>
      </c>
      <c r="F266" s="292">
        <v>0</v>
      </c>
      <c r="G266" s="292">
        <v>31776.11</v>
      </c>
      <c r="H266" s="293" t="s">
        <v>57</v>
      </c>
    </row>
    <row r="267" spans="1:8" ht="20.100000000000001" customHeight="1" x14ac:dyDescent="0.25">
      <c r="A267" s="291" t="s">
        <v>1149</v>
      </c>
      <c r="B267" s="291" t="s">
        <v>518</v>
      </c>
      <c r="C267" s="292">
        <v>2347</v>
      </c>
      <c r="D267" s="293" t="s">
        <v>57</v>
      </c>
      <c r="E267" s="292">
        <v>0</v>
      </c>
      <c r="F267" s="292">
        <v>0</v>
      </c>
      <c r="G267" s="292">
        <v>2347</v>
      </c>
      <c r="H267" s="293" t="s">
        <v>57</v>
      </c>
    </row>
    <row r="268" spans="1:8" ht="20.100000000000001" customHeight="1" x14ac:dyDescent="0.25">
      <c r="A268" s="291" t="s">
        <v>1150</v>
      </c>
      <c r="B268" s="291" t="s">
        <v>519</v>
      </c>
      <c r="C268" s="292">
        <v>16104</v>
      </c>
      <c r="D268" s="293" t="s">
        <v>57</v>
      </c>
      <c r="E268" s="292">
        <v>0</v>
      </c>
      <c r="F268" s="292">
        <v>0</v>
      </c>
      <c r="G268" s="292">
        <v>16104</v>
      </c>
      <c r="H268" s="293" t="s">
        <v>57</v>
      </c>
    </row>
    <row r="269" spans="1:8" ht="20.100000000000001" customHeight="1" x14ac:dyDescent="0.25">
      <c r="A269" s="291" t="s">
        <v>1151</v>
      </c>
      <c r="B269" s="291" t="s">
        <v>521</v>
      </c>
      <c r="C269" s="292">
        <v>5154</v>
      </c>
      <c r="D269" s="293" t="s">
        <v>57</v>
      </c>
      <c r="E269" s="292">
        <v>0</v>
      </c>
      <c r="F269" s="292">
        <v>0</v>
      </c>
      <c r="G269" s="292">
        <v>5154</v>
      </c>
      <c r="H269" s="293" t="s">
        <v>57</v>
      </c>
    </row>
    <row r="270" spans="1:8" ht="20.100000000000001" customHeight="1" x14ac:dyDescent="0.25">
      <c r="A270" s="291" t="s">
        <v>1152</v>
      </c>
      <c r="B270" s="291" t="s">
        <v>522</v>
      </c>
      <c r="C270" s="292">
        <v>3999</v>
      </c>
      <c r="D270" s="293" t="s">
        <v>57</v>
      </c>
      <c r="E270" s="292">
        <v>0</v>
      </c>
      <c r="F270" s="292">
        <v>0</v>
      </c>
      <c r="G270" s="292">
        <v>3999</v>
      </c>
      <c r="H270" s="293" t="s">
        <v>57</v>
      </c>
    </row>
    <row r="271" spans="1:8" ht="20.100000000000001" customHeight="1" x14ac:dyDescent="0.25">
      <c r="A271" s="291" t="s">
        <v>1153</v>
      </c>
      <c r="B271" s="291" t="s">
        <v>523</v>
      </c>
      <c r="C271" s="292">
        <v>44529</v>
      </c>
      <c r="D271" s="293" t="s">
        <v>57</v>
      </c>
      <c r="E271" s="292">
        <v>0</v>
      </c>
      <c r="F271" s="292">
        <v>0</v>
      </c>
      <c r="G271" s="292">
        <v>44529</v>
      </c>
      <c r="H271" s="293" t="s">
        <v>57</v>
      </c>
    </row>
    <row r="272" spans="1:8" ht="20.100000000000001" customHeight="1" x14ac:dyDescent="0.25">
      <c r="A272" s="291" t="s">
        <v>1154</v>
      </c>
      <c r="B272" s="291" t="s">
        <v>524</v>
      </c>
      <c r="C272" s="292">
        <v>56712.46</v>
      </c>
      <c r="D272" s="293" t="s">
        <v>57</v>
      </c>
      <c r="E272" s="292">
        <v>0</v>
      </c>
      <c r="F272" s="292">
        <v>0</v>
      </c>
      <c r="G272" s="292">
        <v>56712.46</v>
      </c>
      <c r="H272" s="293" t="s">
        <v>57</v>
      </c>
    </row>
    <row r="273" spans="1:8" ht="20.100000000000001" customHeight="1" x14ac:dyDescent="0.25">
      <c r="A273" s="291" t="s">
        <v>1155</v>
      </c>
      <c r="B273" s="291" t="s">
        <v>525</v>
      </c>
      <c r="C273" s="292">
        <v>155850.32999999999</v>
      </c>
      <c r="D273" s="293" t="s">
        <v>57</v>
      </c>
      <c r="E273" s="292">
        <v>0</v>
      </c>
      <c r="F273" s="292">
        <v>0</v>
      </c>
      <c r="G273" s="292">
        <v>155850.32999999999</v>
      </c>
      <c r="H273" s="293" t="s">
        <v>57</v>
      </c>
    </row>
    <row r="274" spans="1:8" ht="20.100000000000001" customHeight="1" x14ac:dyDescent="0.25">
      <c r="A274" s="291" t="s">
        <v>1156</v>
      </c>
      <c r="B274" s="291" t="s">
        <v>526</v>
      </c>
      <c r="C274" s="292">
        <v>56350</v>
      </c>
      <c r="D274" s="293" t="s">
        <v>57</v>
      </c>
      <c r="E274" s="292">
        <v>0</v>
      </c>
      <c r="F274" s="292">
        <v>0</v>
      </c>
      <c r="G274" s="292">
        <v>56350</v>
      </c>
      <c r="H274" s="293" t="s">
        <v>57</v>
      </c>
    </row>
    <row r="275" spans="1:8" ht="20.100000000000001" customHeight="1" x14ac:dyDescent="0.25">
      <c r="A275" s="291" t="s">
        <v>1157</v>
      </c>
      <c r="B275" s="291" t="s">
        <v>527</v>
      </c>
      <c r="C275" s="292">
        <v>1725</v>
      </c>
      <c r="D275" s="293" t="s">
        <v>57</v>
      </c>
      <c r="E275" s="292">
        <v>0</v>
      </c>
      <c r="F275" s="292">
        <v>0</v>
      </c>
      <c r="G275" s="292">
        <v>1725</v>
      </c>
      <c r="H275" s="293" t="s">
        <v>57</v>
      </c>
    </row>
    <row r="276" spans="1:8" ht="20.100000000000001" customHeight="1" x14ac:dyDescent="0.25">
      <c r="A276" s="291" t="s">
        <v>1158</v>
      </c>
      <c r="B276" s="291" t="s">
        <v>528</v>
      </c>
      <c r="C276" s="292">
        <v>1724</v>
      </c>
      <c r="D276" s="293" t="s">
        <v>57</v>
      </c>
      <c r="E276" s="292">
        <v>0</v>
      </c>
      <c r="F276" s="292">
        <v>0</v>
      </c>
      <c r="G276" s="292">
        <v>1724</v>
      </c>
      <c r="H276" s="293" t="s">
        <v>57</v>
      </c>
    </row>
    <row r="277" spans="1:8" ht="20.100000000000001" customHeight="1" x14ac:dyDescent="0.25">
      <c r="A277" s="291" t="s">
        <v>1159</v>
      </c>
      <c r="B277" s="291" t="s">
        <v>529</v>
      </c>
      <c r="C277" s="292">
        <v>3565</v>
      </c>
      <c r="D277" s="293" t="s">
        <v>57</v>
      </c>
      <c r="E277" s="292">
        <v>0</v>
      </c>
      <c r="F277" s="292">
        <v>0</v>
      </c>
      <c r="G277" s="292">
        <v>3565</v>
      </c>
      <c r="H277" s="293" t="s">
        <v>57</v>
      </c>
    </row>
    <row r="278" spans="1:8" ht="20.100000000000001" customHeight="1" x14ac:dyDescent="0.25">
      <c r="A278" s="291" t="s">
        <v>1160</v>
      </c>
      <c r="B278" s="291" t="s">
        <v>530</v>
      </c>
      <c r="C278" s="292">
        <v>6199.99</v>
      </c>
      <c r="D278" s="293" t="s">
        <v>57</v>
      </c>
      <c r="E278" s="292">
        <v>0</v>
      </c>
      <c r="F278" s="292">
        <v>0</v>
      </c>
      <c r="G278" s="292">
        <v>6199.99</v>
      </c>
      <c r="H278" s="293" t="s">
        <v>57</v>
      </c>
    </row>
    <row r="279" spans="1:8" ht="20.100000000000001" customHeight="1" x14ac:dyDescent="0.25">
      <c r="A279" s="291" t="s">
        <v>1161</v>
      </c>
      <c r="B279" s="291" t="s">
        <v>531</v>
      </c>
      <c r="C279" s="292">
        <v>4758.93</v>
      </c>
      <c r="D279" s="293" t="s">
        <v>57</v>
      </c>
      <c r="E279" s="292">
        <v>0</v>
      </c>
      <c r="F279" s="292">
        <v>0</v>
      </c>
      <c r="G279" s="292">
        <v>4758.93</v>
      </c>
      <c r="H279" s="293" t="s">
        <v>57</v>
      </c>
    </row>
    <row r="280" spans="1:8" ht="20.100000000000001" customHeight="1" x14ac:dyDescent="0.25">
      <c r="A280" s="291" t="s">
        <v>1162</v>
      </c>
      <c r="B280" s="291" t="s">
        <v>532</v>
      </c>
      <c r="C280" s="292">
        <v>1420.02</v>
      </c>
      <c r="D280" s="293" t="s">
        <v>57</v>
      </c>
      <c r="E280" s="292">
        <v>0</v>
      </c>
      <c r="F280" s="292">
        <v>0</v>
      </c>
      <c r="G280" s="292">
        <v>1420.02</v>
      </c>
      <c r="H280" s="293" t="s">
        <v>57</v>
      </c>
    </row>
    <row r="281" spans="1:8" ht="20.100000000000001" customHeight="1" x14ac:dyDescent="0.25">
      <c r="A281" s="291" t="s">
        <v>1163</v>
      </c>
      <c r="B281" s="291" t="s">
        <v>533</v>
      </c>
      <c r="C281" s="292">
        <v>1018.44</v>
      </c>
      <c r="D281" s="293" t="s">
        <v>57</v>
      </c>
      <c r="E281" s="292">
        <v>0</v>
      </c>
      <c r="F281" s="292">
        <v>0</v>
      </c>
      <c r="G281" s="292">
        <v>1018.44</v>
      </c>
      <c r="H281" s="293" t="s">
        <v>57</v>
      </c>
    </row>
    <row r="282" spans="1:8" ht="20.100000000000001" customHeight="1" x14ac:dyDescent="0.25">
      <c r="A282" s="291" t="s">
        <v>1164</v>
      </c>
      <c r="B282" s="291" t="s">
        <v>534</v>
      </c>
      <c r="C282" s="292">
        <v>778</v>
      </c>
      <c r="D282" s="293" t="s">
        <v>57</v>
      </c>
      <c r="E282" s="292">
        <v>0</v>
      </c>
      <c r="F282" s="292">
        <v>0</v>
      </c>
      <c r="G282" s="292">
        <v>778</v>
      </c>
      <c r="H282" s="293" t="s">
        <v>57</v>
      </c>
    </row>
    <row r="283" spans="1:8" ht="20.100000000000001" customHeight="1" x14ac:dyDescent="0.25">
      <c r="A283" s="291" t="s">
        <v>1165</v>
      </c>
      <c r="B283" s="291" t="s">
        <v>535</v>
      </c>
      <c r="C283" s="292">
        <v>3480.82</v>
      </c>
      <c r="D283" s="293" t="s">
        <v>57</v>
      </c>
      <c r="E283" s="292">
        <v>0</v>
      </c>
      <c r="F283" s="292">
        <v>0</v>
      </c>
      <c r="G283" s="292">
        <v>3480.82</v>
      </c>
      <c r="H283" s="293" t="s">
        <v>57</v>
      </c>
    </row>
    <row r="284" spans="1:8" ht="20.100000000000001" customHeight="1" x14ac:dyDescent="0.25">
      <c r="A284" s="291" t="s">
        <v>1166</v>
      </c>
      <c r="B284" s="291" t="s">
        <v>536</v>
      </c>
      <c r="C284" s="292">
        <v>126500</v>
      </c>
      <c r="D284" s="293" t="s">
        <v>57</v>
      </c>
      <c r="E284" s="292">
        <v>0</v>
      </c>
      <c r="F284" s="292">
        <v>0</v>
      </c>
      <c r="G284" s="292">
        <v>126500</v>
      </c>
      <c r="H284" s="293" t="s">
        <v>57</v>
      </c>
    </row>
    <row r="285" spans="1:8" ht="20.100000000000001" customHeight="1" x14ac:dyDescent="0.25">
      <c r="A285" s="291" t="s">
        <v>1167</v>
      </c>
      <c r="B285" s="291" t="s">
        <v>537</v>
      </c>
      <c r="C285" s="292">
        <v>1945</v>
      </c>
      <c r="D285" s="293" t="s">
        <v>57</v>
      </c>
      <c r="E285" s="292">
        <v>0</v>
      </c>
      <c r="F285" s="292">
        <v>0</v>
      </c>
      <c r="G285" s="292">
        <v>1945</v>
      </c>
      <c r="H285" s="293" t="s">
        <v>57</v>
      </c>
    </row>
    <row r="286" spans="1:8" ht="20.100000000000001" customHeight="1" x14ac:dyDescent="0.25">
      <c r="A286" s="291" t="s">
        <v>1168</v>
      </c>
      <c r="B286" s="291" t="s">
        <v>538</v>
      </c>
      <c r="C286" s="292">
        <v>11866.5</v>
      </c>
      <c r="D286" s="293" t="s">
        <v>57</v>
      </c>
      <c r="E286" s="292">
        <v>0</v>
      </c>
      <c r="F286" s="292">
        <v>0</v>
      </c>
      <c r="G286" s="292">
        <v>11866.5</v>
      </c>
      <c r="H286" s="293" t="s">
        <v>57</v>
      </c>
    </row>
    <row r="287" spans="1:8" ht="20.100000000000001" customHeight="1" x14ac:dyDescent="0.25">
      <c r="A287" s="291" t="s">
        <v>1169</v>
      </c>
      <c r="B287" s="291" t="s">
        <v>539</v>
      </c>
      <c r="C287" s="292">
        <v>10199.870000000001</v>
      </c>
      <c r="D287" s="293" t="s">
        <v>57</v>
      </c>
      <c r="E287" s="292">
        <v>0</v>
      </c>
      <c r="F287" s="292">
        <v>0</v>
      </c>
      <c r="G287" s="292">
        <v>10199.870000000001</v>
      </c>
      <c r="H287" s="293" t="s">
        <v>57</v>
      </c>
    </row>
    <row r="288" spans="1:8" ht="20.100000000000001" customHeight="1" x14ac:dyDescent="0.25">
      <c r="A288" s="291" t="s">
        <v>1170</v>
      </c>
      <c r="B288" s="291" t="s">
        <v>540</v>
      </c>
      <c r="C288" s="292">
        <v>2080.0300000000002</v>
      </c>
      <c r="D288" s="293" t="s">
        <v>57</v>
      </c>
      <c r="E288" s="292">
        <v>0</v>
      </c>
      <c r="F288" s="292">
        <v>0</v>
      </c>
      <c r="G288" s="292">
        <v>2080.0300000000002</v>
      </c>
      <c r="H288" s="293" t="s">
        <v>57</v>
      </c>
    </row>
    <row r="289" spans="1:8" ht="20.100000000000001" customHeight="1" x14ac:dyDescent="0.25">
      <c r="A289" s="291" t="s">
        <v>1171</v>
      </c>
      <c r="B289" s="291" t="s">
        <v>541</v>
      </c>
      <c r="C289" s="292">
        <v>7787.74</v>
      </c>
      <c r="D289" s="293" t="s">
        <v>57</v>
      </c>
      <c r="E289" s="292">
        <v>0</v>
      </c>
      <c r="F289" s="292">
        <v>0</v>
      </c>
      <c r="G289" s="292">
        <v>7787.74</v>
      </c>
      <c r="H289" s="293" t="s">
        <v>57</v>
      </c>
    </row>
    <row r="290" spans="1:8" ht="20.100000000000001" customHeight="1" x14ac:dyDescent="0.25">
      <c r="A290" s="291" t="s">
        <v>1172</v>
      </c>
      <c r="B290" s="291" t="s">
        <v>542</v>
      </c>
      <c r="C290" s="292">
        <v>8870.01</v>
      </c>
      <c r="D290" s="293" t="s">
        <v>57</v>
      </c>
      <c r="E290" s="292">
        <v>0</v>
      </c>
      <c r="F290" s="292">
        <v>0</v>
      </c>
      <c r="G290" s="292">
        <v>8870.01</v>
      </c>
      <c r="H290" s="293" t="s">
        <v>57</v>
      </c>
    </row>
    <row r="291" spans="1:8" ht="20.100000000000001" customHeight="1" x14ac:dyDescent="0.25">
      <c r="A291" s="291" t="s">
        <v>1173</v>
      </c>
      <c r="B291" s="291" t="s">
        <v>543</v>
      </c>
      <c r="C291" s="292">
        <v>65540</v>
      </c>
      <c r="D291" s="293" t="s">
        <v>57</v>
      </c>
      <c r="E291" s="292">
        <v>0</v>
      </c>
      <c r="F291" s="292">
        <v>0</v>
      </c>
      <c r="G291" s="292">
        <v>65540</v>
      </c>
      <c r="H291" s="293" t="s">
        <v>57</v>
      </c>
    </row>
    <row r="292" spans="1:8" ht="20.100000000000001" customHeight="1" x14ac:dyDescent="0.25">
      <c r="A292" s="291" t="s">
        <v>1174</v>
      </c>
      <c r="B292" s="291" t="s">
        <v>544</v>
      </c>
      <c r="C292" s="292">
        <v>2320.14</v>
      </c>
      <c r="D292" s="293" t="s">
        <v>57</v>
      </c>
      <c r="E292" s="292">
        <v>0</v>
      </c>
      <c r="F292" s="292">
        <v>0</v>
      </c>
      <c r="G292" s="292">
        <v>2320.14</v>
      </c>
      <c r="H292" s="293" t="s">
        <v>57</v>
      </c>
    </row>
    <row r="293" spans="1:8" ht="20.100000000000001" customHeight="1" x14ac:dyDescent="0.25">
      <c r="A293" s="291" t="s">
        <v>1175</v>
      </c>
      <c r="B293" s="291" t="s">
        <v>545</v>
      </c>
      <c r="C293" s="292">
        <v>5219.8</v>
      </c>
      <c r="D293" s="293" t="s">
        <v>57</v>
      </c>
      <c r="E293" s="292">
        <v>0</v>
      </c>
      <c r="F293" s="292">
        <v>0</v>
      </c>
      <c r="G293" s="292">
        <v>5219.8</v>
      </c>
      <c r="H293" s="293" t="s">
        <v>57</v>
      </c>
    </row>
    <row r="294" spans="1:8" ht="20.100000000000001" customHeight="1" x14ac:dyDescent="0.25">
      <c r="A294" s="291" t="s">
        <v>1176</v>
      </c>
      <c r="B294" s="291" t="s">
        <v>546</v>
      </c>
      <c r="C294" s="292">
        <v>8000</v>
      </c>
      <c r="D294" s="293" t="s">
        <v>57</v>
      </c>
      <c r="E294" s="292">
        <v>0</v>
      </c>
      <c r="F294" s="292">
        <v>0</v>
      </c>
      <c r="G294" s="292">
        <v>8000</v>
      </c>
      <c r="H294" s="293" t="s">
        <v>57</v>
      </c>
    </row>
    <row r="295" spans="1:8" ht="20.100000000000001" customHeight="1" x14ac:dyDescent="0.25">
      <c r="A295" s="291" t="s">
        <v>1177</v>
      </c>
      <c r="B295" s="291" t="s">
        <v>547</v>
      </c>
      <c r="C295" s="292">
        <v>8000</v>
      </c>
      <c r="D295" s="293" t="s">
        <v>57</v>
      </c>
      <c r="E295" s="292">
        <v>0</v>
      </c>
      <c r="F295" s="292">
        <v>0</v>
      </c>
      <c r="G295" s="292">
        <v>8000</v>
      </c>
      <c r="H295" s="293" t="s">
        <v>57</v>
      </c>
    </row>
    <row r="296" spans="1:8" ht="20.100000000000001" customHeight="1" x14ac:dyDescent="0.25">
      <c r="A296" s="291" t="s">
        <v>1178</v>
      </c>
      <c r="B296" s="291" t="s">
        <v>548</v>
      </c>
      <c r="C296" s="292">
        <v>13600</v>
      </c>
      <c r="D296" s="293" t="s">
        <v>57</v>
      </c>
      <c r="E296" s="292">
        <v>0</v>
      </c>
      <c r="F296" s="292">
        <v>0</v>
      </c>
      <c r="G296" s="292">
        <v>13600</v>
      </c>
      <c r="H296" s="293" t="s">
        <v>57</v>
      </c>
    </row>
    <row r="297" spans="1:8" ht="20.100000000000001" customHeight="1" x14ac:dyDescent="0.25">
      <c r="A297" s="291" t="s">
        <v>1179</v>
      </c>
      <c r="B297" s="291" t="s">
        <v>549</v>
      </c>
      <c r="C297" s="292">
        <v>5399</v>
      </c>
      <c r="D297" s="293" t="s">
        <v>57</v>
      </c>
      <c r="E297" s="292">
        <v>0</v>
      </c>
      <c r="F297" s="292">
        <v>0</v>
      </c>
      <c r="G297" s="292">
        <v>5399</v>
      </c>
      <c r="H297" s="293" t="s">
        <v>57</v>
      </c>
    </row>
    <row r="298" spans="1:8" ht="20.100000000000001" customHeight="1" x14ac:dyDescent="0.25">
      <c r="A298" s="291" t="s">
        <v>1180</v>
      </c>
      <c r="B298" s="291" t="s">
        <v>550</v>
      </c>
      <c r="C298" s="292">
        <v>1942.68</v>
      </c>
      <c r="D298" s="293" t="s">
        <v>57</v>
      </c>
      <c r="E298" s="292">
        <v>0</v>
      </c>
      <c r="F298" s="292">
        <v>0</v>
      </c>
      <c r="G298" s="292">
        <v>1942.68</v>
      </c>
      <c r="H298" s="293" t="s">
        <v>57</v>
      </c>
    </row>
    <row r="299" spans="1:8" ht="20.100000000000001" customHeight="1" x14ac:dyDescent="0.25">
      <c r="A299" s="291" t="s">
        <v>1181</v>
      </c>
      <c r="B299" s="291" t="s">
        <v>551</v>
      </c>
      <c r="C299" s="292">
        <v>18908</v>
      </c>
      <c r="D299" s="293" t="s">
        <v>57</v>
      </c>
      <c r="E299" s="292">
        <v>0</v>
      </c>
      <c r="F299" s="292">
        <v>0</v>
      </c>
      <c r="G299" s="292">
        <v>18908</v>
      </c>
      <c r="H299" s="293" t="s">
        <v>57</v>
      </c>
    </row>
    <row r="300" spans="1:8" ht="20.100000000000001" customHeight="1" x14ac:dyDescent="0.25">
      <c r="A300" s="291" t="s">
        <v>1182</v>
      </c>
      <c r="B300" s="291" t="s">
        <v>552</v>
      </c>
      <c r="C300" s="292">
        <v>2690.01</v>
      </c>
      <c r="D300" s="293" t="s">
        <v>57</v>
      </c>
      <c r="E300" s="292">
        <v>0</v>
      </c>
      <c r="F300" s="292">
        <v>0</v>
      </c>
      <c r="G300" s="292">
        <v>2690.01</v>
      </c>
      <c r="H300" s="293" t="s">
        <v>57</v>
      </c>
    </row>
    <row r="301" spans="1:8" ht="20.100000000000001" customHeight="1" x14ac:dyDescent="0.25">
      <c r="A301" s="291" t="s">
        <v>1183</v>
      </c>
      <c r="B301" s="291" t="s">
        <v>553</v>
      </c>
      <c r="C301" s="292">
        <v>17500</v>
      </c>
      <c r="D301" s="293" t="s">
        <v>57</v>
      </c>
      <c r="E301" s="292">
        <v>0</v>
      </c>
      <c r="F301" s="292">
        <v>0</v>
      </c>
      <c r="G301" s="292">
        <v>17500</v>
      </c>
      <c r="H301" s="293" t="s">
        <v>57</v>
      </c>
    </row>
    <row r="302" spans="1:8" ht="20.100000000000001" customHeight="1" x14ac:dyDescent="0.25">
      <c r="A302" s="291" t="s">
        <v>1184</v>
      </c>
      <c r="B302" s="291" t="s">
        <v>554</v>
      </c>
      <c r="C302" s="292">
        <v>8855.9</v>
      </c>
      <c r="D302" s="293" t="s">
        <v>57</v>
      </c>
      <c r="E302" s="292">
        <v>0</v>
      </c>
      <c r="F302" s="292">
        <v>0</v>
      </c>
      <c r="G302" s="292">
        <v>8855.9</v>
      </c>
      <c r="H302" s="293" t="s">
        <v>57</v>
      </c>
    </row>
    <row r="303" spans="1:8" ht="20.100000000000001" customHeight="1" x14ac:dyDescent="0.25">
      <c r="A303" s="291" t="s">
        <v>1185</v>
      </c>
      <c r="B303" s="291" t="s">
        <v>555</v>
      </c>
      <c r="C303" s="292">
        <v>17389.98</v>
      </c>
      <c r="D303" s="293" t="s">
        <v>57</v>
      </c>
      <c r="E303" s="292">
        <v>0</v>
      </c>
      <c r="F303" s="292">
        <v>0</v>
      </c>
      <c r="G303" s="292">
        <v>17389.98</v>
      </c>
      <c r="H303" s="293" t="s">
        <v>57</v>
      </c>
    </row>
    <row r="304" spans="1:8" ht="20.100000000000001" customHeight="1" x14ac:dyDescent="0.25">
      <c r="A304" s="291" t="s">
        <v>1186</v>
      </c>
      <c r="B304" s="291" t="s">
        <v>556</v>
      </c>
      <c r="C304" s="292">
        <v>2524.16</v>
      </c>
      <c r="D304" s="293" t="s">
        <v>57</v>
      </c>
      <c r="E304" s="292">
        <v>0</v>
      </c>
      <c r="F304" s="292">
        <v>0</v>
      </c>
      <c r="G304" s="292">
        <v>2524.16</v>
      </c>
      <c r="H304" s="293" t="s">
        <v>57</v>
      </c>
    </row>
    <row r="305" spans="1:8" ht="20.100000000000001" customHeight="1" x14ac:dyDescent="0.25">
      <c r="A305" s="291" t="s">
        <v>1187</v>
      </c>
      <c r="B305" s="291" t="s">
        <v>557</v>
      </c>
      <c r="C305" s="292">
        <v>10428.4</v>
      </c>
      <c r="D305" s="293" t="s">
        <v>57</v>
      </c>
      <c r="E305" s="292">
        <v>0</v>
      </c>
      <c r="F305" s="292">
        <v>0</v>
      </c>
      <c r="G305" s="292">
        <v>10428.4</v>
      </c>
      <c r="H305" s="293" t="s">
        <v>57</v>
      </c>
    </row>
    <row r="306" spans="1:8" ht="20.100000000000001" customHeight="1" x14ac:dyDescent="0.25">
      <c r="A306" s="291" t="s">
        <v>1188</v>
      </c>
      <c r="B306" s="291" t="s">
        <v>557</v>
      </c>
      <c r="C306" s="292">
        <v>4280.3999999999996</v>
      </c>
      <c r="D306" s="293" t="s">
        <v>57</v>
      </c>
      <c r="E306" s="292">
        <v>0</v>
      </c>
      <c r="F306" s="292">
        <v>0</v>
      </c>
      <c r="G306" s="292">
        <v>4280.3999999999996</v>
      </c>
      <c r="H306" s="293" t="s">
        <v>57</v>
      </c>
    </row>
    <row r="307" spans="1:8" ht="20.100000000000001" customHeight="1" x14ac:dyDescent="0.25">
      <c r="A307" s="291" t="s">
        <v>1189</v>
      </c>
      <c r="B307" s="291" t="s">
        <v>558</v>
      </c>
      <c r="C307" s="292">
        <v>53336.800000000003</v>
      </c>
      <c r="D307" s="293" t="s">
        <v>57</v>
      </c>
      <c r="E307" s="292">
        <v>0</v>
      </c>
      <c r="F307" s="292">
        <v>0</v>
      </c>
      <c r="G307" s="292">
        <v>53336.800000000003</v>
      </c>
      <c r="H307" s="293" t="s">
        <v>57</v>
      </c>
    </row>
    <row r="308" spans="1:8" ht="20.100000000000001" customHeight="1" x14ac:dyDescent="0.25">
      <c r="A308" s="291" t="s">
        <v>1190</v>
      </c>
      <c r="B308" s="291" t="s">
        <v>559</v>
      </c>
      <c r="C308" s="292">
        <v>17100</v>
      </c>
      <c r="D308" s="293" t="s">
        <v>57</v>
      </c>
      <c r="E308" s="292">
        <v>0</v>
      </c>
      <c r="F308" s="292">
        <v>0</v>
      </c>
      <c r="G308" s="292">
        <v>17100</v>
      </c>
      <c r="H308" s="293" t="s">
        <v>57</v>
      </c>
    </row>
    <row r="309" spans="1:8" ht="20.100000000000001" customHeight="1" x14ac:dyDescent="0.25">
      <c r="A309" s="291" t="s">
        <v>1191</v>
      </c>
      <c r="B309" s="291" t="s">
        <v>560</v>
      </c>
      <c r="C309" s="292">
        <v>27115</v>
      </c>
      <c r="D309" s="293" t="s">
        <v>57</v>
      </c>
      <c r="E309" s="292">
        <v>0</v>
      </c>
      <c r="F309" s="292">
        <v>0</v>
      </c>
      <c r="G309" s="292">
        <v>27115</v>
      </c>
      <c r="H309" s="293" t="s">
        <v>57</v>
      </c>
    </row>
    <row r="310" spans="1:8" ht="20.100000000000001" customHeight="1" x14ac:dyDescent="0.25">
      <c r="A310" s="291" t="s">
        <v>1192</v>
      </c>
      <c r="B310" s="291" t="s">
        <v>561</v>
      </c>
      <c r="C310" s="292">
        <v>12841.2</v>
      </c>
      <c r="D310" s="293" t="s">
        <v>57</v>
      </c>
      <c r="E310" s="292">
        <v>0</v>
      </c>
      <c r="F310" s="292">
        <v>0</v>
      </c>
      <c r="G310" s="292">
        <v>12841.2</v>
      </c>
      <c r="H310" s="293" t="s">
        <v>57</v>
      </c>
    </row>
    <row r="311" spans="1:8" ht="20.100000000000001" customHeight="1" x14ac:dyDescent="0.25">
      <c r="A311" s="291" t="s">
        <v>1193</v>
      </c>
      <c r="B311" s="291" t="s">
        <v>562</v>
      </c>
      <c r="C311" s="292">
        <v>7273.2</v>
      </c>
      <c r="D311" s="293" t="s">
        <v>57</v>
      </c>
      <c r="E311" s="292">
        <v>0</v>
      </c>
      <c r="F311" s="292">
        <v>0</v>
      </c>
      <c r="G311" s="292">
        <v>7273.2</v>
      </c>
      <c r="H311" s="293" t="s">
        <v>57</v>
      </c>
    </row>
    <row r="312" spans="1:8" ht="20.100000000000001" customHeight="1" x14ac:dyDescent="0.25">
      <c r="A312" s="291" t="s">
        <v>1194</v>
      </c>
      <c r="B312" s="291" t="s">
        <v>563</v>
      </c>
      <c r="C312" s="292">
        <v>8804.4</v>
      </c>
      <c r="D312" s="293" t="s">
        <v>57</v>
      </c>
      <c r="E312" s="292">
        <v>0</v>
      </c>
      <c r="F312" s="292">
        <v>0</v>
      </c>
      <c r="G312" s="292">
        <v>8804.4</v>
      </c>
      <c r="H312" s="293" t="s">
        <v>57</v>
      </c>
    </row>
    <row r="313" spans="1:8" ht="20.100000000000001" customHeight="1" x14ac:dyDescent="0.25">
      <c r="A313" s="291" t="s">
        <v>1195</v>
      </c>
      <c r="B313" s="291" t="s">
        <v>564</v>
      </c>
      <c r="C313" s="292">
        <v>29220.400000000001</v>
      </c>
      <c r="D313" s="293" t="s">
        <v>57</v>
      </c>
      <c r="E313" s="292">
        <v>0</v>
      </c>
      <c r="F313" s="292">
        <v>0</v>
      </c>
      <c r="G313" s="292">
        <v>29220.400000000001</v>
      </c>
      <c r="H313" s="293" t="s">
        <v>57</v>
      </c>
    </row>
    <row r="314" spans="1:8" ht="20.100000000000001" customHeight="1" x14ac:dyDescent="0.25">
      <c r="A314" s="291" t="s">
        <v>1196</v>
      </c>
      <c r="B314" s="291" t="s">
        <v>565</v>
      </c>
      <c r="C314" s="292">
        <v>1998</v>
      </c>
      <c r="D314" s="293" t="s">
        <v>57</v>
      </c>
      <c r="E314" s="292">
        <v>0</v>
      </c>
      <c r="F314" s="292">
        <v>0</v>
      </c>
      <c r="G314" s="292">
        <v>1998</v>
      </c>
      <c r="H314" s="293" t="s">
        <v>57</v>
      </c>
    </row>
    <row r="315" spans="1:8" ht="20.100000000000001" customHeight="1" x14ac:dyDescent="0.25">
      <c r="A315" s="291" t="s">
        <v>1197</v>
      </c>
      <c r="B315" s="291" t="s">
        <v>566</v>
      </c>
      <c r="C315" s="292">
        <v>12000</v>
      </c>
      <c r="D315" s="293" t="s">
        <v>57</v>
      </c>
      <c r="E315" s="292">
        <v>0</v>
      </c>
      <c r="F315" s="292">
        <v>0</v>
      </c>
      <c r="G315" s="292">
        <v>12000</v>
      </c>
      <c r="H315" s="293" t="s">
        <v>57</v>
      </c>
    </row>
    <row r="316" spans="1:8" ht="20.100000000000001" customHeight="1" x14ac:dyDescent="0.25">
      <c r="A316" s="291" t="s">
        <v>1198</v>
      </c>
      <c r="B316" s="291" t="s">
        <v>567</v>
      </c>
      <c r="C316" s="292">
        <v>10970.82</v>
      </c>
      <c r="D316" s="293" t="s">
        <v>57</v>
      </c>
      <c r="E316" s="292">
        <v>0</v>
      </c>
      <c r="F316" s="292">
        <v>0</v>
      </c>
      <c r="G316" s="292">
        <v>10970.82</v>
      </c>
      <c r="H316" s="293" t="s">
        <v>57</v>
      </c>
    </row>
    <row r="317" spans="1:8" ht="20.100000000000001" customHeight="1" x14ac:dyDescent="0.25">
      <c r="A317" s="291" t="s">
        <v>1199</v>
      </c>
      <c r="B317" s="291" t="s">
        <v>568</v>
      </c>
      <c r="C317" s="292">
        <v>8804.4</v>
      </c>
      <c r="D317" s="293" t="s">
        <v>57</v>
      </c>
      <c r="E317" s="292">
        <v>0</v>
      </c>
      <c r="F317" s="292">
        <v>0</v>
      </c>
      <c r="G317" s="292">
        <v>8804.4</v>
      </c>
      <c r="H317" s="293" t="s">
        <v>57</v>
      </c>
    </row>
    <row r="318" spans="1:8" ht="20.100000000000001" customHeight="1" x14ac:dyDescent="0.25">
      <c r="A318" s="291" t="s">
        <v>1200</v>
      </c>
      <c r="B318" s="291" t="s">
        <v>765</v>
      </c>
      <c r="C318" s="292">
        <v>763.03</v>
      </c>
      <c r="D318" s="293" t="s">
        <v>57</v>
      </c>
      <c r="E318" s="292">
        <v>0</v>
      </c>
      <c r="F318" s="292">
        <v>0</v>
      </c>
      <c r="G318" s="292">
        <v>763.03</v>
      </c>
      <c r="H318" s="293" t="s">
        <v>57</v>
      </c>
    </row>
    <row r="319" spans="1:8" ht="20.100000000000001" customHeight="1" x14ac:dyDescent="0.25">
      <c r="A319" s="291" t="s">
        <v>1201</v>
      </c>
      <c r="B319" s="291" t="s">
        <v>569</v>
      </c>
      <c r="C319" s="292">
        <v>6000</v>
      </c>
      <c r="D319" s="293" t="s">
        <v>57</v>
      </c>
      <c r="E319" s="292">
        <v>0</v>
      </c>
      <c r="F319" s="292">
        <v>0</v>
      </c>
      <c r="G319" s="292">
        <v>6000</v>
      </c>
      <c r="H319" s="293" t="s">
        <v>57</v>
      </c>
    </row>
    <row r="320" spans="1:8" ht="20.100000000000001" customHeight="1" x14ac:dyDescent="0.25">
      <c r="A320" s="291" t="s">
        <v>1202</v>
      </c>
      <c r="B320" s="291" t="s">
        <v>570</v>
      </c>
      <c r="C320" s="292">
        <v>2400</v>
      </c>
      <c r="D320" s="293" t="s">
        <v>57</v>
      </c>
      <c r="E320" s="292">
        <v>0</v>
      </c>
      <c r="F320" s="292">
        <v>0</v>
      </c>
      <c r="G320" s="292">
        <v>2400</v>
      </c>
      <c r="H320" s="293" t="s">
        <v>57</v>
      </c>
    </row>
    <row r="321" spans="1:8" ht="20.100000000000001" customHeight="1" x14ac:dyDescent="0.25">
      <c r="A321" s="291" t="s">
        <v>1203</v>
      </c>
      <c r="B321" s="291" t="s">
        <v>571</v>
      </c>
      <c r="C321" s="292">
        <v>7690</v>
      </c>
      <c r="D321" s="293" t="s">
        <v>57</v>
      </c>
      <c r="E321" s="292">
        <v>0</v>
      </c>
      <c r="F321" s="292">
        <v>0</v>
      </c>
      <c r="G321" s="292">
        <v>7690</v>
      </c>
      <c r="H321" s="293" t="s">
        <v>57</v>
      </c>
    </row>
    <row r="322" spans="1:8" ht="20.100000000000001" customHeight="1" x14ac:dyDescent="0.25">
      <c r="A322" s="291" t="s">
        <v>1204</v>
      </c>
      <c r="B322" s="291" t="s">
        <v>572</v>
      </c>
      <c r="C322" s="292">
        <v>928</v>
      </c>
      <c r="D322" s="293" t="s">
        <v>57</v>
      </c>
      <c r="E322" s="292">
        <v>0</v>
      </c>
      <c r="F322" s="292">
        <v>0</v>
      </c>
      <c r="G322" s="292">
        <v>928</v>
      </c>
      <c r="H322" s="293" t="s">
        <v>57</v>
      </c>
    </row>
    <row r="323" spans="1:8" ht="20.100000000000001" customHeight="1" x14ac:dyDescent="0.25">
      <c r="A323" s="291" t="s">
        <v>1205</v>
      </c>
      <c r="B323" s="291" t="s">
        <v>573</v>
      </c>
      <c r="C323" s="292">
        <v>1998</v>
      </c>
      <c r="D323" s="293" t="s">
        <v>57</v>
      </c>
      <c r="E323" s="292">
        <v>0</v>
      </c>
      <c r="F323" s="292">
        <v>0</v>
      </c>
      <c r="G323" s="292">
        <v>1998</v>
      </c>
      <c r="H323" s="293" t="s">
        <v>57</v>
      </c>
    </row>
    <row r="324" spans="1:8" ht="20.100000000000001" customHeight="1" x14ac:dyDescent="0.25">
      <c r="A324" s="291" t="s">
        <v>1206</v>
      </c>
      <c r="B324" s="291" t="s">
        <v>574</v>
      </c>
      <c r="C324" s="292">
        <v>38280</v>
      </c>
      <c r="D324" s="293" t="s">
        <v>57</v>
      </c>
      <c r="E324" s="292">
        <v>0</v>
      </c>
      <c r="F324" s="292">
        <v>0</v>
      </c>
      <c r="G324" s="292">
        <v>38280</v>
      </c>
      <c r="H324" s="293" t="s">
        <v>57</v>
      </c>
    </row>
    <row r="325" spans="1:8" ht="20.100000000000001" customHeight="1" x14ac:dyDescent="0.25">
      <c r="A325" s="291" t="s">
        <v>1207</v>
      </c>
      <c r="B325" s="291" t="s">
        <v>575</v>
      </c>
      <c r="C325" s="292">
        <v>818.99</v>
      </c>
      <c r="D325" s="293" t="s">
        <v>57</v>
      </c>
      <c r="E325" s="292">
        <v>0</v>
      </c>
      <c r="F325" s="292">
        <v>0</v>
      </c>
      <c r="G325" s="292">
        <v>818.99</v>
      </c>
      <c r="H325" s="293" t="s">
        <v>57</v>
      </c>
    </row>
    <row r="326" spans="1:8" ht="20.100000000000001" customHeight="1" x14ac:dyDescent="0.25">
      <c r="A326" s="291" t="s">
        <v>1208</v>
      </c>
      <c r="B326" s="291" t="s">
        <v>576</v>
      </c>
      <c r="C326" s="292">
        <v>3500</v>
      </c>
      <c r="D326" s="293" t="s">
        <v>57</v>
      </c>
      <c r="E326" s="292">
        <v>0</v>
      </c>
      <c r="F326" s="292">
        <v>0</v>
      </c>
      <c r="G326" s="292">
        <v>3500</v>
      </c>
      <c r="H326" s="293" t="s">
        <v>57</v>
      </c>
    </row>
    <row r="327" spans="1:8" ht="20.100000000000001" customHeight="1" x14ac:dyDescent="0.25">
      <c r="A327" s="291" t="s">
        <v>1209</v>
      </c>
      <c r="B327" s="291" t="s">
        <v>577</v>
      </c>
      <c r="C327" s="292">
        <v>2399.1999999999998</v>
      </c>
      <c r="D327" s="293" t="s">
        <v>57</v>
      </c>
      <c r="E327" s="292">
        <v>0</v>
      </c>
      <c r="F327" s="292">
        <v>0</v>
      </c>
      <c r="G327" s="292">
        <v>2399.1999999999998</v>
      </c>
      <c r="H327" s="293" t="s">
        <v>57</v>
      </c>
    </row>
    <row r="328" spans="1:8" ht="20.100000000000001" customHeight="1" x14ac:dyDescent="0.25">
      <c r="A328" s="291" t="s">
        <v>1210</v>
      </c>
      <c r="B328" s="291" t="s">
        <v>578</v>
      </c>
      <c r="C328" s="292">
        <v>5099.1499999999996</v>
      </c>
      <c r="D328" s="293" t="s">
        <v>57</v>
      </c>
      <c r="E328" s="292">
        <v>0</v>
      </c>
      <c r="F328" s="292">
        <v>0</v>
      </c>
      <c r="G328" s="292">
        <v>5099.1499999999996</v>
      </c>
      <c r="H328" s="293" t="s">
        <v>57</v>
      </c>
    </row>
    <row r="329" spans="1:8" ht="20.100000000000001" customHeight="1" x14ac:dyDescent="0.25">
      <c r="A329" s="291" t="s">
        <v>1211</v>
      </c>
      <c r="B329" s="291" t="s">
        <v>579</v>
      </c>
      <c r="C329" s="292">
        <v>6925.2</v>
      </c>
      <c r="D329" s="293" t="s">
        <v>57</v>
      </c>
      <c r="E329" s="292">
        <v>0</v>
      </c>
      <c r="F329" s="292">
        <v>0</v>
      </c>
      <c r="G329" s="292">
        <v>6925.2</v>
      </c>
      <c r="H329" s="293" t="s">
        <v>57</v>
      </c>
    </row>
    <row r="330" spans="1:8" ht="20.100000000000001" customHeight="1" x14ac:dyDescent="0.25">
      <c r="A330" s="291" t="s">
        <v>1212</v>
      </c>
      <c r="B330" s="291" t="s">
        <v>580</v>
      </c>
      <c r="C330" s="292">
        <v>4616.8</v>
      </c>
      <c r="D330" s="293" t="s">
        <v>57</v>
      </c>
      <c r="E330" s="292">
        <v>0</v>
      </c>
      <c r="F330" s="292">
        <v>0</v>
      </c>
      <c r="G330" s="292">
        <v>4616.8</v>
      </c>
      <c r="H330" s="293" t="s">
        <v>57</v>
      </c>
    </row>
    <row r="331" spans="1:8" ht="20.100000000000001" customHeight="1" x14ac:dyDescent="0.25">
      <c r="A331" s="291" t="s">
        <v>1213</v>
      </c>
      <c r="B331" s="291" t="s">
        <v>581</v>
      </c>
      <c r="C331" s="292">
        <v>3694.6</v>
      </c>
      <c r="D331" s="293" t="s">
        <v>57</v>
      </c>
      <c r="E331" s="292">
        <v>0</v>
      </c>
      <c r="F331" s="292">
        <v>0</v>
      </c>
      <c r="G331" s="292">
        <v>3694.6</v>
      </c>
      <c r="H331" s="293" t="s">
        <v>57</v>
      </c>
    </row>
    <row r="332" spans="1:8" ht="20.100000000000001" customHeight="1" x14ac:dyDescent="0.25">
      <c r="A332" s="291" t="s">
        <v>1214</v>
      </c>
      <c r="B332" s="291" t="s">
        <v>582</v>
      </c>
      <c r="C332" s="292">
        <v>4060</v>
      </c>
      <c r="D332" s="293" t="s">
        <v>57</v>
      </c>
      <c r="E332" s="292">
        <v>0</v>
      </c>
      <c r="F332" s="292">
        <v>0</v>
      </c>
      <c r="G332" s="292">
        <v>4060</v>
      </c>
      <c r="H332" s="293" t="s">
        <v>57</v>
      </c>
    </row>
    <row r="333" spans="1:8" ht="20.100000000000001" customHeight="1" x14ac:dyDescent="0.25">
      <c r="A333" s="291" t="s">
        <v>1215</v>
      </c>
      <c r="B333" s="291" t="s">
        <v>583</v>
      </c>
      <c r="C333" s="292">
        <v>3468.4</v>
      </c>
      <c r="D333" s="293" t="s">
        <v>57</v>
      </c>
      <c r="E333" s="292">
        <v>0</v>
      </c>
      <c r="F333" s="292">
        <v>0</v>
      </c>
      <c r="G333" s="292">
        <v>3468.4</v>
      </c>
      <c r="H333" s="293" t="s">
        <v>57</v>
      </c>
    </row>
    <row r="334" spans="1:8" ht="20.100000000000001" customHeight="1" x14ac:dyDescent="0.25">
      <c r="A334" s="291" t="s">
        <v>1216</v>
      </c>
      <c r="B334" s="291" t="s">
        <v>584</v>
      </c>
      <c r="C334" s="292">
        <v>430000</v>
      </c>
      <c r="D334" s="293" t="s">
        <v>57</v>
      </c>
      <c r="E334" s="292">
        <v>0</v>
      </c>
      <c r="F334" s="292">
        <v>0</v>
      </c>
      <c r="G334" s="292">
        <v>430000</v>
      </c>
      <c r="H334" s="293" t="s">
        <v>57</v>
      </c>
    </row>
    <row r="335" spans="1:8" ht="20.100000000000001" customHeight="1" x14ac:dyDescent="0.25">
      <c r="A335" s="291" t="s">
        <v>1217</v>
      </c>
      <c r="B335" s="291" t="s">
        <v>520</v>
      </c>
      <c r="C335" s="292">
        <v>493</v>
      </c>
      <c r="D335" s="293" t="s">
        <v>57</v>
      </c>
      <c r="E335" s="292">
        <v>0</v>
      </c>
      <c r="F335" s="292">
        <v>0</v>
      </c>
      <c r="G335" s="292">
        <v>493</v>
      </c>
      <c r="H335" s="293" t="s">
        <v>57</v>
      </c>
    </row>
    <row r="336" spans="1:8" ht="20.100000000000001" customHeight="1" x14ac:dyDescent="0.25">
      <c r="A336" s="291" t="s">
        <v>1218</v>
      </c>
      <c r="B336" s="291" t="s">
        <v>585</v>
      </c>
      <c r="C336" s="292">
        <v>1796</v>
      </c>
      <c r="D336" s="293" t="s">
        <v>57</v>
      </c>
      <c r="E336" s="292">
        <v>0</v>
      </c>
      <c r="F336" s="292">
        <v>0</v>
      </c>
      <c r="G336" s="292">
        <v>1796</v>
      </c>
      <c r="H336" s="293" t="s">
        <v>57</v>
      </c>
    </row>
    <row r="337" spans="1:8" ht="20.100000000000001" customHeight="1" x14ac:dyDescent="0.25">
      <c r="A337" s="291" t="s">
        <v>1219</v>
      </c>
      <c r="B337" s="291" t="s">
        <v>586</v>
      </c>
      <c r="C337" s="292">
        <v>3490</v>
      </c>
      <c r="D337" s="293" t="s">
        <v>57</v>
      </c>
      <c r="E337" s="292">
        <v>0</v>
      </c>
      <c r="F337" s="292">
        <v>0</v>
      </c>
      <c r="G337" s="292">
        <v>3490</v>
      </c>
      <c r="H337" s="293" t="s">
        <v>57</v>
      </c>
    </row>
    <row r="338" spans="1:8" ht="20.100000000000001" customHeight="1" x14ac:dyDescent="0.25">
      <c r="A338" s="291" t="s">
        <v>1220</v>
      </c>
      <c r="B338" s="291" t="s">
        <v>587</v>
      </c>
      <c r="C338" s="292">
        <v>3945</v>
      </c>
      <c r="D338" s="293" t="s">
        <v>57</v>
      </c>
      <c r="E338" s="292">
        <v>0</v>
      </c>
      <c r="F338" s="292">
        <v>0</v>
      </c>
      <c r="G338" s="292">
        <v>3945</v>
      </c>
      <c r="H338" s="293" t="s">
        <v>57</v>
      </c>
    </row>
    <row r="339" spans="1:8" ht="20.100000000000001" customHeight="1" x14ac:dyDescent="0.25">
      <c r="A339" s="291" t="s">
        <v>1223</v>
      </c>
      <c r="B339" s="291" t="s">
        <v>766</v>
      </c>
      <c r="C339" s="292">
        <v>52026</v>
      </c>
      <c r="D339" s="293" t="s">
        <v>57</v>
      </c>
      <c r="E339" s="292">
        <v>0</v>
      </c>
      <c r="F339" s="292">
        <v>0</v>
      </c>
      <c r="G339" s="292">
        <v>52026</v>
      </c>
      <c r="H339" s="293" t="s">
        <v>57</v>
      </c>
    </row>
    <row r="340" spans="1:8" ht="20.100000000000001" customHeight="1" x14ac:dyDescent="0.25">
      <c r="A340" s="291" t="s">
        <v>1224</v>
      </c>
      <c r="B340" s="291" t="s">
        <v>588</v>
      </c>
      <c r="C340" s="292">
        <v>49996</v>
      </c>
      <c r="D340" s="293" t="s">
        <v>57</v>
      </c>
      <c r="E340" s="292">
        <v>0</v>
      </c>
      <c r="F340" s="292">
        <v>0</v>
      </c>
      <c r="G340" s="292">
        <v>49996</v>
      </c>
      <c r="H340" s="293" t="s">
        <v>57</v>
      </c>
    </row>
    <row r="341" spans="1:8" ht="20.100000000000001" customHeight="1" x14ac:dyDescent="0.25">
      <c r="A341" s="294" t="s">
        <v>1225</v>
      </c>
      <c r="B341" s="294" t="s">
        <v>208</v>
      </c>
      <c r="C341" s="295">
        <v>472824.47</v>
      </c>
      <c r="D341" s="296" t="s">
        <v>57</v>
      </c>
      <c r="E341" s="295">
        <v>0</v>
      </c>
      <c r="F341" s="295">
        <v>0</v>
      </c>
      <c r="G341" s="295">
        <v>472824.47</v>
      </c>
      <c r="H341" s="296" t="s">
        <v>57</v>
      </c>
    </row>
    <row r="342" spans="1:8" ht="20.100000000000001" customHeight="1" x14ac:dyDescent="0.25">
      <c r="A342" s="291" t="s">
        <v>1226</v>
      </c>
      <c r="B342" s="291" t="s">
        <v>589</v>
      </c>
      <c r="C342" s="292">
        <v>15835.5</v>
      </c>
      <c r="D342" s="293" t="s">
        <v>57</v>
      </c>
      <c r="E342" s="292">
        <v>0</v>
      </c>
      <c r="F342" s="292">
        <v>0</v>
      </c>
      <c r="G342" s="292">
        <v>15835.5</v>
      </c>
      <c r="H342" s="293" t="s">
        <v>57</v>
      </c>
    </row>
    <row r="343" spans="1:8" ht="20.100000000000001" customHeight="1" x14ac:dyDescent="0.25">
      <c r="A343" s="291" t="s">
        <v>1227</v>
      </c>
      <c r="B343" s="291" t="s">
        <v>590</v>
      </c>
      <c r="C343" s="292">
        <v>8499</v>
      </c>
      <c r="D343" s="293" t="s">
        <v>57</v>
      </c>
      <c r="E343" s="292">
        <v>0</v>
      </c>
      <c r="F343" s="292">
        <v>0</v>
      </c>
      <c r="G343" s="292">
        <v>8499</v>
      </c>
      <c r="H343" s="293" t="s">
        <v>57</v>
      </c>
    </row>
    <row r="344" spans="1:8" ht="20.100000000000001" customHeight="1" x14ac:dyDescent="0.25">
      <c r="A344" s="291" t="s">
        <v>1228</v>
      </c>
      <c r="B344" s="291" t="s">
        <v>591</v>
      </c>
      <c r="C344" s="292">
        <v>6999</v>
      </c>
      <c r="D344" s="293" t="s">
        <v>57</v>
      </c>
      <c r="E344" s="292">
        <v>0</v>
      </c>
      <c r="F344" s="292">
        <v>0</v>
      </c>
      <c r="G344" s="292">
        <v>6999</v>
      </c>
      <c r="H344" s="293" t="s">
        <v>57</v>
      </c>
    </row>
    <row r="345" spans="1:8" ht="20.100000000000001" customHeight="1" x14ac:dyDescent="0.25">
      <c r="A345" s="291" t="s">
        <v>1229</v>
      </c>
      <c r="B345" s="291" t="s">
        <v>592</v>
      </c>
      <c r="C345" s="292">
        <v>11598</v>
      </c>
      <c r="D345" s="293" t="s">
        <v>57</v>
      </c>
      <c r="E345" s="292">
        <v>0</v>
      </c>
      <c r="F345" s="292">
        <v>0</v>
      </c>
      <c r="G345" s="292">
        <v>11598</v>
      </c>
      <c r="H345" s="293" t="s">
        <v>57</v>
      </c>
    </row>
    <row r="346" spans="1:8" ht="20.100000000000001" customHeight="1" x14ac:dyDescent="0.25">
      <c r="A346" s="291" t="s">
        <v>1230</v>
      </c>
      <c r="B346" s="291" t="s">
        <v>593</v>
      </c>
      <c r="C346" s="292">
        <v>2999</v>
      </c>
      <c r="D346" s="293" t="s">
        <v>57</v>
      </c>
      <c r="E346" s="292">
        <v>0</v>
      </c>
      <c r="F346" s="292">
        <v>0</v>
      </c>
      <c r="G346" s="292">
        <v>2999</v>
      </c>
      <c r="H346" s="293" t="s">
        <v>57</v>
      </c>
    </row>
    <row r="347" spans="1:8" ht="20.100000000000001" customHeight="1" x14ac:dyDescent="0.25">
      <c r="A347" s="291" t="s">
        <v>1231</v>
      </c>
      <c r="B347" s="291" t="s">
        <v>594</v>
      </c>
      <c r="C347" s="292">
        <v>21731.99</v>
      </c>
      <c r="D347" s="293" t="s">
        <v>57</v>
      </c>
      <c r="E347" s="292">
        <v>0</v>
      </c>
      <c r="F347" s="292">
        <v>0</v>
      </c>
      <c r="G347" s="292">
        <v>21731.99</v>
      </c>
      <c r="H347" s="293" t="s">
        <v>57</v>
      </c>
    </row>
    <row r="348" spans="1:8" ht="20.100000000000001" customHeight="1" x14ac:dyDescent="0.25">
      <c r="A348" s="291" t="s">
        <v>1232</v>
      </c>
      <c r="B348" s="291" t="s">
        <v>595</v>
      </c>
      <c r="C348" s="292">
        <v>1099</v>
      </c>
      <c r="D348" s="293" t="s">
        <v>57</v>
      </c>
      <c r="E348" s="292">
        <v>0</v>
      </c>
      <c r="F348" s="292">
        <v>0</v>
      </c>
      <c r="G348" s="292">
        <v>1099</v>
      </c>
      <c r="H348" s="293" t="s">
        <v>57</v>
      </c>
    </row>
    <row r="349" spans="1:8" ht="20.100000000000001" customHeight="1" x14ac:dyDescent="0.25">
      <c r="A349" s="291" t="s">
        <v>1233</v>
      </c>
      <c r="B349" s="291" t="s">
        <v>596</v>
      </c>
      <c r="C349" s="292">
        <v>19001.03</v>
      </c>
      <c r="D349" s="293" t="s">
        <v>57</v>
      </c>
      <c r="E349" s="292">
        <v>0</v>
      </c>
      <c r="F349" s="292">
        <v>0</v>
      </c>
      <c r="G349" s="292">
        <v>19001.03</v>
      </c>
      <c r="H349" s="293" t="s">
        <v>57</v>
      </c>
    </row>
    <row r="350" spans="1:8" ht="20.100000000000001" customHeight="1" x14ac:dyDescent="0.25">
      <c r="A350" s="291" t="s">
        <v>1234</v>
      </c>
      <c r="B350" s="291" t="s">
        <v>597</v>
      </c>
      <c r="C350" s="292">
        <v>9999</v>
      </c>
      <c r="D350" s="293" t="s">
        <v>57</v>
      </c>
      <c r="E350" s="292">
        <v>0</v>
      </c>
      <c r="F350" s="292">
        <v>0</v>
      </c>
      <c r="G350" s="292">
        <v>9999</v>
      </c>
      <c r="H350" s="293" t="s">
        <v>57</v>
      </c>
    </row>
    <row r="351" spans="1:8" ht="20.100000000000001" customHeight="1" x14ac:dyDescent="0.25">
      <c r="A351" s="291" t="s">
        <v>1235</v>
      </c>
      <c r="B351" s="291" t="s">
        <v>598</v>
      </c>
      <c r="C351" s="292">
        <v>5999</v>
      </c>
      <c r="D351" s="293" t="s">
        <v>57</v>
      </c>
      <c r="E351" s="292">
        <v>0</v>
      </c>
      <c r="F351" s="292">
        <v>0</v>
      </c>
      <c r="G351" s="292">
        <v>5999</v>
      </c>
      <c r="H351" s="293" t="s">
        <v>57</v>
      </c>
    </row>
    <row r="352" spans="1:8" ht="20.100000000000001" customHeight="1" x14ac:dyDescent="0.25">
      <c r="A352" s="291" t="s">
        <v>1236</v>
      </c>
      <c r="B352" s="291" t="s">
        <v>599</v>
      </c>
      <c r="C352" s="292">
        <v>7954.27</v>
      </c>
      <c r="D352" s="293" t="s">
        <v>57</v>
      </c>
      <c r="E352" s="292">
        <v>0</v>
      </c>
      <c r="F352" s="292">
        <v>0</v>
      </c>
      <c r="G352" s="292">
        <v>7954.27</v>
      </c>
      <c r="H352" s="293" t="s">
        <v>57</v>
      </c>
    </row>
    <row r="353" spans="1:8" ht="20.100000000000001" customHeight="1" x14ac:dyDescent="0.25">
      <c r="A353" s="291" t="s">
        <v>1237</v>
      </c>
      <c r="B353" s="291" t="s">
        <v>600</v>
      </c>
      <c r="C353" s="292">
        <v>8799</v>
      </c>
      <c r="D353" s="293" t="s">
        <v>57</v>
      </c>
      <c r="E353" s="292">
        <v>0</v>
      </c>
      <c r="F353" s="292">
        <v>0</v>
      </c>
      <c r="G353" s="292">
        <v>8799</v>
      </c>
      <c r="H353" s="293" t="s">
        <v>57</v>
      </c>
    </row>
    <row r="354" spans="1:8" ht="20.100000000000001" customHeight="1" x14ac:dyDescent="0.25">
      <c r="A354" s="291" t="s">
        <v>1238</v>
      </c>
      <c r="B354" s="291" t="s">
        <v>601</v>
      </c>
      <c r="C354" s="292">
        <v>464</v>
      </c>
      <c r="D354" s="293" t="s">
        <v>57</v>
      </c>
      <c r="E354" s="292">
        <v>0</v>
      </c>
      <c r="F354" s="292">
        <v>0</v>
      </c>
      <c r="G354" s="292">
        <v>464</v>
      </c>
      <c r="H354" s="293" t="s">
        <v>57</v>
      </c>
    </row>
    <row r="355" spans="1:8" ht="20.100000000000001" customHeight="1" x14ac:dyDescent="0.25">
      <c r="A355" s="291" t="s">
        <v>1239</v>
      </c>
      <c r="B355" s="291" t="s">
        <v>602</v>
      </c>
      <c r="C355" s="292">
        <v>2044.97</v>
      </c>
      <c r="D355" s="293" t="s">
        <v>57</v>
      </c>
      <c r="E355" s="292">
        <v>0</v>
      </c>
      <c r="F355" s="292">
        <v>0</v>
      </c>
      <c r="G355" s="292">
        <v>2044.97</v>
      </c>
      <c r="H355" s="293" t="s">
        <v>57</v>
      </c>
    </row>
    <row r="356" spans="1:8" ht="20.100000000000001" customHeight="1" x14ac:dyDescent="0.25">
      <c r="A356" s="291" t="s">
        <v>1240</v>
      </c>
      <c r="B356" s="291" t="s">
        <v>603</v>
      </c>
      <c r="C356" s="292">
        <v>9898</v>
      </c>
      <c r="D356" s="293" t="s">
        <v>57</v>
      </c>
      <c r="E356" s="292">
        <v>0</v>
      </c>
      <c r="F356" s="292">
        <v>0</v>
      </c>
      <c r="G356" s="292">
        <v>9898</v>
      </c>
      <c r="H356" s="293" t="s">
        <v>57</v>
      </c>
    </row>
    <row r="357" spans="1:8" ht="20.100000000000001" customHeight="1" x14ac:dyDescent="0.25">
      <c r="A357" s="291" t="s">
        <v>1241</v>
      </c>
      <c r="B357" s="291" t="s">
        <v>604</v>
      </c>
      <c r="C357" s="292">
        <v>11999.2</v>
      </c>
      <c r="D357" s="293" t="s">
        <v>57</v>
      </c>
      <c r="E357" s="292">
        <v>0</v>
      </c>
      <c r="F357" s="292">
        <v>0</v>
      </c>
      <c r="G357" s="292">
        <v>11999.2</v>
      </c>
      <c r="H357" s="293" t="s">
        <v>57</v>
      </c>
    </row>
    <row r="358" spans="1:8" ht="20.100000000000001" customHeight="1" x14ac:dyDescent="0.25">
      <c r="A358" s="291" t="s">
        <v>1242</v>
      </c>
      <c r="B358" s="291" t="s">
        <v>605</v>
      </c>
      <c r="C358" s="292">
        <v>2435.9899999999998</v>
      </c>
      <c r="D358" s="293" t="s">
        <v>57</v>
      </c>
      <c r="E358" s="292">
        <v>0</v>
      </c>
      <c r="F358" s="292">
        <v>0</v>
      </c>
      <c r="G358" s="292">
        <v>2435.9899999999998</v>
      </c>
      <c r="H358" s="293" t="s">
        <v>57</v>
      </c>
    </row>
    <row r="359" spans="1:8" ht="20.100000000000001" customHeight="1" x14ac:dyDescent="0.25">
      <c r="A359" s="291" t="s">
        <v>1243</v>
      </c>
      <c r="B359" s="291" t="s">
        <v>606</v>
      </c>
      <c r="C359" s="292">
        <v>15199.99</v>
      </c>
      <c r="D359" s="293" t="s">
        <v>57</v>
      </c>
      <c r="E359" s="292">
        <v>0</v>
      </c>
      <c r="F359" s="292">
        <v>0</v>
      </c>
      <c r="G359" s="292">
        <v>15199.99</v>
      </c>
      <c r="H359" s="293" t="s">
        <v>57</v>
      </c>
    </row>
    <row r="360" spans="1:8" ht="20.100000000000001" customHeight="1" x14ac:dyDescent="0.25">
      <c r="A360" s="291" t="s">
        <v>1244</v>
      </c>
      <c r="B360" s="291" t="s">
        <v>607</v>
      </c>
      <c r="C360" s="292">
        <v>7520.92</v>
      </c>
      <c r="D360" s="293" t="s">
        <v>57</v>
      </c>
      <c r="E360" s="292">
        <v>0</v>
      </c>
      <c r="F360" s="292">
        <v>0</v>
      </c>
      <c r="G360" s="292">
        <v>7520.92</v>
      </c>
      <c r="H360" s="293" t="s">
        <v>57</v>
      </c>
    </row>
    <row r="361" spans="1:8" ht="20.100000000000001" customHeight="1" x14ac:dyDescent="0.25">
      <c r="A361" s="291" t="s">
        <v>1245</v>
      </c>
      <c r="B361" s="291" t="s">
        <v>608</v>
      </c>
      <c r="C361" s="292">
        <v>440.68</v>
      </c>
      <c r="D361" s="293" t="s">
        <v>57</v>
      </c>
      <c r="E361" s="292">
        <v>0</v>
      </c>
      <c r="F361" s="292">
        <v>0</v>
      </c>
      <c r="G361" s="292">
        <v>440.68</v>
      </c>
      <c r="H361" s="293" t="s">
        <v>57</v>
      </c>
    </row>
    <row r="362" spans="1:8" ht="20.100000000000001" customHeight="1" x14ac:dyDescent="0.25">
      <c r="A362" s="291" t="s">
        <v>1246</v>
      </c>
      <c r="B362" s="291" t="s">
        <v>609</v>
      </c>
      <c r="C362" s="292">
        <v>6999</v>
      </c>
      <c r="D362" s="293" t="s">
        <v>57</v>
      </c>
      <c r="E362" s="292">
        <v>0</v>
      </c>
      <c r="F362" s="292">
        <v>0</v>
      </c>
      <c r="G362" s="292">
        <v>6999</v>
      </c>
      <c r="H362" s="293" t="s">
        <v>57</v>
      </c>
    </row>
    <row r="363" spans="1:8" ht="20.100000000000001" customHeight="1" x14ac:dyDescent="0.25">
      <c r="A363" s="291" t="s">
        <v>1247</v>
      </c>
      <c r="B363" s="291" t="s">
        <v>610</v>
      </c>
      <c r="C363" s="292">
        <v>4504.1499999999996</v>
      </c>
      <c r="D363" s="293" t="s">
        <v>57</v>
      </c>
      <c r="E363" s="292">
        <v>0</v>
      </c>
      <c r="F363" s="292">
        <v>0</v>
      </c>
      <c r="G363" s="292">
        <v>4504.1499999999996</v>
      </c>
      <c r="H363" s="293" t="s">
        <v>57</v>
      </c>
    </row>
    <row r="364" spans="1:8" ht="20.100000000000001" customHeight="1" x14ac:dyDescent="0.25">
      <c r="A364" s="291" t="s">
        <v>1248</v>
      </c>
      <c r="B364" s="291" t="s">
        <v>611</v>
      </c>
      <c r="C364" s="292">
        <v>3028</v>
      </c>
      <c r="D364" s="293" t="s">
        <v>57</v>
      </c>
      <c r="E364" s="292">
        <v>0</v>
      </c>
      <c r="F364" s="292">
        <v>0</v>
      </c>
      <c r="G364" s="292">
        <v>3028</v>
      </c>
      <c r="H364" s="293" t="s">
        <v>57</v>
      </c>
    </row>
    <row r="365" spans="1:8" ht="20.100000000000001" customHeight="1" x14ac:dyDescent="0.25">
      <c r="A365" s="291" t="s">
        <v>1249</v>
      </c>
      <c r="B365" s="291" t="s">
        <v>612</v>
      </c>
      <c r="C365" s="292">
        <v>1188</v>
      </c>
      <c r="D365" s="293" t="s">
        <v>57</v>
      </c>
      <c r="E365" s="292">
        <v>0</v>
      </c>
      <c r="F365" s="292">
        <v>0</v>
      </c>
      <c r="G365" s="292">
        <v>1188</v>
      </c>
      <c r="H365" s="293" t="s">
        <v>57</v>
      </c>
    </row>
    <row r="366" spans="1:8" ht="20.100000000000001" customHeight="1" x14ac:dyDescent="0.25">
      <c r="A366" s="291" t="s">
        <v>1250</v>
      </c>
      <c r="B366" s="291" t="s">
        <v>613</v>
      </c>
      <c r="C366" s="292">
        <v>1399</v>
      </c>
      <c r="D366" s="293" t="s">
        <v>57</v>
      </c>
      <c r="E366" s="292">
        <v>0</v>
      </c>
      <c r="F366" s="292">
        <v>0</v>
      </c>
      <c r="G366" s="292">
        <v>1399</v>
      </c>
      <c r="H366" s="293" t="s">
        <v>57</v>
      </c>
    </row>
    <row r="367" spans="1:8" ht="20.100000000000001" customHeight="1" x14ac:dyDescent="0.25">
      <c r="A367" s="291" t="s">
        <v>1251</v>
      </c>
      <c r="B367" s="291" t="s">
        <v>614</v>
      </c>
      <c r="C367" s="292">
        <v>1800</v>
      </c>
      <c r="D367" s="293" t="s">
        <v>57</v>
      </c>
      <c r="E367" s="292">
        <v>0</v>
      </c>
      <c r="F367" s="292">
        <v>0</v>
      </c>
      <c r="G367" s="292">
        <v>1800</v>
      </c>
      <c r="H367" s="293" t="s">
        <v>57</v>
      </c>
    </row>
    <row r="368" spans="1:8" ht="20.100000000000001" customHeight="1" x14ac:dyDescent="0.25">
      <c r="A368" s="291" t="s">
        <v>1252</v>
      </c>
      <c r="B368" s="291" t="s">
        <v>615</v>
      </c>
      <c r="C368" s="292">
        <v>837.52</v>
      </c>
      <c r="D368" s="293" t="s">
        <v>57</v>
      </c>
      <c r="E368" s="292">
        <v>0</v>
      </c>
      <c r="F368" s="292">
        <v>0</v>
      </c>
      <c r="G368" s="292">
        <v>837.52</v>
      </c>
      <c r="H368" s="293" t="s">
        <v>57</v>
      </c>
    </row>
    <row r="369" spans="1:8" ht="20.100000000000001" customHeight="1" x14ac:dyDescent="0.25">
      <c r="A369" s="291" t="s">
        <v>1253</v>
      </c>
      <c r="B369" s="291" t="s">
        <v>616</v>
      </c>
      <c r="C369" s="292">
        <v>6763.96</v>
      </c>
      <c r="D369" s="293" t="s">
        <v>57</v>
      </c>
      <c r="E369" s="292">
        <v>0</v>
      </c>
      <c r="F369" s="292">
        <v>0</v>
      </c>
      <c r="G369" s="292">
        <v>6763.96</v>
      </c>
      <c r="H369" s="293" t="s">
        <v>57</v>
      </c>
    </row>
    <row r="370" spans="1:8" ht="20.100000000000001" customHeight="1" x14ac:dyDescent="0.25">
      <c r="A370" s="291" t="s">
        <v>1254</v>
      </c>
      <c r="B370" s="291" t="s">
        <v>617</v>
      </c>
      <c r="C370" s="292">
        <v>1392</v>
      </c>
      <c r="D370" s="293" t="s">
        <v>57</v>
      </c>
      <c r="E370" s="292">
        <v>0</v>
      </c>
      <c r="F370" s="292">
        <v>0</v>
      </c>
      <c r="G370" s="292">
        <v>1392</v>
      </c>
      <c r="H370" s="293" t="s">
        <v>57</v>
      </c>
    </row>
    <row r="371" spans="1:8" ht="20.100000000000001" customHeight="1" x14ac:dyDescent="0.25">
      <c r="A371" s="291" t="s">
        <v>1255</v>
      </c>
      <c r="B371" s="291" t="s">
        <v>618</v>
      </c>
      <c r="C371" s="292">
        <v>8816</v>
      </c>
      <c r="D371" s="293" t="s">
        <v>57</v>
      </c>
      <c r="E371" s="292">
        <v>0</v>
      </c>
      <c r="F371" s="292">
        <v>0</v>
      </c>
      <c r="G371" s="292">
        <v>8816</v>
      </c>
      <c r="H371" s="293" t="s">
        <v>57</v>
      </c>
    </row>
    <row r="372" spans="1:8" ht="20.100000000000001" customHeight="1" x14ac:dyDescent="0.25">
      <c r="A372" s="291" t="s">
        <v>1256</v>
      </c>
      <c r="B372" s="291" t="s">
        <v>619</v>
      </c>
      <c r="C372" s="292">
        <v>6496</v>
      </c>
      <c r="D372" s="293" t="s">
        <v>57</v>
      </c>
      <c r="E372" s="292">
        <v>0</v>
      </c>
      <c r="F372" s="292">
        <v>0</v>
      </c>
      <c r="G372" s="292">
        <v>6496</v>
      </c>
      <c r="H372" s="293" t="s">
        <v>57</v>
      </c>
    </row>
    <row r="373" spans="1:8" ht="20.100000000000001" customHeight="1" x14ac:dyDescent="0.25">
      <c r="A373" s="291" t="s">
        <v>1257</v>
      </c>
      <c r="B373" s="291" t="s">
        <v>620</v>
      </c>
      <c r="C373" s="292">
        <v>841</v>
      </c>
      <c r="D373" s="293" t="s">
        <v>57</v>
      </c>
      <c r="E373" s="292">
        <v>0</v>
      </c>
      <c r="F373" s="292">
        <v>0</v>
      </c>
      <c r="G373" s="292">
        <v>841</v>
      </c>
      <c r="H373" s="293" t="s">
        <v>57</v>
      </c>
    </row>
    <row r="374" spans="1:8" ht="20.100000000000001" customHeight="1" x14ac:dyDescent="0.25">
      <c r="A374" s="291" t="s">
        <v>1258</v>
      </c>
      <c r="B374" s="291" t="s">
        <v>621</v>
      </c>
      <c r="C374" s="292">
        <v>7656</v>
      </c>
      <c r="D374" s="293" t="s">
        <v>57</v>
      </c>
      <c r="E374" s="292">
        <v>0</v>
      </c>
      <c r="F374" s="292">
        <v>0</v>
      </c>
      <c r="G374" s="292">
        <v>7656</v>
      </c>
      <c r="H374" s="293" t="s">
        <v>57</v>
      </c>
    </row>
    <row r="375" spans="1:8" ht="20.100000000000001" customHeight="1" x14ac:dyDescent="0.25">
      <c r="A375" s="291" t="s">
        <v>1259</v>
      </c>
      <c r="B375" s="291" t="s">
        <v>622</v>
      </c>
      <c r="C375" s="292">
        <v>4957.84</v>
      </c>
      <c r="D375" s="293" t="s">
        <v>57</v>
      </c>
      <c r="E375" s="292">
        <v>0</v>
      </c>
      <c r="F375" s="292">
        <v>0</v>
      </c>
      <c r="G375" s="292">
        <v>4957.84</v>
      </c>
      <c r="H375" s="293" t="s">
        <v>57</v>
      </c>
    </row>
    <row r="376" spans="1:8" ht="20.100000000000001" customHeight="1" x14ac:dyDescent="0.25">
      <c r="A376" s="291" t="s">
        <v>1260</v>
      </c>
      <c r="B376" s="291" t="s">
        <v>623</v>
      </c>
      <c r="C376" s="292">
        <v>69600</v>
      </c>
      <c r="D376" s="293" t="s">
        <v>57</v>
      </c>
      <c r="E376" s="292">
        <v>0</v>
      </c>
      <c r="F376" s="292">
        <v>0</v>
      </c>
      <c r="G376" s="292">
        <v>69600</v>
      </c>
      <c r="H376" s="293" t="s">
        <v>57</v>
      </c>
    </row>
    <row r="377" spans="1:8" ht="20.100000000000001" customHeight="1" x14ac:dyDescent="0.25">
      <c r="A377" s="291" t="s">
        <v>1261</v>
      </c>
      <c r="B377" s="291" t="s">
        <v>624</v>
      </c>
      <c r="C377" s="292">
        <v>73497</v>
      </c>
      <c r="D377" s="293" t="s">
        <v>57</v>
      </c>
      <c r="E377" s="292">
        <v>0</v>
      </c>
      <c r="F377" s="292">
        <v>0</v>
      </c>
      <c r="G377" s="292">
        <v>73497</v>
      </c>
      <c r="H377" s="293" t="s">
        <v>57</v>
      </c>
    </row>
    <row r="378" spans="1:8" ht="20.100000000000001" customHeight="1" x14ac:dyDescent="0.25">
      <c r="A378" s="291" t="s">
        <v>1262</v>
      </c>
      <c r="B378" s="291" t="s">
        <v>625</v>
      </c>
      <c r="C378" s="292">
        <v>13630</v>
      </c>
      <c r="D378" s="293" t="s">
        <v>57</v>
      </c>
      <c r="E378" s="292">
        <v>0</v>
      </c>
      <c r="F378" s="292">
        <v>0</v>
      </c>
      <c r="G378" s="292">
        <v>13630</v>
      </c>
      <c r="H378" s="293" t="s">
        <v>57</v>
      </c>
    </row>
    <row r="379" spans="1:8" ht="20.100000000000001" customHeight="1" x14ac:dyDescent="0.25">
      <c r="A379" s="291" t="s">
        <v>1263</v>
      </c>
      <c r="B379" s="291" t="s">
        <v>626</v>
      </c>
      <c r="C379" s="292">
        <v>6598.99</v>
      </c>
      <c r="D379" s="293" t="s">
        <v>57</v>
      </c>
      <c r="E379" s="292">
        <v>0</v>
      </c>
      <c r="F379" s="292">
        <v>0</v>
      </c>
      <c r="G379" s="292">
        <v>6598.99</v>
      </c>
      <c r="H379" s="293" t="s">
        <v>57</v>
      </c>
    </row>
    <row r="380" spans="1:8" ht="20.100000000000001" customHeight="1" x14ac:dyDescent="0.25">
      <c r="A380" s="291" t="s">
        <v>1264</v>
      </c>
      <c r="B380" s="291" t="s">
        <v>627</v>
      </c>
      <c r="C380" s="292">
        <v>7429.65</v>
      </c>
      <c r="D380" s="293" t="s">
        <v>57</v>
      </c>
      <c r="E380" s="292">
        <v>0</v>
      </c>
      <c r="F380" s="292">
        <v>0</v>
      </c>
      <c r="G380" s="292">
        <v>7429.65</v>
      </c>
      <c r="H380" s="293" t="s">
        <v>57</v>
      </c>
    </row>
    <row r="381" spans="1:8" ht="20.100000000000001" customHeight="1" x14ac:dyDescent="0.25">
      <c r="A381" s="291" t="s">
        <v>1265</v>
      </c>
      <c r="B381" s="291" t="s">
        <v>628</v>
      </c>
      <c r="C381" s="292">
        <v>7429.65</v>
      </c>
      <c r="D381" s="293" t="s">
        <v>57</v>
      </c>
      <c r="E381" s="292">
        <v>0</v>
      </c>
      <c r="F381" s="292">
        <v>0</v>
      </c>
      <c r="G381" s="292">
        <v>7429.65</v>
      </c>
      <c r="H381" s="293" t="s">
        <v>57</v>
      </c>
    </row>
    <row r="382" spans="1:8" ht="20.100000000000001" customHeight="1" x14ac:dyDescent="0.25">
      <c r="A382" s="291" t="s">
        <v>1266</v>
      </c>
      <c r="B382" s="291" t="s">
        <v>629</v>
      </c>
      <c r="C382" s="292">
        <v>2299</v>
      </c>
      <c r="D382" s="293" t="s">
        <v>57</v>
      </c>
      <c r="E382" s="292">
        <v>0</v>
      </c>
      <c r="F382" s="292">
        <v>0</v>
      </c>
      <c r="G382" s="292">
        <v>2299</v>
      </c>
      <c r="H382" s="293" t="s">
        <v>57</v>
      </c>
    </row>
    <row r="383" spans="1:8" ht="20.100000000000001" customHeight="1" x14ac:dyDescent="0.25">
      <c r="A383" s="291" t="s">
        <v>1267</v>
      </c>
      <c r="B383" s="291" t="s">
        <v>630</v>
      </c>
      <c r="C383" s="292">
        <v>1999</v>
      </c>
      <c r="D383" s="293" t="s">
        <v>57</v>
      </c>
      <c r="E383" s="292">
        <v>0</v>
      </c>
      <c r="F383" s="292">
        <v>0</v>
      </c>
      <c r="G383" s="292">
        <v>1999</v>
      </c>
      <c r="H383" s="293" t="s">
        <v>57</v>
      </c>
    </row>
    <row r="384" spans="1:8" ht="20.100000000000001" customHeight="1" x14ac:dyDescent="0.25">
      <c r="A384" s="291" t="s">
        <v>1268</v>
      </c>
      <c r="B384" s="291" t="s">
        <v>1269</v>
      </c>
      <c r="C384" s="292">
        <v>17500</v>
      </c>
      <c r="D384" s="293" t="s">
        <v>57</v>
      </c>
      <c r="E384" s="292">
        <v>0</v>
      </c>
      <c r="F384" s="292">
        <v>0</v>
      </c>
      <c r="G384" s="292">
        <v>17500</v>
      </c>
      <c r="H384" s="293" t="s">
        <v>57</v>
      </c>
    </row>
    <row r="385" spans="1:8" ht="20.100000000000001" customHeight="1" x14ac:dyDescent="0.25">
      <c r="A385" s="291" t="s">
        <v>1270</v>
      </c>
      <c r="B385" s="291" t="s">
        <v>1271</v>
      </c>
      <c r="C385" s="292">
        <v>11699.14</v>
      </c>
      <c r="D385" s="293" t="s">
        <v>57</v>
      </c>
      <c r="E385" s="292">
        <v>0</v>
      </c>
      <c r="F385" s="292">
        <v>0</v>
      </c>
      <c r="G385" s="292">
        <v>11699.14</v>
      </c>
      <c r="H385" s="293" t="s">
        <v>57</v>
      </c>
    </row>
    <row r="386" spans="1:8" ht="20.100000000000001" customHeight="1" x14ac:dyDescent="0.25">
      <c r="A386" s="291" t="s">
        <v>1272</v>
      </c>
      <c r="B386" s="291" t="s">
        <v>1273</v>
      </c>
      <c r="C386" s="292">
        <v>10899.01</v>
      </c>
      <c r="D386" s="293" t="s">
        <v>57</v>
      </c>
      <c r="E386" s="292">
        <v>0</v>
      </c>
      <c r="F386" s="292">
        <v>0</v>
      </c>
      <c r="G386" s="292">
        <v>10899.01</v>
      </c>
      <c r="H386" s="293" t="s">
        <v>57</v>
      </c>
    </row>
    <row r="387" spans="1:8" ht="20.100000000000001" customHeight="1" x14ac:dyDescent="0.25">
      <c r="A387" s="291" t="s">
        <v>1274</v>
      </c>
      <c r="B387" s="291" t="s">
        <v>1275</v>
      </c>
      <c r="C387" s="292">
        <v>10899.01</v>
      </c>
      <c r="D387" s="293" t="s">
        <v>57</v>
      </c>
      <c r="E387" s="292">
        <v>0</v>
      </c>
      <c r="F387" s="292">
        <v>0</v>
      </c>
      <c r="G387" s="292">
        <v>10899.01</v>
      </c>
      <c r="H387" s="293" t="s">
        <v>57</v>
      </c>
    </row>
    <row r="388" spans="1:8" ht="20.100000000000001" customHeight="1" x14ac:dyDescent="0.25">
      <c r="A388" s="291" t="s">
        <v>1276</v>
      </c>
      <c r="B388" s="291" t="s">
        <v>1277</v>
      </c>
      <c r="C388" s="292">
        <v>10899.01</v>
      </c>
      <c r="D388" s="293" t="s">
        <v>57</v>
      </c>
      <c r="E388" s="292">
        <v>0</v>
      </c>
      <c r="F388" s="292">
        <v>0</v>
      </c>
      <c r="G388" s="292">
        <v>10899.01</v>
      </c>
      <c r="H388" s="293" t="s">
        <v>57</v>
      </c>
    </row>
    <row r="389" spans="1:8" ht="20.100000000000001" customHeight="1" x14ac:dyDescent="0.25">
      <c r="A389" s="291" t="s">
        <v>1278</v>
      </c>
      <c r="B389" s="291" t="s">
        <v>631</v>
      </c>
      <c r="C389" s="292">
        <v>1249</v>
      </c>
      <c r="D389" s="293" t="s">
        <v>57</v>
      </c>
      <c r="E389" s="292">
        <v>0</v>
      </c>
      <c r="F389" s="292">
        <v>0</v>
      </c>
      <c r="G389" s="292">
        <v>1249</v>
      </c>
      <c r="H389" s="293" t="s">
        <v>57</v>
      </c>
    </row>
    <row r="390" spans="1:8" ht="20.100000000000001" customHeight="1" x14ac:dyDescent="0.25">
      <c r="A390" s="294" t="s">
        <v>1279</v>
      </c>
      <c r="B390" s="294" t="s">
        <v>210</v>
      </c>
      <c r="C390" s="295">
        <v>263298.71000000002</v>
      </c>
      <c r="D390" s="296" t="s">
        <v>57</v>
      </c>
      <c r="E390" s="295">
        <v>0</v>
      </c>
      <c r="F390" s="295">
        <v>0</v>
      </c>
      <c r="G390" s="295">
        <v>263298.71000000002</v>
      </c>
      <c r="H390" s="296" t="s">
        <v>57</v>
      </c>
    </row>
    <row r="391" spans="1:8" ht="20.100000000000001" customHeight="1" x14ac:dyDescent="0.25">
      <c r="A391" s="291" t="s">
        <v>1280</v>
      </c>
      <c r="B391" s="291" t="s">
        <v>632</v>
      </c>
      <c r="C391" s="292">
        <v>89538.42</v>
      </c>
      <c r="D391" s="293" t="s">
        <v>57</v>
      </c>
      <c r="E391" s="292">
        <v>0</v>
      </c>
      <c r="F391" s="292">
        <v>0</v>
      </c>
      <c r="G391" s="292">
        <v>89538.42</v>
      </c>
      <c r="H391" s="293" t="s">
        <v>57</v>
      </c>
    </row>
    <row r="392" spans="1:8" ht="20.100000000000001" customHeight="1" x14ac:dyDescent="0.25">
      <c r="A392" s="291" t="s">
        <v>1281</v>
      </c>
      <c r="B392" s="291" t="s">
        <v>633</v>
      </c>
      <c r="C392" s="292">
        <v>39380.68</v>
      </c>
      <c r="D392" s="293" t="s">
        <v>57</v>
      </c>
      <c r="E392" s="292">
        <v>0</v>
      </c>
      <c r="F392" s="292">
        <v>0</v>
      </c>
      <c r="G392" s="292">
        <v>39380.68</v>
      </c>
      <c r="H392" s="293" t="s">
        <v>57</v>
      </c>
    </row>
    <row r="393" spans="1:8" ht="20.100000000000001" customHeight="1" x14ac:dyDescent="0.25">
      <c r="A393" s="291" t="s">
        <v>1282</v>
      </c>
      <c r="B393" s="291" t="s">
        <v>634</v>
      </c>
      <c r="C393" s="292">
        <v>86121.16</v>
      </c>
      <c r="D393" s="293" t="s">
        <v>57</v>
      </c>
      <c r="E393" s="292">
        <v>0</v>
      </c>
      <c r="F393" s="292">
        <v>0</v>
      </c>
      <c r="G393" s="292">
        <v>86121.16</v>
      </c>
      <c r="H393" s="293" t="s">
        <v>57</v>
      </c>
    </row>
    <row r="394" spans="1:8" ht="20.100000000000001" customHeight="1" x14ac:dyDescent="0.25">
      <c r="A394" s="291" t="s">
        <v>1283</v>
      </c>
      <c r="B394" s="291" t="s">
        <v>635</v>
      </c>
      <c r="C394" s="292">
        <v>5540.79</v>
      </c>
      <c r="D394" s="293" t="s">
        <v>57</v>
      </c>
      <c r="E394" s="292">
        <v>0</v>
      </c>
      <c r="F394" s="292">
        <v>0</v>
      </c>
      <c r="G394" s="292">
        <v>5540.79</v>
      </c>
      <c r="H394" s="293" t="s">
        <v>57</v>
      </c>
    </row>
    <row r="395" spans="1:8" ht="20.100000000000001" customHeight="1" x14ac:dyDescent="0.25">
      <c r="A395" s="291" t="s">
        <v>1284</v>
      </c>
      <c r="B395" s="291" t="s">
        <v>636</v>
      </c>
      <c r="C395" s="292">
        <v>4963.22</v>
      </c>
      <c r="D395" s="293" t="s">
        <v>57</v>
      </c>
      <c r="E395" s="292">
        <v>0</v>
      </c>
      <c r="F395" s="292">
        <v>0</v>
      </c>
      <c r="G395" s="292">
        <v>4963.22</v>
      </c>
      <c r="H395" s="293" t="s">
        <v>57</v>
      </c>
    </row>
    <row r="396" spans="1:8" ht="20.100000000000001" customHeight="1" x14ac:dyDescent="0.25">
      <c r="A396" s="291" t="s">
        <v>1285</v>
      </c>
      <c r="B396" s="291" t="s">
        <v>637</v>
      </c>
      <c r="C396" s="292">
        <v>5418.28</v>
      </c>
      <c r="D396" s="293" t="s">
        <v>57</v>
      </c>
      <c r="E396" s="292">
        <v>0</v>
      </c>
      <c r="F396" s="292">
        <v>0</v>
      </c>
      <c r="G396" s="292">
        <v>5418.28</v>
      </c>
      <c r="H396" s="293" t="s">
        <v>57</v>
      </c>
    </row>
    <row r="397" spans="1:8" ht="20.100000000000001" customHeight="1" x14ac:dyDescent="0.25">
      <c r="A397" s="291" t="s">
        <v>1286</v>
      </c>
      <c r="B397" s="291" t="s">
        <v>638</v>
      </c>
      <c r="C397" s="292">
        <v>2820.4</v>
      </c>
      <c r="D397" s="293" t="s">
        <v>57</v>
      </c>
      <c r="E397" s="292">
        <v>0</v>
      </c>
      <c r="F397" s="292">
        <v>0</v>
      </c>
      <c r="G397" s="292">
        <v>2820.4</v>
      </c>
      <c r="H397" s="293" t="s">
        <v>57</v>
      </c>
    </row>
    <row r="398" spans="1:8" ht="20.100000000000001" customHeight="1" x14ac:dyDescent="0.25">
      <c r="A398" s="291" t="s">
        <v>1287</v>
      </c>
      <c r="B398" s="291" t="s">
        <v>639</v>
      </c>
      <c r="C398" s="292">
        <v>9085</v>
      </c>
      <c r="D398" s="293" t="s">
        <v>57</v>
      </c>
      <c r="E398" s="292">
        <v>0</v>
      </c>
      <c r="F398" s="292">
        <v>0</v>
      </c>
      <c r="G398" s="292">
        <v>9085</v>
      </c>
      <c r="H398" s="293" t="s">
        <v>57</v>
      </c>
    </row>
    <row r="399" spans="1:8" ht="20.100000000000001" customHeight="1" x14ac:dyDescent="0.25">
      <c r="A399" s="291" t="s">
        <v>1288</v>
      </c>
      <c r="B399" s="291" t="s">
        <v>640</v>
      </c>
      <c r="C399" s="292">
        <v>5428</v>
      </c>
      <c r="D399" s="293" t="s">
        <v>57</v>
      </c>
      <c r="E399" s="292">
        <v>0</v>
      </c>
      <c r="F399" s="292">
        <v>0</v>
      </c>
      <c r="G399" s="292">
        <v>5428</v>
      </c>
      <c r="H399" s="293" t="s">
        <v>57</v>
      </c>
    </row>
    <row r="400" spans="1:8" ht="20.100000000000001" customHeight="1" x14ac:dyDescent="0.25">
      <c r="A400" s="291" t="s">
        <v>1289</v>
      </c>
      <c r="B400" s="291" t="s">
        <v>641</v>
      </c>
      <c r="C400" s="292">
        <v>1255.49</v>
      </c>
      <c r="D400" s="293" t="s">
        <v>57</v>
      </c>
      <c r="E400" s="292">
        <v>0</v>
      </c>
      <c r="F400" s="292">
        <v>0</v>
      </c>
      <c r="G400" s="292">
        <v>1255.49</v>
      </c>
      <c r="H400" s="293" t="s">
        <v>57</v>
      </c>
    </row>
    <row r="401" spans="1:8" ht="20.100000000000001" customHeight="1" x14ac:dyDescent="0.25">
      <c r="A401" s="291" t="s">
        <v>1290</v>
      </c>
      <c r="B401" s="291" t="s">
        <v>642</v>
      </c>
      <c r="C401" s="292">
        <v>6200</v>
      </c>
      <c r="D401" s="293" t="s">
        <v>57</v>
      </c>
      <c r="E401" s="292">
        <v>0</v>
      </c>
      <c r="F401" s="292">
        <v>0</v>
      </c>
      <c r="G401" s="292">
        <v>6200</v>
      </c>
      <c r="H401" s="293" t="s">
        <v>57</v>
      </c>
    </row>
    <row r="402" spans="1:8" ht="20.100000000000001" customHeight="1" x14ac:dyDescent="0.25">
      <c r="A402" s="291" t="s">
        <v>1291</v>
      </c>
      <c r="B402" s="291" t="s">
        <v>643</v>
      </c>
      <c r="C402" s="292">
        <v>1460.5</v>
      </c>
      <c r="D402" s="293" t="s">
        <v>57</v>
      </c>
      <c r="E402" s="292">
        <v>0</v>
      </c>
      <c r="F402" s="292">
        <v>0</v>
      </c>
      <c r="G402" s="292">
        <v>1460.5</v>
      </c>
      <c r="H402" s="293" t="s">
        <v>57</v>
      </c>
    </row>
    <row r="403" spans="1:8" ht="20.100000000000001" customHeight="1" x14ac:dyDescent="0.25">
      <c r="A403" s="291" t="s">
        <v>1292</v>
      </c>
      <c r="B403" s="291" t="s">
        <v>644</v>
      </c>
      <c r="C403" s="292">
        <v>1150</v>
      </c>
      <c r="D403" s="293" t="s">
        <v>57</v>
      </c>
      <c r="E403" s="292">
        <v>0</v>
      </c>
      <c r="F403" s="292">
        <v>0</v>
      </c>
      <c r="G403" s="292">
        <v>1150</v>
      </c>
      <c r="H403" s="293" t="s">
        <v>57</v>
      </c>
    </row>
    <row r="404" spans="1:8" ht="20.100000000000001" customHeight="1" x14ac:dyDescent="0.25">
      <c r="A404" s="291" t="s">
        <v>1293</v>
      </c>
      <c r="B404" s="291" t="s">
        <v>645</v>
      </c>
      <c r="C404" s="292">
        <v>2937.77</v>
      </c>
      <c r="D404" s="293" t="s">
        <v>57</v>
      </c>
      <c r="E404" s="292">
        <v>0</v>
      </c>
      <c r="F404" s="292">
        <v>0</v>
      </c>
      <c r="G404" s="292">
        <v>2937.77</v>
      </c>
      <c r="H404" s="293" t="s">
        <v>57</v>
      </c>
    </row>
    <row r="405" spans="1:8" ht="20.100000000000001" customHeight="1" x14ac:dyDescent="0.25">
      <c r="A405" s="291" t="s">
        <v>1294</v>
      </c>
      <c r="B405" s="291" t="s">
        <v>644</v>
      </c>
      <c r="C405" s="292">
        <v>1999</v>
      </c>
      <c r="D405" s="293" t="s">
        <v>57</v>
      </c>
      <c r="E405" s="292">
        <v>0</v>
      </c>
      <c r="F405" s="292">
        <v>0</v>
      </c>
      <c r="G405" s="292">
        <v>1999</v>
      </c>
      <c r="H405" s="293" t="s">
        <v>57</v>
      </c>
    </row>
    <row r="406" spans="1:8" ht="20.100000000000001" customHeight="1" x14ac:dyDescent="0.25">
      <c r="A406" s="294" t="s">
        <v>1295</v>
      </c>
      <c r="B406" s="294" t="s">
        <v>211</v>
      </c>
      <c r="C406" s="295">
        <v>1802.72</v>
      </c>
      <c r="D406" s="296" t="s">
        <v>57</v>
      </c>
      <c r="E406" s="295">
        <v>0</v>
      </c>
      <c r="F406" s="295">
        <v>0</v>
      </c>
      <c r="G406" s="295">
        <v>1802.72</v>
      </c>
      <c r="H406" s="296" t="s">
        <v>57</v>
      </c>
    </row>
    <row r="407" spans="1:8" ht="20.100000000000001" customHeight="1" x14ac:dyDescent="0.25">
      <c r="A407" s="291" t="s">
        <v>1296</v>
      </c>
      <c r="B407" s="291" t="s">
        <v>767</v>
      </c>
      <c r="C407" s="292">
        <v>699</v>
      </c>
      <c r="D407" s="293" t="s">
        <v>57</v>
      </c>
      <c r="E407" s="292">
        <v>0</v>
      </c>
      <c r="F407" s="292">
        <v>0</v>
      </c>
      <c r="G407" s="292">
        <v>699</v>
      </c>
      <c r="H407" s="293" t="s">
        <v>57</v>
      </c>
    </row>
    <row r="408" spans="1:8" ht="20.100000000000001" customHeight="1" x14ac:dyDescent="0.25">
      <c r="A408" s="291" t="s">
        <v>1297</v>
      </c>
      <c r="B408" s="291" t="s">
        <v>646</v>
      </c>
      <c r="C408" s="292">
        <v>554.72</v>
      </c>
      <c r="D408" s="293" t="s">
        <v>57</v>
      </c>
      <c r="E408" s="292">
        <v>0</v>
      </c>
      <c r="F408" s="292">
        <v>0</v>
      </c>
      <c r="G408" s="292">
        <v>554.72</v>
      </c>
      <c r="H408" s="293" t="s">
        <v>57</v>
      </c>
    </row>
    <row r="409" spans="1:8" ht="20.100000000000001" customHeight="1" x14ac:dyDescent="0.25">
      <c r="A409" s="291" t="s">
        <v>1298</v>
      </c>
      <c r="B409" s="291" t="s">
        <v>647</v>
      </c>
      <c r="C409" s="292">
        <v>549</v>
      </c>
      <c r="D409" s="293" t="s">
        <v>57</v>
      </c>
      <c r="E409" s="292">
        <v>0</v>
      </c>
      <c r="F409" s="292">
        <v>0</v>
      </c>
      <c r="G409" s="292">
        <v>549</v>
      </c>
      <c r="H409" s="293" t="s">
        <v>57</v>
      </c>
    </row>
    <row r="410" spans="1:8" ht="20.100000000000001" customHeight="1" x14ac:dyDescent="0.25">
      <c r="A410" s="294" t="s">
        <v>1299</v>
      </c>
      <c r="B410" s="294" t="s">
        <v>213</v>
      </c>
      <c r="C410" s="295">
        <v>1173158</v>
      </c>
      <c r="D410" s="296" t="s">
        <v>57</v>
      </c>
      <c r="E410" s="295">
        <v>0</v>
      </c>
      <c r="F410" s="295">
        <v>0</v>
      </c>
      <c r="G410" s="295">
        <v>1173158</v>
      </c>
      <c r="H410" s="296" t="s">
        <v>57</v>
      </c>
    </row>
    <row r="411" spans="1:8" ht="20.100000000000001" customHeight="1" x14ac:dyDescent="0.25">
      <c r="A411" s="291" t="s">
        <v>1300</v>
      </c>
      <c r="B411" s="291" t="s">
        <v>648</v>
      </c>
      <c r="C411" s="292">
        <v>105700</v>
      </c>
      <c r="D411" s="293" t="s">
        <v>57</v>
      </c>
      <c r="E411" s="292">
        <v>0</v>
      </c>
      <c r="F411" s="292">
        <v>0</v>
      </c>
      <c r="G411" s="292">
        <v>105700</v>
      </c>
      <c r="H411" s="293" t="s">
        <v>57</v>
      </c>
    </row>
    <row r="412" spans="1:8" ht="20.100000000000001" customHeight="1" x14ac:dyDescent="0.25">
      <c r="A412" s="291" t="s">
        <v>1301</v>
      </c>
      <c r="B412" s="291" t="s">
        <v>768</v>
      </c>
      <c r="C412" s="292">
        <v>205000</v>
      </c>
      <c r="D412" s="293" t="s">
        <v>57</v>
      </c>
      <c r="E412" s="292">
        <v>0</v>
      </c>
      <c r="F412" s="292">
        <v>0</v>
      </c>
      <c r="G412" s="292">
        <v>205000</v>
      </c>
      <c r="H412" s="293" t="s">
        <v>57</v>
      </c>
    </row>
    <row r="413" spans="1:8" ht="20.100000000000001" customHeight="1" x14ac:dyDescent="0.25">
      <c r="A413" s="291" t="s">
        <v>1302</v>
      </c>
      <c r="B413" s="291" t="s">
        <v>769</v>
      </c>
      <c r="C413" s="292">
        <v>181900</v>
      </c>
      <c r="D413" s="293" t="s">
        <v>57</v>
      </c>
      <c r="E413" s="292">
        <v>0</v>
      </c>
      <c r="F413" s="292">
        <v>0</v>
      </c>
      <c r="G413" s="292">
        <v>181900</v>
      </c>
      <c r="H413" s="293" t="s">
        <v>57</v>
      </c>
    </row>
    <row r="414" spans="1:8" ht="20.100000000000001" customHeight="1" x14ac:dyDescent="0.25">
      <c r="A414" s="291" t="s">
        <v>1303</v>
      </c>
      <c r="B414" s="291" t="s">
        <v>649</v>
      </c>
      <c r="C414" s="292">
        <v>161958</v>
      </c>
      <c r="D414" s="293" t="s">
        <v>57</v>
      </c>
      <c r="E414" s="292">
        <v>0</v>
      </c>
      <c r="F414" s="292">
        <v>0</v>
      </c>
      <c r="G414" s="292">
        <v>161958</v>
      </c>
      <c r="H414" s="293" t="s">
        <v>57</v>
      </c>
    </row>
    <row r="415" spans="1:8" ht="20.100000000000001" customHeight="1" x14ac:dyDescent="0.25">
      <c r="A415" s="291" t="s">
        <v>1304</v>
      </c>
      <c r="B415" s="291" t="s">
        <v>650</v>
      </c>
      <c r="C415" s="292">
        <v>370600</v>
      </c>
      <c r="D415" s="293" t="s">
        <v>57</v>
      </c>
      <c r="E415" s="292">
        <v>0</v>
      </c>
      <c r="F415" s="292">
        <v>0</v>
      </c>
      <c r="G415" s="292">
        <v>370600</v>
      </c>
      <c r="H415" s="293" t="s">
        <v>57</v>
      </c>
    </row>
    <row r="416" spans="1:8" ht="20.100000000000001" customHeight="1" x14ac:dyDescent="0.25">
      <c r="A416" s="291" t="s">
        <v>1305</v>
      </c>
      <c r="B416" s="291" t="s">
        <v>651</v>
      </c>
      <c r="C416" s="292">
        <v>68000</v>
      </c>
      <c r="D416" s="293" t="s">
        <v>57</v>
      </c>
      <c r="E416" s="292">
        <v>0</v>
      </c>
      <c r="F416" s="292">
        <v>0</v>
      </c>
      <c r="G416" s="292">
        <v>68000</v>
      </c>
      <c r="H416" s="293" t="s">
        <v>57</v>
      </c>
    </row>
    <row r="417" spans="1:8" ht="20.100000000000001" customHeight="1" x14ac:dyDescent="0.25">
      <c r="A417" s="291" t="s">
        <v>1306</v>
      </c>
      <c r="B417" s="291" t="s">
        <v>652</v>
      </c>
      <c r="C417" s="292">
        <v>80000</v>
      </c>
      <c r="D417" s="293" t="s">
        <v>57</v>
      </c>
      <c r="E417" s="292">
        <v>0</v>
      </c>
      <c r="F417" s="292">
        <v>0</v>
      </c>
      <c r="G417" s="292">
        <v>80000</v>
      </c>
      <c r="H417" s="293" t="s">
        <v>57</v>
      </c>
    </row>
    <row r="418" spans="1:8" ht="20.100000000000001" customHeight="1" x14ac:dyDescent="0.25">
      <c r="A418" s="294" t="s">
        <v>1307</v>
      </c>
      <c r="B418" s="294" t="s">
        <v>214</v>
      </c>
      <c r="C418" s="295">
        <v>17708657.870000001</v>
      </c>
      <c r="D418" s="296" t="s">
        <v>57</v>
      </c>
      <c r="E418" s="295">
        <v>0</v>
      </c>
      <c r="F418" s="295">
        <v>0</v>
      </c>
      <c r="G418" s="295">
        <v>17708657.870000001</v>
      </c>
      <c r="H418" s="296" t="s">
        <v>57</v>
      </c>
    </row>
    <row r="419" spans="1:8" ht="20.100000000000001" customHeight="1" x14ac:dyDescent="0.25">
      <c r="A419" s="291" t="s">
        <v>1308</v>
      </c>
      <c r="B419" s="291" t="s">
        <v>653</v>
      </c>
      <c r="C419" s="292">
        <v>791040</v>
      </c>
      <c r="D419" s="293" t="s">
        <v>57</v>
      </c>
      <c r="E419" s="292">
        <v>0</v>
      </c>
      <c r="F419" s="292">
        <v>0</v>
      </c>
      <c r="G419" s="292">
        <v>791040</v>
      </c>
      <c r="H419" s="293" t="s">
        <v>57</v>
      </c>
    </row>
    <row r="420" spans="1:8" ht="20.100000000000001" customHeight="1" x14ac:dyDescent="0.25">
      <c r="A420" s="291" t="s">
        <v>1309</v>
      </c>
      <c r="B420" s="291" t="s">
        <v>654</v>
      </c>
      <c r="C420" s="292">
        <v>1383695.45</v>
      </c>
      <c r="D420" s="293" t="s">
        <v>57</v>
      </c>
      <c r="E420" s="292">
        <v>0</v>
      </c>
      <c r="F420" s="292">
        <v>0</v>
      </c>
      <c r="G420" s="292">
        <v>1383695.45</v>
      </c>
      <c r="H420" s="293" t="s">
        <v>57</v>
      </c>
    </row>
    <row r="421" spans="1:8" ht="20.100000000000001" customHeight="1" x14ac:dyDescent="0.25">
      <c r="A421" s="291" t="s">
        <v>1310</v>
      </c>
      <c r="B421" s="291" t="s">
        <v>655</v>
      </c>
      <c r="C421" s="292">
        <v>707273.86</v>
      </c>
      <c r="D421" s="293" t="s">
        <v>57</v>
      </c>
      <c r="E421" s="292">
        <v>0</v>
      </c>
      <c r="F421" s="292">
        <v>0</v>
      </c>
      <c r="G421" s="292">
        <v>707273.86</v>
      </c>
      <c r="H421" s="293" t="s">
        <v>57</v>
      </c>
    </row>
    <row r="422" spans="1:8" ht="20.100000000000001" customHeight="1" x14ac:dyDescent="0.25">
      <c r="A422" s="291" t="s">
        <v>1311</v>
      </c>
      <c r="B422" s="291" t="s">
        <v>656</v>
      </c>
      <c r="C422" s="292">
        <v>2506847</v>
      </c>
      <c r="D422" s="293" t="s">
        <v>57</v>
      </c>
      <c r="E422" s="292">
        <v>0</v>
      </c>
      <c r="F422" s="292">
        <v>0</v>
      </c>
      <c r="G422" s="292">
        <v>2506847</v>
      </c>
      <c r="H422" s="293" t="s">
        <v>57</v>
      </c>
    </row>
    <row r="423" spans="1:8" ht="20.100000000000001" customHeight="1" x14ac:dyDescent="0.25">
      <c r="A423" s="291" t="s">
        <v>1312</v>
      </c>
      <c r="B423" s="291" t="s">
        <v>770</v>
      </c>
      <c r="C423" s="292">
        <v>12319801.560000001</v>
      </c>
      <c r="D423" s="293" t="s">
        <v>57</v>
      </c>
      <c r="E423" s="292">
        <v>0</v>
      </c>
      <c r="F423" s="292">
        <v>0</v>
      </c>
      <c r="G423" s="292">
        <v>12319801.560000001</v>
      </c>
      <c r="H423" s="293" t="s">
        <v>57</v>
      </c>
    </row>
    <row r="424" spans="1:8" ht="20.100000000000001" customHeight="1" x14ac:dyDescent="0.25">
      <c r="A424" s="294" t="s">
        <v>1313</v>
      </c>
      <c r="B424" s="294" t="s">
        <v>216</v>
      </c>
      <c r="C424" s="295">
        <v>645000</v>
      </c>
      <c r="D424" s="296" t="s">
        <v>57</v>
      </c>
      <c r="E424" s="295">
        <v>0</v>
      </c>
      <c r="F424" s="295">
        <v>0</v>
      </c>
      <c r="G424" s="295">
        <v>645000</v>
      </c>
      <c r="H424" s="296" t="s">
        <v>57</v>
      </c>
    </row>
    <row r="425" spans="1:8" ht="20.100000000000001" customHeight="1" x14ac:dyDescent="0.25">
      <c r="A425" s="291" t="s">
        <v>1314</v>
      </c>
      <c r="B425" s="291" t="s">
        <v>657</v>
      </c>
      <c r="C425" s="292">
        <v>95000</v>
      </c>
      <c r="D425" s="293" t="s">
        <v>57</v>
      </c>
      <c r="E425" s="292">
        <v>0</v>
      </c>
      <c r="F425" s="292">
        <v>0</v>
      </c>
      <c r="G425" s="292">
        <v>95000</v>
      </c>
      <c r="H425" s="293" t="s">
        <v>57</v>
      </c>
    </row>
    <row r="426" spans="1:8" ht="20.100000000000001" customHeight="1" x14ac:dyDescent="0.25">
      <c r="A426" s="291" t="s">
        <v>1315</v>
      </c>
      <c r="B426" s="291" t="s">
        <v>658</v>
      </c>
      <c r="C426" s="292">
        <v>550000</v>
      </c>
      <c r="D426" s="293" t="s">
        <v>57</v>
      </c>
      <c r="E426" s="292">
        <v>0</v>
      </c>
      <c r="F426" s="292">
        <v>0</v>
      </c>
      <c r="G426" s="292">
        <v>550000</v>
      </c>
      <c r="H426" s="293" t="s">
        <v>57</v>
      </c>
    </row>
    <row r="427" spans="1:8" ht="20.100000000000001" customHeight="1" x14ac:dyDescent="0.25">
      <c r="A427" s="294" t="s">
        <v>1316</v>
      </c>
      <c r="B427" s="294" t="s">
        <v>217</v>
      </c>
      <c r="C427" s="295">
        <v>443695</v>
      </c>
      <c r="D427" s="296" t="s">
        <v>57</v>
      </c>
      <c r="E427" s="295">
        <v>0</v>
      </c>
      <c r="F427" s="295">
        <v>0</v>
      </c>
      <c r="G427" s="295">
        <v>443695</v>
      </c>
      <c r="H427" s="296" t="s">
        <v>57</v>
      </c>
    </row>
    <row r="428" spans="1:8" ht="20.100000000000001" customHeight="1" x14ac:dyDescent="0.25">
      <c r="A428" s="291" t="s">
        <v>1317</v>
      </c>
      <c r="B428" s="291" t="s">
        <v>657</v>
      </c>
      <c r="C428" s="292">
        <v>50000</v>
      </c>
      <c r="D428" s="293" t="s">
        <v>57</v>
      </c>
      <c r="E428" s="292">
        <v>0</v>
      </c>
      <c r="F428" s="292">
        <v>0</v>
      </c>
      <c r="G428" s="292">
        <v>50000</v>
      </c>
      <c r="H428" s="293" t="s">
        <v>57</v>
      </c>
    </row>
    <row r="429" spans="1:8" ht="20.100000000000001" customHeight="1" x14ac:dyDescent="0.25">
      <c r="A429" s="291" t="s">
        <v>1318</v>
      </c>
      <c r="B429" s="291" t="s">
        <v>658</v>
      </c>
      <c r="C429" s="292">
        <v>393695</v>
      </c>
      <c r="D429" s="293" t="s">
        <v>57</v>
      </c>
      <c r="E429" s="292">
        <v>0</v>
      </c>
      <c r="F429" s="292">
        <v>0</v>
      </c>
      <c r="G429" s="292">
        <v>393695</v>
      </c>
      <c r="H429" s="293" t="s">
        <v>57</v>
      </c>
    </row>
    <row r="430" spans="1:8" ht="20.100000000000001" customHeight="1" x14ac:dyDescent="0.25">
      <c r="A430" s="294" t="s">
        <v>1319</v>
      </c>
      <c r="B430" s="294" t="s">
        <v>219</v>
      </c>
      <c r="C430" s="296" t="s">
        <v>57</v>
      </c>
      <c r="D430" s="295">
        <v>808657</v>
      </c>
      <c r="E430" s="295">
        <v>0</v>
      </c>
      <c r="F430" s="295">
        <v>0</v>
      </c>
      <c r="G430" s="296" t="s">
        <v>57</v>
      </c>
      <c r="H430" s="295">
        <v>808657</v>
      </c>
    </row>
    <row r="431" spans="1:8" ht="20.100000000000001" customHeight="1" x14ac:dyDescent="0.25">
      <c r="A431" s="294" t="s">
        <v>1320</v>
      </c>
      <c r="B431" s="294" t="s">
        <v>221</v>
      </c>
      <c r="C431" s="298">
        <v>-278997.7</v>
      </c>
      <c r="D431" s="296" t="s">
        <v>57</v>
      </c>
      <c r="E431" s="295">
        <v>0</v>
      </c>
      <c r="F431" s="295">
        <v>0</v>
      </c>
      <c r="G431" s="298">
        <v>-278997.7</v>
      </c>
      <c r="H431" s="296" t="s">
        <v>57</v>
      </c>
    </row>
    <row r="432" spans="1:8" ht="20.100000000000001" customHeight="1" x14ac:dyDescent="0.25">
      <c r="A432" s="294" t="s">
        <v>1321</v>
      </c>
      <c r="B432" s="294" t="s">
        <v>223</v>
      </c>
      <c r="C432" s="298">
        <v>-258185.49</v>
      </c>
      <c r="D432" s="296" t="s">
        <v>57</v>
      </c>
      <c r="E432" s="295">
        <v>0</v>
      </c>
      <c r="F432" s="295">
        <v>0</v>
      </c>
      <c r="G432" s="298">
        <v>-258185.49</v>
      </c>
      <c r="H432" s="296" t="s">
        <v>57</v>
      </c>
    </row>
    <row r="433" spans="1:8" ht="20.100000000000001" customHeight="1" x14ac:dyDescent="0.25">
      <c r="A433" s="294" t="s">
        <v>1322</v>
      </c>
      <c r="B433" s="294" t="s">
        <v>225</v>
      </c>
      <c r="C433" s="298">
        <v>-1098</v>
      </c>
      <c r="D433" s="296" t="s">
        <v>57</v>
      </c>
      <c r="E433" s="295">
        <v>0</v>
      </c>
      <c r="F433" s="295">
        <v>0</v>
      </c>
      <c r="G433" s="298">
        <v>-1098</v>
      </c>
      <c r="H433" s="296" t="s">
        <v>57</v>
      </c>
    </row>
    <row r="434" spans="1:8" ht="20.100000000000001" customHeight="1" x14ac:dyDescent="0.25">
      <c r="A434" s="294" t="s">
        <v>1323</v>
      </c>
      <c r="B434" s="294" t="s">
        <v>227</v>
      </c>
      <c r="C434" s="298">
        <v>-199.9</v>
      </c>
      <c r="D434" s="296" t="s">
        <v>57</v>
      </c>
      <c r="E434" s="295">
        <v>0</v>
      </c>
      <c r="F434" s="295">
        <v>0</v>
      </c>
      <c r="G434" s="298">
        <v>-199.9</v>
      </c>
      <c r="H434" s="296" t="s">
        <v>57</v>
      </c>
    </row>
    <row r="435" spans="1:8" ht="20.100000000000001" customHeight="1" x14ac:dyDescent="0.25">
      <c r="A435" s="291" t="s">
        <v>1324</v>
      </c>
      <c r="B435" s="291" t="s">
        <v>659</v>
      </c>
      <c r="C435" s="293" t="s">
        <v>57</v>
      </c>
      <c r="D435" s="292">
        <v>1480833.8</v>
      </c>
      <c r="E435" s="292">
        <v>8586.11</v>
      </c>
      <c r="F435" s="292">
        <v>3048.36</v>
      </c>
      <c r="G435" s="293" t="s">
        <v>57</v>
      </c>
      <c r="H435" s="292">
        <v>1475296.05</v>
      </c>
    </row>
    <row r="436" spans="1:8" ht="20.100000000000001" customHeight="1" x14ac:dyDescent="0.25">
      <c r="A436" s="291" t="s">
        <v>1325</v>
      </c>
      <c r="B436" s="291" t="s">
        <v>278</v>
      </c>
      <c r="C436" s="293" t="s">
        <v>57</v>
      </c>
      <c r="D436" s="292">
        <v>1241845.08</v>
      </c>
      <c r="E436" s="292">
        <v>8586.11</v>
      </c>
      <c r="F436" s="292">
        <v>0</v>
      </c>
      <c r="G436" s="293" t="s">
        <v>57</v>
      </c>
      <c r="H436" s="292">
        <v>1233258.97</v>
      </c>
    </row>
    <row r="437" spans="1:8" ht="20.100000000000001" customHeight="1" x14ac:dyDescent="0.25">
      <c r="A437" s="294" t="s">
        <v>1326</v>
      </c>
      <c r="B437" s="294" t="s">
        <v>192</v>
      </c>
      <c r="C437" s="296" t="s">
        <v>57</v>
      </c>
      <c r="D437" s="295">
        <v>820902.76</v>
      </c>
      <c r="E437" s="295">
        <v>8586.11</v>
      </c>
      <c r="F437" s="295">
        <v>0</v>
      </c>
      <c r="G437" s="296" t="s">
        <v>57</v>
      </c>
      <c r="H437" s="295">
        <v>812316.65</v>
      </c>
    </row>
    <row r="438" spans="1:8" ht="20.100000000000001" customHeight="1" x14ac:dyDescent="0.25">
      <c r="A438" s="291" t="s">
        <v>1327</v>
      </c>
      <c r="B438" s="291" t="s">
        <v>660</v>
      </c>
      <c r="C438" s="293" t="s">
        <v>57</v>
      </c>
      <c r="D438" s="292">
        <v>162226.32999999999</v>
      </c>
      <c r="E438" s="292">
        <v>0</v>
      </c>
      <c r="F438" s="292">
        <v>0</v>
      </c>
      <c r="G438" s="293" t="s">
        <v>57</v>
      </c>
      <c r="H438" s="292">
        <v>162226.32999999999</v>
      </c>
    </row>
    <row r="439" spans="1:8" ht="20.100000000000001" customHeight="1" x14ac:dyDescent="0.25">
      <c r="A439" s="291" t="s">
        <v>1328</v>
      </c>
      <c r="B439" s="291" t="s">
        <v>318</v>
      </c>
      <c r="C439" s="293" t="s">
        <v>57</v>
      </c>
      <c r="D439" s="292">
        <v>191</v>
      </c>
      <c r="E439" s="292">
        <v>0</v>
      </c>
      <c r="F439" s="292">
        <v>0</v>
      </c>
      <c r="G439" s="293" t="s">
        <v>57</v>
      </c>
      <c r="H439" s="292">
        <v>191</v>
      </c>
    </row>
    <row r="440" spans="1:8" ht="20.100000000000001" customHeight="1" x14ac:dyDescent="0.25">
      <c r="A440" s="291" t="s">
        <v>1329</v>
      </c>
      <c r="B440" s="291" t="s">
        <v>310</v>
      </c>
      <c r="C440" s="293" t="s">
        <v>57</v>
      </c>
      <c r="D440" s="292">
        <v>0.59</v>
      </c>
      <c r="E440" s="292">
        <v>0</v>
      </c>
      <c r="F440" s="292">
        <v>0</v>
      </c>
      <c r="G440" s="293" t="s">
        <v>57</v>
      </c>
      <c r="H440" s="292">
        <v>0.59</v>
      </c>
    </row>
    <row r="441" spans="1:8" ht="20.100000000000001" customHeight="1" x14ac:dyDescent="0.25">
      <c r="A441" s="291" t="s">
        <v>1330</v>
      </c>
      <c r="B441" s="291" t="s">
        <v>661</v>
      </c>
      <c r="C441" s="293" t="s">
        <v>57</v>
      </c>
      <c r="D441" s="292">
        <v>1516.72</v>
      </c>
      <c r="E441" s="292">
        <v>0</v>
      </c>
      <c r="F441" s="292">
        <v>0</v>
      </c>
      <c r="G441" s="293" t="s">
        <v>57</v>
      </c>
      <c r="H441" s="292">
        <v>1516.72</v>
      </c>
    </row>
    <row r="442" spans="1:8" ht="20.100000000000001" customHeight="1" x14ac:dyDescent="0.25">
      <c r="A442" s="291" t="s">
        <v>1331</v>
      </c>
      <c r="B442" s="291" t="s">
        <v>662</v>
      </c>
      <c r="C442" s="293" t="s">
        <v>57</v>
      </c>
      <c r="D442" s="292">
        <v>7.0000000000000007E-2</v>
      </c>
      <c r="E442" s="292">
        <v>0</v>
      </c>
      <c r="F442" s="292">
        <v>0</v>
      </c>
      <c r="G442" s="293" t="s">
        <v>57</v>
      </c>
      <c r="H442" s="292">
        <v>7.0000000000000007E-2</v>
      </c>
    </row>
    <row r="443" spans="1:8" ht="20.100000000000001" customHeight="1" x14ac:dyDescent="0.25">
      <c r="A443" s="291" t="s">
        <v>1332</v>
      </c>
      <c r="B443" s="291" t="s">
        <v>663</v>
      </c>
      <c r="C443" s="293" t="s">
        <v>57</v>
      </c>
      <c r="D443" s="292">
        <v>25000</v>
      </c>
      <c r="E443" s="292">
        <v>0</v>
      </c>
      <c r="F443" s="292">
        <v>0</v>
      </c>
      <c r="G443" s="293" t="s">
        <v>57</v>
      </c>
      <c r="H443" s="292">
        <v>25000</v>
      </c>
    </row>
    <row r="444" spans="1:8" ht="20.100000000000001" customHeight="1" x14ac:dyDescent="0.25">
      <c r="A444" s="291" t="s">
        <v>1333</v>
      </c>
      <c r="B444" s="291" t="s">
        <v>664</v>
      </c>
      <c r="C444" s="293" t="s">
        <v>57</v>
      </c>
      <c r="D444" s="292">
        <v>7772.89</v>
      </c>
      <c r="E444" s="292">
        <v>0</v>
      </c>
      <c r="F444" s="292">
        <v>0</v>
      </c>
      <c r="G444" s="293" t="s">
        <v>57</v>
      </c>
      <c r="H444" s="292">
        <v>7772.89</v>
      </c>
    </row>
    <row r="445" spans="1:8" ht="20.100000000000001" customHeight="1" x14ac:dyDescent="0.25">
      <c r="A445" s="291" t="s">
        <v>1334</v>
      </c>
      <c r="B445" s="291" t="s">
        <v>771</v>
      </c>
      <c r="C445" s="293" t="s">
        <v>57</v>
      </c>
      <c r="D445" s="292">
        <v>443622</v>
      </c>
      <c r="E445" s="292">
        <v>0</v>
      </c>
      <c r="F445" s="292">
        <v>0</v>
      </c>
      <c r="G445" s="293" t="s">
        <v>57</v>
      </c>
      <c r="H445" s="292">
        <v>443622</v>
      </c>
    </row>
    <row r="446" spans="1:8" ht="20.100000000000001" customHeight="1" x14ac:dyDescent="0.25">
      <c r="A446" s="291" t="s">
        <v>1335</v>
      </c>
      <c r="B446" s="291" t="s">
        <v>370</v>
      </c>
      <c r="C446" s="293" t="s">
        <v>57</v>
      </c>
      <c r="D446" s="292">
        <v>20000</v>
      </c>
      <c r="E446" s="292">
        <v>0</v>
      </c>
      <c r="F446" s="292">
        <v>0</v>
      </c>
      <c r="G446" s="293" t="s">
        <v>57</v>
      </c>
      <c r="H446" s="292">
        <v>20000</v>
      </c>
    </row>
    <row r="447" spans="1:8" ht="20.100000000000001" customHeight="1" x14ac:dyDescent="0.25">
      <c r="A447" s="291" t="s">
        <v>1336</v>
      </c>
      <c r="B447" s="291" t="s">
        <v>192</v>
      </c>
      <c r="C447" s="293" t="s">
        <v>57</v>
      </c>
      <c r="D447" s="292">
        <v>28350.23</v>
      </c>
      <c r="E447" s="292">
        <v>0</v>
      </c>
      <c r="F447" s="292">
        <v>0</v>
      </c>
      <c r="G447" s="293" t="s">
        <v>57</v>
      </c>
      <c r="H447" s="292">
        <v>28350.23</v>
      </c>
    </row>
    <row r="448" spans="1:8" ht="20.100000000000001" customHeight="1" x14ac:dyDescent="0.25">
      <c r="A448" s="291" t="s">
        <v>1337</v>
      </c>
      <c r="B448" s="291" t="s">
        <v>369</v>
      </c>
      <c r="C448" s="293" t="s">
        <v>57</v>
      </c>
      <c r="D448" s="292">
        <v>72307.7</v>
      </c>
      <c r="E448" s="292">
        <v>0</v>
      </c>
      <c r="F448" s="292">
        <v>0</v>
      </c>
      <c r="G448" s="293" t="s">
        <v>57</v>
      </c>
      <c r="H448" s="292">
        <v>72307.7</v>
      </c>
    </row>
    <row r="449" spans="1:8" ht="20.100000000000001" customHeight="1" x14ac:dyDescent="0.25">
      <c r="A449" s="291" t="s">
        <v>1338</v>
      </c>
      <c r="B449" s="291" t="s">
        <v>665</v>
      </c>
      <c r="C449" s="293" t="s">
        <v>57</v>
      </c>
      <c r="D449" s="292">
        <v>19212.939999999999</v>
      </c>
      <c r="E449" s="292">
        <v>8586.11</v>
      </c>
      <c r="F449" s="292">
        <v>0</v>
      </c>
      <c r="G449" s="293" t="s">
        <v>57</v>
      </c>
      <c r="H449" s="292">
        <v>10626.83</v>
      </c>
    </row>
    <row r="450" spans="1:8" ht="20.100000000000001" customHeight="1" x14ac:dyDescent="0.25">
      <c r="A450" s="291" t="s">
        <v>1339</v>
      </c>
      <c r="B450" s="291" t="s">
        <v>514</v>
      </c>
      <c r="C450" s="293" t="s">
        <v>57</v>
      </c>
      <c r="D450" s="292">
        <v>40020</v>
      </c>
      <c r="E450" s="292">
        <v>0</v>
      </c>
      <c r="F450" s="292">
        <v>0</v>
      </c>
      <c r="G450" s="293" t="s">
        <v>57</v>
      </c>
      <c r="H450" s="292">
        <v>40020</v>
      </c>
    </row>
    <row r="451" spans="1:8" ht="20.100000000000001" customHeight="1" x14ac:dyDescent="0.25">
      <c r="A451" s="291" t="s">
        <v>1340</v>
      </c>
      <c r="B451" s="291" t="s">
        <v>469</v>
      </c>
      <c r="C451" s="293" t="s">
        <v>57</v>
      </c>
      <c r="D451" s="292">
        <v>668.76</v>
      </c>
      <c r="E451" s="292">
        <v>0</v>
      </c>
      <c r="F451" s="292">
        <v>0</v>
      </c>
      <c r="G451" s="293" t="s">
        <v>57</v>
      </c>
      <c r="H451" s="292">
        <v>668.76</v>
      </c>
    </row>
    <row r="452" spans="1:8" ht="20.100000000000001" customHeight="1" x14ac:dyDescent="0.25">
      <c r="A452" s="291" t="s">
        <v>1341</v>
      </c>
      <c r="B452" s="291" t="s">
        <v>126</v>
      </c>
      <c r="C452" s="293" t="s">
        <v>57</v>
      </c>
      <c r="D452" s="292">
        <v>13.53</v>
      </c>
      <c r="E452" s="292">
        <v>0</v>
      </c>
      <c r="F452" s="292">
        <v>0</v>
      </c>
      <c r="G452" s="293" t="s">
        <v>57</v>
      </c>
      <c r="H452" s="292">
        <v>13.53</v>
      </c>
    </row>
    <row r="453" spans="1:8" ht="20.100000000000001" customHeight="1" x14ac:dyDescent="0.25">
      <c r="A453" s="294" t="s">
        <v>1342</v>
      </c>
      <c r="B453" s="294" t="s">
        <v>194</v>
      </c>
      <c r="C453" s="296" t="s">
        <v>57</v>
      </c>
      <c r="D453" s="295">
        <v>420942.32</v>
      </c>
      <c r="E453" s="295">
        <v>0</v>
      </c>
      <c r="F453" s="295">
        <v>0</v>
      </c>
      <c r="G453" s="296" t="s">
        <v>57</v>
      </c>
      <c r="H453" s="295">
        <v>420942.32</v>
      </c>
    </row>
    <row r="454" spans="1:8" ht="20.100000000000001" customHeight="1" x14ac:dyDescent="0.25">
      <c r="A454" s="291" t="s">
        <v>1343</v>
      </c>
      <c r="B454" s="291" t="s">
        <v>667</v>
      </c>
      <c r="C454" s="293" t="s">
        <v>57</v>
      </c>
      <c r="D454" s="292">
        <v>17753.95</v>
      </c>
      <c r="E454" s="292">
        <v>0</v>
      </c>
      <c r="F454" s="292">
        <v>0</v>
      </c>
      <c r="G454" s="293" t="s">
        <v>57</v>
      </c>
      <c r="H454" s="292">
        <v>17753.95</v>
      </c>
    </row>
    <row r="455" spans="1:8" ht="20.100000000000001" customHeight="1" x14ac:dyDescent="0.25">
      <c r="A455" s="291" t="s">
        <v>1344</v>
      </c>
      <c r="B455" s="291" t="s">
        <v>668</v>
      </c>
      <c r="C455" s="293" t="s">
        <v>57</v>
      </c>
      <c r="D455" s="292">
        <v>17509.39</v>
      </c>
      <c r="E455" s="292">
        <v>0</v>
      </c>
      <c r="F455" s="292">
        <v>0</v>
      </c>
      <c r="G455" s="293" t="s">
        <v>57</v>
      </c>
      <c r="H455" s="292">
        <v>17509.39</v>
      </c>
    </row>
    <row r="456" spans="1:8" ht="20.100000000000001" customHeight="1" x14ac:dyDescent="0.25">
      <c r="A456" s="291" t="s">
        <v>1345</v>
      </c>
      <c r="B456" s="291" t="s">
        <v>669</v>
      </c>
      <c r="C456" s="293" t="s">
        <v>57</v>
      </c>
      <c r="D456" s="297">
        <v>-45071.91</v>
      </c>
      <c r="E456" s="292">
        <v>0</v>
      </c>
      <c r="F456" s="292">
        <v>0</v>
      </c>
      <c r="G456" s="293" t="s">
        <v>57</v>
      </c>
      <c r="H456" s="297">
        <v>-45071.91</v>
      </c>
    </row>
    <row r="457" spans="1:8" ht="20.100000000000001" customHeight="1" x14ac:dyDescent="0.25">
      <c r="A457" s="291" t="s">
        <v>1346</v>
      </c>
      <c r="B457" s="291" t="s">
        <v>670</v>
      </c>
      <c r="C457" s="293" t="s">
        <v>57</v>
      </c>
      <c r="D457" s="292">
        <v>18571.77</v>
      </c>
      <c r="E457" s="292">
        <v>0</v>
      </c>
      <c r="F457" s="292">
        <v>0</v>
      </c>
      <c r="G457" s="293" t="s">
        <v>57</v>
      </c>
      <c r="H457" s="292">
        <v>18571.77</v>
      </c>
    </row>
    <row r="458" spans="1:8" ht="20.100000000000001" customHeight="1" x14ac:dyDescent="0.25">
      <c r="A458" s="291" t="s">
        <v>1347</v>
      </c>
      <c r="B458" s="291" t="s">
        <v>671</v>
      </c>
      <c r="C458" s="293" t="s">
        <v>57</v>
      </c>
      <c r="D458" s="292">
        <v>92868.9</v>
      </c>
      <c r="E458" s="292">
        <v>0</v>
      </c>
      <c r="F458" s="292">
        <v>0</v>
      </c>
      <c r="G458" s="293" t="s">
        <v>57</v>
      </c>
      <c r="H458" s="292">
        <v>92868.9</v>
      </c>
    </row>
    <row r="459" spans="1:8" ht="20.100000000000001" customHeight="1" x14ac:dyDescent="0.25">
      <c r="A459" s="291" t="s">
        <v>1348</v>
      </c>
      <c r="B459" s="291" t="s">
        <v>672</v>
      </c>
      <c r="C459" s="293" t="s">
        <v>57</v>
      </c>
      <c r="D459" s="292">
        <v>1857.16</v>
      </c>
      <c r="E459" s="292">
        <v>0</v>
      </c>
      <c r="F459" s="292">
        <v>0</v>
      </c>
      <c r="G459" s="293" t="s">
        <v>57</v>
      </c>
      <c r="H459" s="292">
        <v>1857.16</v>
      </c>
    </row>
    <row r="460" spans="1:8" ht="20.100000000000001" customHeight="1" x14ac:dyDescent="0.25">
      <c r="A460" s="291" t="s">
        <v>1349</v>
      </c>
      <c r="B460" s="291" t="s">
        <v>673</v>
      </c>
      <c r="C460" s="293" t="s">
        <v>57</v>
      </c>
      <c r="D460" s="292">
        <v>2785.76</v>
      </c>
      <c r="E460" s="292">
        <v>0</v>
      </c>
      <c r="F460" s="292">
        <v>0</v>
      </c>
      <c r="G460" s="293" t="s">
        <v>57</v>
      </c>
      <c r="H460" s="292">
        <v>2785.76</v>
      </c>
    </row>
    <row r="461" spans="1:8" ht="20.100000000000001" customHeight="1" x14ac:dyDescent="0.25">
      <c r="A461" s="291" t="s">
        <v>1350</v>
      </c>
      <c r="B461" s="291" t="s">
        <v>674</v>
      </c>
      <c r="C461" s="293" t="s">
        <v>57</v>
      </c>
      <c r="D461" s="292">
        <v>314667.3</v>
      </c>
      <c r="E461" s="292">
        <v>0</v>
      </c>
      <c r="F461" s="292">
        <v>0</v>
      </c>
      <c r="G461" s="293" t="s">
        <v>57</v>
      </c>
      <c r="H461" s="292">
        <v>314667.3</v>
      </c>
    </row>
    <row r="462" spans="1:8" ht="20.100000000000001" customHeight="1" x14ac:dyDescent="0.25">
      <c r="A462" s="291" t="s">
        <v>1351</v>
      </c>
      <c r="B462" s="291" t="s">
        <v>675</v>
      </c>
      <c r="C462" s="293" t="s">
        <v>57</v>
      </c>
      <c r="D462" s="292">
        <v>238988.72</v>
      </c>
      <c r="E462" s="292">
        <v>0</v>
      </c>
      <c r="F462" s="292">
        <v>3048.36</v>
      </c>
      <c r="G462" s="293" t="s">
        <v>57</v>
      </c>
      <c r="H462" s="292">
        <v>242037.08</v>
      </c>
    </row>
    <row r="463" spans="1:8" ht="20.100000000000001" customHeight="1" x14ac:dyDescent="0.25">
      <c r="A463" s="294" t="s">
        <v>1352</v>
      </c>
      <c r="B463" s="294" t="s">
        <v>203</v>
      </c>
      <c r="C463" s="296" t="s">
        <v>57</v>
      </c>
      <c r="D463" s="295">
        <v>238988.72</v>
      </c>
      <c r="E463" s="295">
        <v>0</v>
      </c>
      <c r="F463" s="295">
        <v>3048.36</v>
      </c>
      <c r="G463" s="296" t="s">
        <v>57</v>
      </c>
      <c r="H463" s="295">
        <v>242037.08</v>
      </c>
    </row>
    <row r="464" spans="1:8" ht="20.100000000000001" customHeight="1" x14ac:dyDescent="0.25">
      <c r="A464" s="291" t="s">
        <v>1353</v>
      </c>
      <c r="B464" s="291" t="s">
        <v>291</v>
      </c>
      <c r="C464" s="293" t="s">
        <v>57</v>
      </c>
      <c r="D464" s="292">
        <v>2100</v>
      </c>
      <c r="E464" s="292">
        <v>0</v>
      </c>
      <c r="F464" s="292">
        <v>0</v>
      </c>
      <c r="G464" s="293" t="s">
        <v>57</v>
      </c>
      <c r="H464" s="292">
        <v>2100</v>
      </c>
    </row>
    <row r="465" spans="1:8" ht="20.100000000000001" customHeight="1" x14ac:dyDescent="0.25">
      <c r="A465" s="291" t="s">
        <v>1354</v>
      </c>
      <c r="B465" s="291" t="s">
        <v>346</v>
      </c>
      <c r="C465" s="293" t="s">
        <v>57</v>
      </c>
      <c r="D465" s="292">
        <v>1400</v>
      </c>
      <c r="E465" s="292">
        <v>0</v>
      </c>
      <c r="F465" s="292">
        <v>0</v>
      </c>
      <c r="G465" s="293" t="s">
        <v>57</v>
      </c>
      <c r="H465" s="292">
        <v>1400</v>
      </c>
    </row>
    <row r="466" spans="1:8" ht="20.100000000000001" customHeight="1" x14ac:dyDescent="0.25">
      <c r="A466" s="291" t="s">
        <v>1355</v>
      </c>
      <c r="B466" s="291" t="s">
        <v>290</v>
      </c>
      <c r="C466" s="293" t="s">
        <v>57</v>
      </c>
      <c r="D466" s="292">
        <v>1400</v>
      </c>
      <c r="E466" s="292">
        <v>0</v>
      </c>
      <c r="F466" s="292">
        <v>0</v>
      </c>
      <c r="G466" s="293" t="s">
        <v>57</v>
      </c>
      <c r="H466" s="292">
        <v>1400</v>
      </c>
    </row>
    <row r="467" spans="1:8" ht="20.100000000000001" customHeight="1" x14ac:dyDescent="0.25">
      <c r="A467" s="291" t="s">
        <v>1356</v>
      </c>
      <c r="B467" s="291" t="s">
        <v>350</v>
      </c>
      <c r="C467" s="293" t="s">
        <v>57</v>
      </c>
      <c r="D467" s="292">
        <v>2520</v>
      </c>
      <c r="E467" s="292">
        <v>0</v>
      </c>
      <c r="F467" s="292">
        <v>0</v>
      </c>
      <c r="G467" s="293" t="s">
        <v>57</v>
      </c>
      <c r="H467" s="292">
        <v>2520</v>
      </c>
    </row>
    <row r="468" spans="1:8" ht="20.100000000000001" customHeight="1" x14ac:dyDescent="0.25">
      <c r="A468" s="291" t="s">
        <v>1357</v>
      </c>
      <c r="B468" s="291" t="s">
        <v>295</v>
      </c>
      <c r="C468" s="293" t="s">
        <v>57</v>
      </c>
      <c r="D468" s="292">
        <v>2450</v>
      </c>
      <c r="E468" s="292">
        <v>0</v>
      </c>
      <c r="F468" s="292">
        <v>0</v>
      </c>
      <c r="G468" s="293" t="s">
        <v>57</v>
      </c>
      <c r="H468" s="292">
        <v>2450</v>
      </c>
    </row>
    <row r="469" spans="1:8" ht="20.100000000000001" customHeight="1" x14ac:dyDescent="0.25">
      <c r="A469" s="291" t="s">
        <v>1358</v>
      </c>
      <c r="B469" s="291" t="s">
        <v>413</v>
      </c>
      <c r="C469" s="293" t="s">
        <v>57</v>
      </c>
      <c r="D469" s="292">
        <v>1400</v>
      </c>
      <c r="E469" s="292">
        <v>0</v>
      </c>
      <c r="F469" s="292">
        <v>0</v>
      </c>
      <c r="G469" s="293" t="s">
        <v>57</v>
      </c>
      <c r="H469" s="292">
        <v>1400</v>
      </c>
    </row>
    <row r="470" spans="1:8" ht="20.100000000000001" customHeight="1" x14ac:dyDescent="0.25">
      <c r="A470" s="291" t="s">
        <v>1359</v>
      </c>
      <c r="B470" s="291" t="s">
        <v>292</v>
      </c>
      <c r="C470" s="293" t="s">
        <v>57</v>
      </c>
      <c r="D470" s="292">
        <v>2800</v>
      </c>
      <c r="E470" s="292">
        <v>0</v>
      </c>
      <c r="F470" s="292">
        <v>0</v>
      </c>
      <c r="G470" s="293" t="s">
        <v>57</v>
      </c>
      <c r="H470" s="292">
        <v>2800</v>
      </c>
    </row>
    <row r="471" spans="1:8" ht="20.100000000000001" customHeight="1" x14ac:dyDescent="0.25">
      <c r="A471" s="291" t="s">
        <v>1360</v>
      </c>
      <c r="B471" s="291" t="s">
        <v>298</v>
      </c>
      <c r="C471" s="293" t="s">
        <v>57</v>
      </c>
      <c r="D471" s="292">
        <v>4200</v>
      </c>
      <c r="E471" s="292">
        <v>0</v>
      </c>
      <c r="F471" s="292">
        <v>0</v>
      </c>
      <c r="G471" s="293" t="s">
        <v>57</v>
      </c>
      <c r="H471" s="292">
        <v>4200</v>
      </c>
    </row>
    <row r="472" spans="1:8" ht="20.100000000000001" customHeight="1" x14ac:dyDescent="0.25">
      <c r="A472" s="291" t="s">
        <v>1361</v>
      </c>
      <c r="B472" s="291" t="s">
        <v>299</v>
      </c>
      <c r="C472" s="293" t="s">
        <v>57</v>
      </c>
      <c r="D472" s="292">
        <v>1890</v>
      </c>
      <c r="E472" s="292">
        <v>0</v>
      </c>
      <c r="F472" s="292">
        <v>0</v>
      </c>
      <c r="G472" s="293" t="s">
        <v>57</v>
      </c>
      <c r="H472" s="292">
        <v>1890</v>
      </c>
    </row>
    <row r="473" spans="1:8" ht="20.100000000000001" customHeight="1" x14ac:dyDescent="0.25">
      <c r="A473" s="291" t="s">
        <v>1362</v>
      </c>
      <c r="B473" s="291" t="s">
        <v>399</v>
      </c>
      <c r="C473" s="293" t="s">
        <v>57</v>
      </c>
      <c r="D473" s="292">
        <v>2100</v>
      </c>
      <c r="E473" s="292">
        <v>0</v>
      </c>
      <c r="F473" s="292">
        <v>0</v>
      </c>
      <c r="G473" s="293" t="s">
        <v>57</v>
      </c>
      <c r="H473" s="292">
        <v>2100</v>
      </c>
    </row>
    <row r="474" spans="1:8" ht="20.100000000000001" customHeight="1" x14ac:dyDescent="0.25">
      <c r="A474" s="291" t="s">
        <v>1363</v>
      </c>
      <c r="B474" s="291" t="s">
        <v>303</v>
      </c>
      <c r="C474" s="293" t="s">
        <v>57</v>
      </c>
      <c r="D474" s="292">
        <v>1400</v>
      </c>
      <c r="E474" s="292">
        <v>0</v>
      </c>
      <c r="F474" s="292">
        <v>0</v>
      </c>
      <c r="G474" s="293" t="s">
        <v>57</v>
      </c>
      <c r="H474" s="292">
        <v>1400</v>
      </c>
    </row>
    <row r="475" spans="1:8" ht="20.100000000000001" customHeight="1" x14ac:dyDescent="0.25">
      <c r="A475" s="291" t="s">
        <v>1364</v>
      </c>
      <c r="B475" s="291" t="s">
        <v>352</v>
      </c>
      <c r="C475" s="293" t="s">
        <v>57</v>
      </c>
      <c r="D475" s="292">
        <v>5600</v>
      </c>
      <c r="E475" s="292">
        <v>0</v>
      </c>
      <c r="F475" s="292">
        <v>0</v>
      </c>
      <c r="G475" s="293" t="s">
        <v>57</v>
      </c>
      <c r="H475" s="292">
        <v>5600</v>
      </c>
    </row>
    <row r="476" spans="1:8" ht="20.100000000000001" customHeight="1" x14ac:dyDescent="0.25">
      <c r="A476" s="291" t="s">
        <v>1365</v>
      </c>
      <c r="B476" s="291" t="s">
        <v>306</v>
      </c>
      <c r="C476" s="293" t="s">
        <v>57</v>
      </c>
      <c r="D476" s="292">
        <v>3850</v>
      </c>
      <c r="E476" s="292">
        <v>0</v>
      </c>
      <c r="F476" s="292">
        <v>0</v>
      </c>
      <c r="G476" s="293" t="s">
        <v>57</v>
      </c>
      <c r="H476" s="292">
        <v>3850</v>
      </c>
    </row>
    <row r="477" spans="1:8" ht="20.100000000000001" customHeight="1" x14ac:dyDescent="0.25">
      <c r="A477" s="291" t="s">
        <v>1366</v>
      </c>
      <c r="B477" s="291" t="s">
        <v>461</v>
      </c>
      <c r="C477" s="293" t="s">
        <v>57</v>
      </c>
      <c r="D477" s="292">
        <v>2800</v>
      </c>
      <c r="E477" s="292">
        <v>0</v>
      </c>
      <c r="F477" s="292">
        <v>0</v>
      </c>
      <c r="G477" s="293" t="s">
        <v>57</v>
      </c>
      <c r="H477" s="292">
        <v>2800</v>
      </c>
    </row>
    <row r="478" spans="1:8" ht="20.100000000000001" customHeight="1" x14ac:dyDescent="0.25">
      <c r="A478" s="291" t="s">
        <v>1367</v>
      </c>
      <c r="B478" s="291" t="s">
        <v>676</v>
      </c>
      <c r="C478" s="293" t="s">
        <v>57</v>
      </c>
      <c r="D478" s="292">
        <v>700</v>
      </c>
      <c r="E478" s="292">
        <v>0</v>
      </c>
      <c r="F478" s="292">
        <v>0</v>
      </c>
      <c r="G478" s="293" t="s">
        <v>57</v>
      </c>
      <c r="H478" s="292">
        <v>700</v>
      </c>
    </row>
    <row r="479" spans="1:8" ht="20.100000000000001" customHeight="1" x14ac:dyDescent="0.25">
      <c r="A479" s="291" t="s">
        <v>1368</v>
      </c>
      <c r="B479" s="291" t="s">
        <v>307</v>
      </c>
      <c r="C479" s="293" t="s">
        <v>57</v>
      </c>
      <c r="D479" s="292">
        <v>1050</v>
      </c>
      <c r="E479" s="292">
        <v>0</v>
      </c>
      <c r="F479" s="292">
        <v>0</v>
      </c>
      <c r="G479" s="293" t="s">
        <v>57</v>
      </c>
      <c r="H479" s="292">
        <v>1050</v>
      </c>
    </row>
    <row r="480" spans="1:8" ht="20.100000000000001" customHeight="1" x14ac:dyDescent="0.25">
      <c r="A480" s="291" t="s">
        <v>1369</v>
      </c>
      <c r="B480" s="291" t="s">
        <v>308</v>
      </c>
      <c r="C480" s="293" t="s">
        <v>57</v>
      </c>
      <c r="D480" s="292">
        <v>525</v>
      </c>
      <c r="E480" s="292">
        <v>0</v>
      </c>
      <c r="F480" s="292">
        <v>0</v>
      </c>
      <c r="G480" s="293" t="s">
        <v>57</v>
      </c>
      <c r="H480" s="292">
        <v>525</v>
      </c>
    </row>
    <row r="481" spans="1:8" ht="20.100000000000001" customHeight="1" x14ac:dyDescent="0.25">
      <c r="A481" s="291" t="s">
        <v>1370</v>
      </c>
      <c r="B481" s="291" t="s">
        <v>468</v>
      </c>
      <c r="C481" s="293" t="s">
        <v>57</v>
      </c>
      <c r="D481" s="292">
        <v>2800</v>
      </c>
      <c r="E481" s="292">
        <v>0</v>
      </c>
      <c r="F481" s="292">
        <v>0</v>
      </c>
      <c r="G481" s="293" t="s">
        <v>57</v>
      </c>
      <c r="H481" s="292">
        <v>2800</v>
      </c>
    </row>
    <row r="482" spans="1:8" ht="20.100000000000001" customHeight="1" x14ac:dyDescent="0.25">
      <c r="A482" s="291" t="s">
        <v>1371</v>
      </c>
      <c r="B482" s="291" t="s">
        <v>311</v>
      </c>
      <c r="C482" s="293" t="s">
        <v>57</v>
      </c>
      <c r="D482" s="292">
        <v>2009</v>
      </c>
      <c r="E482" s="292">
        <v>0</v>
      </c>
      <c r="F482" s="292">
        <v>0</v>
      </c>
      <c r="G482" s="293" t="s">
        <v>57</v>
      </c>
      <c r="H482" s="292">
        <v>2009</v>
      </c>
    </row>
    <row r="483" spans="1:8" ht="20.100000000000001" customHeight="1" x14ac:dyDescent="0.25">
      <c r="A483" s="291" t="s">
        <v>1372</v>
      </c>
      <c r="B483" s="291" t="s">
        <v>313</v>
      </c>
      <c r="C483" s="293" t="s">
        <v>57</v>
      </c>
      <c r="D483" s="292">
        <v>2800</v>
      </c>
      <c r="E483" s="292">
        <v>0</v>
      </c>
      <c r="F483" s="292">
        <v>0</v>
      </c>
      <c r="G483" s="293" t="s">
        <v>57</v>
      </c>
      <c r="H483" s="292">
        <v>2800</v>
      </c>
    </row>
    <row r="484" spans="1:8" ht="20.100000000000001" customHeight="1" x14ac:dyDescent="0.25">
      <c r="A484" s="291" t="s">
        <v>1374</v>
      </c>
      <c r="B484" s="291" t="s">
        <v>423</v>
      </c>
      <c r="C484" s="293" t="s">
        <v>57</v>
      </c>
      <c r="D484" s="292">
        <v>1400</v>
      </c>
      <c r="E484" s="292">
        <v>0</v>
      </c>
      <c r="F484" s="292">
        <v>0</v>
      </c>
      <c r="G484" s="293" t="s">
        <v>57</v>
      </c>
      <c r="H484" s="292">
        <v>1400</v>
      </c>
    </row>
    <row r="485" spans="1:8" ht="20.100000000000001" customHeight="1" x14ac:dyDescent="0.25">
      <c r="A485" s="291" t="s">
        <v>1375</v>
      </c>
      <c r="B485" s="291" t="s">
        <v>677</v>
      </c>
      <c r="C485" s="293" t="s">
        <v>57</v>
      </c>
      <c r="D485" s="292">
        <v>140</v>
      </c>
      <c r="E485" s="292">
        <v>0</v>
      </c>
      <c r="F485" s="292">
        <v>0</v>
      </c>
      <c r="G485" s="293" t="s">
        <v>57</v>
      </c>
      <c r="H485" s="292">
        <v>140</v>
      </c>
    </row>
    <row r="486" spans="1:8" ht="20.100000000000001" customHeight="1" x14ac:dyDescent="0.25">
      <c r="A486" s="291" t="s">
        <v>1376</v>
      </c>
      <c r="B486" s="291" t="s">
        <v>318</v>
      </c>
      <c r="C486" s="293" t="s">
        <v>57</v>
      </c>
      <c r="D486" s="292">
        <v>4900</v>
      </c>
      <c r="E486" s="292">
        <v>0</v>
      </c>
      <c r="F486" s="292">
        <v>0</v>
      </c>
      <c r="G486" s="293" t="s">
        <v>57</v>
      </c>
      <c r="H486" s="292">
        <v>4900</v>
      </c>
    </row>
    <row r="487" spans="1:8" ht="20.100000000000001" customHeight="1" x14ac:dyDescent="0.25">
      <c r="A487" s="291" t="s">
        <v>1377</v>
      </c>
      <c r="B487" s="291" t="s">
        <v>458</v>
      </c>
      <c r="C487" s="293" t="s">
        <v>57</v>
      </c>
      <c r="D487" s="292">
        <v>2401</v>
      </c>
      <c r="E487" s="292">
        <v>0</v>
      </c>
      <c r="F487" s="292">
        <v>0</v>
      </c>
      <c r="G487" s="293" t="s">
        <v>57</v>
      </c>
      <c r="H487" s="292">
        <v>2401</v>
      </c>
    </row>
    <row r="488" spans="1:8" ht="20.100000000000001" customHeight="1" x14ac:dyDescent="0.25">
      <c r="A488" s="291" t="s">
        <v>1378</v>
      </c>
      <c r="B488" s="291" t="s">
        <v>678</v>
      </c>
      <c r="C488" s="293" t="s">
        <v>57</v>
      </c>
      <c r="D488" s="292">
        <v>1680</v>
      </c>
      <c r="E488" s="292">
        <v>0</v>
      </c>
      <c r="F488" s="292">
        <v>0</v>
      </c>
      <c r="G488" s="293" t="s">
        <v>57</v>
      </c>
      <c r="H488" s="292">
        <v>1680</v>
      </c>
    </row>
    <row r="489" spans="1:8" ht="20.100000000000001" customHeight="1" x14ac:dyDescent="0.25">
      <c r="A489" s="291" t="s">
        <v>1379</v>
      </c>
      <c r="B489" s="291" t="s">
        <v>321</v>
      </c>
      <c r="C489" s="293" t="s">
        <v>57</v>
      </c>
      <c r="D489" s="292">
        <v>2310</v>
      </c>
      <c r="E489" s="292">
        <v>0</v>
      </c>
      <c r="F489" s="292">
        <v>0</v>
      </c>
      <c r="G489" s="293" t="s">
        <v>57</v>
      </c>
      <c r="H489" s="292">
        <v>2310</v>
      </c>
    </row>
    <row r="490" spans="1:8" ht="20.100000000000001" customHeight="1" x14ac:dyDescent="0.25">
      <c r="A490" s="291" t="s">
        <v>1380</v>
      </c>
      <c r="B490" s="291" t="s">
        <v>300</v>
      </c>
      <c r="C490" s="293" t="s">
        <v>57</v>
      </c>
      <c r="D490" s="292">
        <v>2800</v>
      </c>
      <c r="E490" s="292">
        <v>0</v>
      </c>
      <c r="F490" s="292">
        <v>0</v>
      </c>
      <c r="G490" s="293" t="s">
        <v>57</v>
      </c>
      <c r="H490" s="292">
        <v>2800</v>
      </c>
    </row>
    <row r="491" spans="1:8" ht="20.100000000000001" customHeight="1" x14ac:dyDescent="0.25">
      <c r="A491" s="291" t="s">
        <v>1381</v>
      </c>
      <c r="B491" s="291" t="s">
        <v>293</v>
      </c>
      <c r="C491" s="293" t="s">
        <v>57</v>
      </c>
      <c r="D491" s="292">
        <v>2800</v>
      </c>
      <c r="E491" s="292">
        <v>0</v>
      </c>
      <c r="F491" s="292">
        <v>0</v>
      </c>
      <c r="G491" s="293" t="s">
        <v>57</v>
      </c>
      <c r="H491" s="292">
        <v>2800</v>
      </c>
    </row>
    <row r="492" spans="1:8" ht="20.100000000000001" customHeight="1" x14ac:dyDescent="0.25">
      <c r="A492" s="291" t="s">
        <v>1382</v>
      </c>
      <c r="B492" s="291" t="s">
        <v>323</v>
      </c>
      <c r="C492" s="293" t="s">
        <v>57</v>
      </c>
      <c r="D492" s="292">
        <v>595</v>
      </c>
      <c r="E492" s="292">
        <v>0</v>
      </c>
      <c r="F492" s="292">
        <v>0</v>
      </c>
      <c r="G492" s="293" t="s">
        <v>57</v>
      </c>
      <c r="H492" s="292">
        <v>595</v>
      </c>
    </row>
    <row r="493" spans="1:8" ht="20.100000000000001" customHeight="1" x14ac:dyDescent="0.25">
      <c r="A493" s="291" t="s">
        <v>1383</v>
      </c>
      <c r="B493" s="291" t="s">
        <v>324</v>
      </c>
      <c r="C493" s="293" t="s">
        <v>57</v>
      </c>
      <c r="D493" s="292">
        <v>420</v>
      </c>
      <c r="E493" s="292">
        <v>0</v>
      </c>
      <c r="F493" s="292">
        <v>0</v>
      </c>
      <c r="G493" s="293" t="s">
        <v>57</v>
      </c>
      <c r="H493" s="292">
        <v>420</v>
      </c>
    </row>
    <row r="494" spans="1:8" ht="20.100000000000001" customHeight="1" x14ac:dyDescent="0.25">
      <c r="A494" s="291" t="s">
        <v>1384</v>
      </c>
      <c r="B494" s="291" t="s">
        <v>325</v>
      </c>
      <c r="C494" s="293" t="s">
        <v>57</v>
      </c>
      <c r="D494" s="292">
        <v>1750</v>
      </c>
      <c r="E494" s="292">
        <v>0</v>
      </c>
      <c r="F494" s="292">
        <v>0</v>
      </c>
      <c r="G494" s="293" t="s">
        <v>57</v>
      </c>
      <c r="H494" s="292">
        <v>1750</v>
      </c>
    </row>
    <row r="495" spans="1:8" ht="20.100000000000001" customHeight="1" x14ac:dyDescent="0.25">
      <c r="A495" s="291" t="s">
        <v>1385</v>
      </c>
      <c r="B495" s="291" t="s">
        <v>449</v>
      </c>
      <c r="C495" s="293" t="s">
        <v>57</v>
      </c>
      <c r="D495" s="292">
        <v>350</v>
      </c>
      <c r="E495" s="292">
        <v>0</v>
      </c>
      <c r="F495" s="292">
        <v>248.36</v>
      </c>
      <c r="G495" s="293" t="s">
        <v>57</v>
      </c>
      <c r="H495" s="292">
        <v>598.36</v>
      </c>
    </row>
    <row r="496" spans="1:8" ht="20.100000000000001" customHeight="1" x14ac:dyDescent="0.25">
      <c r="A496" s="291" t="s">
        <v>1386</v>
      </c>
      <c r="B496" s="291" t="s">
        <v>398</v>
      </c>
      <c r="C496" s="293" t="s">
        <v>57</v>
      </c>
      <c r="D496" s="292">
        <v>2100</v>
      </c>
      <c r="E496" s="292">
        <v>0</v>
      </c>
      <c r="F496" s="292">
        <v>0</v>
      </c>
      <c r="G496" s="293" t="s">
        <v>57</v>
      </c>
      <c r="H496" s="292">
        <v>2100</v>
      </c>
    </row>
    <row r="497" spans="1:8" ht="20.100000000000001" customHeight="1" x14ac:dyDescent="0.25">
      <c r="A497" s="291" t="s">
        <v>1387</v>
      </c>
      <c r="B497" s="291" t="s">
        <v>333</v>
      </c>
      <c r="C497" s="293" t="s">
        <v>57</v>
      </c>
      <c r="D497" s="292">
        <v>3640</v>
      </c>
      <c r="E497" s="292">
        <v>0</v>
      </c>
      <c r="F497" s="292">
        <v>0</v>
      </c>
      <c r="G497" s="293" t="s">
        <v>57</v>
      </c>
      <c r="H497" s="292">
        <v>3640</v>
      </c>
    </row>
    <row r="498" spans="1:8" ht="20.100000000000001" customHeight="1" x14ac:dyDescent="0.25">
      <c r="A498" s="291" t="s">
        <v>1388</v>
      </c>
      <c r="B498" s="291" t="s">
        <v>329</v>
      </c>
      <c r="C498" s="293" t="s">
        <v>57</v>
      </c>
      <c r="D498" s="292">
        <v>4550</v>
      </c>
      <c r="E498" s="292">
        <v>0</v>
      </c>
      <c r="F498" s="292">
        <v>0</v>
      </c>
      <c r="G498" s="293" t="s">
        <v>57</v>
      </c>
      <c r="H498" s="292">
        <v>4550</v>
      </c>
    </row>
    <row r="499" spans="1:8" ht="20.100000000000001" customHeight="1" x14ac:dyDescent="0.25">
      <c r="A499" s="291" t="s">
        <v>1389</v>
      </c>
      <c r="B499" s="291" t="s">
        <v>334</v>
      </c>
      <c r="C499" s="293" t="s">
        <v>57</v>
      </c>
      <c r="D499" s="297">
        <v>-12063.77</v>
      </c>
      <c r="E499" s="292">
        <v>0</v>
      </c>
      <c r="F499" s="292">
        <v>0</v>
      </c>
      <c r="G499" s="293" t="s">
        <v>57</v>
      </c>
      <c r="H499" s="297">
        <v>-12063.77</v>
      </c>
    </row>
    <row r="500" spans="1:8" ht="20.100000000000001" customHeight="1" x14ac:dyDescent="0.25">
      <c r="A500" s="291" t="s">
        <v>1390</v>
      </c>
      <c r="B500" s="291" t="s">
        <v>335</v>
      </c>
      <c r="C500" s="293" t="s">
        <v>57</v>
      </c>
      <c r="D500" s="292">
        <v>2800</v>
      </c>
      <c r="E500" s="292">
        <v>0</v>
      </c>
      <c r="F500" s="292">
        <v>0</v>
      </c>
      <c r="G500" s="293" t="s">
        <v>57</v>
      </c>
      <c r="H500" s="292">
        <v>2800</v>
      </c>
    </row>
    <row r="501" spans="1:8" ht="20.100000000000001" customHeight="1" x14ac:dyDescent="0.25">
      <c r="A501" s="291" t="s">
        <v>1391</v>
      </c>
      <c r="B501" s="291" t="s">
        <v>337</v>
      </c>
      <c r="C501" s="293" t="s">
        <v>57</v>
      </c>
      <c r="D501" s="292">
        <v>2800</v>
      </c>
      <c r="E501" s="292">
        <v>0</v>
      </c>
      <c r="F501" s="292">
        <v>0</v>
      </c>
      <c r="G501" s="293" t="s">
        <v>57</v>
      </c>
      <c r="H501" s="292">
        <v>2800</v>
      </c>
    </row>
    <row r="502" spans="1:8" ht="20.100000000000001" customHeight="1" x14ac:dyDescent="0.25">
      <c r="A502" s="291" t="s">
        <v>1393</v>
      </c>
      <c r="B502" s="291" t="s">
        <v>342</v>
      </c>
      <c r="C502" s="293" t="s">
        <v>57</v>
      </c>
      <c r="D502" s="292">
        <v>1050</v>
      </c>
      <c r="E502" s="292">
        <v>0</v>
      </c>
      <c r="F502" s="292">
        <v>0</v>
      </c>
      <c r="G502" s="293" t="s">
        <v>57</v>
      </c>
      <c r="H502" s="292">
        <v>1050</v>
      </c>
    </row>
    <row r="503" spans="1:8" ht="20.100000000000001" customHeight="1" x14ac:dyDescent="0.25">
      <c r="A503" s="291" t="s">
        <v>1394</v>
      </c>
      <c r="B503" s="291" t="s">
        <v>288</v>
      </c>
      <c r="C503" s="293" t="s">
        <v>57</v>
      </c>
      <c r="D503" s="292">
        <v>1750</v>
      </c>
      <c r="E503" s="292">
        <v>0</v>
      </c>
      <c r="F503" s="292">
        <v>0</v>
      </c>
      <c r="G503" s="293" t="s">
        <v>57</v>
      </c>
      <c r="H503" s="292">
        <v>1750</v>
      </c>
    </row>
    <row r="504" spans="1:8" ht="20.100000000000001" customHeight="1" x14ac:dyDescent="0.25">
      <c r="A504" s="291" t="s">
        <v>1395</v>
      </c>
      <c r="B504" s="291" t="s">
        <v>347</v>
      </c>
      <c r="C504" s="293" t="s">
        <v>57</v>
      </c>
      <c r="D504" s="292">
        <v>1400</v>
      </c>
      <c r="E504" s="292">
        <v>0</v>
      </c>
      <c r="F504" s="292">
        <v>0</v>
      </c>
      <c r="G504" s="293" t="s">
        <v>57</v>
      </c>
      <c r="H504" s="292">
        <v>1400</v>
      </c>
    </row>
    <row r="505" spans="1:8" ht="20.100000000000001" customHeight="1" x14ac:dyDescent="0.25">
      <c r="A505" s="291" t="s">
        <v>1396</v>
      </c>
      <c r="B505" s="291" t="s">
        <v>410</v>
      </c>
      <c r="C505" s="293" t="s">
        <v>57</v>
      </c>
      <c r="D505" s="292">
        <v>700</v>
      </c>
      <c r="E505" s="292">
        <v>0</v>
      </c>
      <c r="F505" s="292">
        <v>0</v>
      </c>
      <c r="G505" s="293" t="s">
        <v>57</v>
      </c>
      <c r="H505" s="292">
        <v>700</v>
      </c>
    </row>
    <row r="506" spans="1:8" ht="20.100000000000001" customHeight="1" x14ac:dyDescent="0.25">
      <c r="A506" s="291" t="s">
        <v>1397</v>
      </c>
      <c r="B506" s="291" t="s">
        <v>349</v>
      </c>
      <c r="C506" s="293" t="s">
        <v>57</v>
      </c>
      <c r="D506" s="292">
        <v>700</v>
      </c>
      <c r="E506" s="292">
        <v>0</v>
      </c>
      <c r="F506" s="292">
        <v>0</v>
      </c>
      <c r="G506" s="293" t="s">
        <v>57</v>
      </c>
      <c r="H506" s="292">
        <v>700</v>
      </c>
    </row>
    <row r="507" spans="1:8" ht="20.100000000000001" customHeight="1" x14ac:dyDescent="0.25">
      <c r="A507" s="291" t="s">
        <v>1398</v>
      </c>
      <c r="B507" s="291" t="s">
        <v>351</v>
      </c>
      <c r="C507" s="293" t="s">
        <v>57</v>
      </c>
      <c r="D507" s="292">
        <v>840</v>
      </c>
      <c r="E507" s="292">
        <v>0</v>
      </c>
      <c r="F507" s="292">
        <v>0</v>
      </c>
      <c r="G507" s="293" t="s">
        <v>57</v>
      </c>
      <c r="H507" s="292">
        <v>840</v>
      </c>
    </row>
    <row r="508" spans="1:8" ht="20.100000000000001" customHeight="1" x14ac:dyDescent="0.25">
      <c r="A508" s="291" t="s">
        <v>1399</v>
      </c>
      <c r="B508" s="291" t="s">
        <v>357</v>
      </c>
      <c r="C508" s="293" t="s">
        <v>57</v>
      </c>
      <c r="D508" s="292">
        <v>2800</v>
      </c>
      <c r="E508" s="292">
        <v>0</v>
      </c>
      <c r="F508" s="292">
        <v>0</v>
      </c>
      <c r="G508" s="293" t="s">
        <v>57</v>
      </c>
      <c r="H508" s="292">
        <v>2800</v>
      </c>
    </row>
    <row r="509" spans="1:8" ht="20.100000000000001" customHeight="1" x14ac:dyDescent="0.25">
      <c r="A509" s="291" t="s">
        <v>1400</v>
      </c>
      <c r="B509" s="291" t="s">
        <v>360</v>
      </c>
      <c r="C509" s="293" t="s">
        <v>57</v>
      </c>
      <c r="D509" s="292">
        <v>1330</v>
      </c>
      <c r="E509" s="292">
        <v>0</v>
      </c>
      <c r="F509" s="292">
        <v>0</v>
      </c>
      <c r="G509" s="293" t="s">
        <v>57</v>
      </c>
      <c r="H509" s="292">
        <v>1330</v>
      </c>
    </row>
    <row r="510" spans="1:8" ht="20.100000000000001" customHeight="1" x14ac:dyDescent="0.25">
      <c r="A510" s="291" t="s">
        <v>1401</v>
      </c>
      <c r="B510" s="291" t="s">
        <v>359</v>
      </c>
      <c r="C510" s="293" t="s">
        <v>57</v>
      </c>
      <c r="D510" s="292">
        <v>2800</v>
      </c>
      <c r="E510" s="292">
        <v>0</v>
      </c>
      <c r="F510" s="292">
        <v>0</v>
      </c>
      <c r="G510" s="293" t="s">
        <v>57</v>
      </c>
      <c r="H510" s="292">
        <v>2800</v>
      </c>
    </row>
    <row r="511" spans="1:8" ht="20.100000000000001" customHeight="1" x14ac:dyDescent="0.25">
      <c r="A511" s="291" t="s">
        <v>1402</v>
      </c>
      <c r="B511" s="291" t="s">
        <v>408</v>
      </c>
      <c r="C511" s="293" t="s">
        <v>57</v>
      </c>
      <c r="D511" s="292">
        <v>2100</v>
      </c>
      <c r="E511" s="292">
        <v>0</v>
      </c>
      <c r="F511" s="292">
        <v>0</v>
      </c>
      <c r="G511" s="293" t="s">
        <v>57</v>
      </c>
      <c r="H511" s="292">
        <v>2100</v>
      </c>
    </row>
    <row r="512" spans="1:8" ht="20.100000000000001" customHeight="1" x14ac:dyDescent="0.25">
      <c r="A512" s="291" t="s">
        <v>1403</v>
      </c>
      <c r="B512" s="291" t="s">
        <v>361</v>
      </c>
      <c r="C512" s="293" t="s">
        <v>57</v>
      </c>
      <c r="D512" s="292">
        <v>2100</v>
      </c>
      <c r="E512" s="292">
        <v>0</v>
      </c>
      <c r="F512" s="292">
        <v>0</v>
      </c>
      <c r="G512" s="293" t="s">
        <v>57</v>
      </c>
      <c r="H512" s="292">
        <v>2100</v>
      </c>
    </row>
    <row r="513" spans="1:8" ht="20.100000000000001" customHeight="1" x14ac:dyDescent="0.25">
      <c r="A513" s="291" t="s">
        <v>1404</v>
      </c>
      <c r="B513" s="291" t="s">
        <v>362</v>
      </c>
      <c r="C513" s="293" t="s">
        <v>57</v>
      </c>
      <c r="D513" s="292">
        <v>840</v>
      </c>
      <c r="E513" s="292">
        <v>0</v>
      </c>
      <c r="F513" s="292">
        <v>0</v>
      </c>
      <c r="G513" s="293" t="s">
        <v>57</v>
      </c>
      <c r="H513" s="292">
        <v>840</v>
      </c>
    </row>
    <row r="514" spans="1:8" ht="20.100000000000001" customHeight="1" x14ac:dyDescent="0.25">
      <c r="A514" s="291" t="s">
        <v>1405</v>
      </c>
      <c r="B514" s="291" t="s">
        <v>363</v>
      </c>
      <c r="C514" s="293" t="s">
        <v>57</v>
      </c>
      <c r="D514" s="292">
        <v>700</v>
      </c>
      <c r="E514" s="292">
        <v>0</v>
      </c>
      <c r="F514" s="292">
        <v>0</v>
      </c>
      <c r="G514" s="293" t="s">
        <v>57</v>
      </c>
      <c r="H514" s="292">
        <v>700</v>
      </c>
    </row>
    <row r="515" spans="1:8" ht="20.100000000000001" customHeight="1" x14ac:dyDescent="0.25">
      <c r="A515" s="291" t="s">
        <v>1406</v>
      </c>
      <c r="B515" s="291" t="s">
        <v>402</v>
      </c>
      <c r="C515" s="293" t="s">
        <v>57</v>
      </c>
      <c r="D515" s="292">
        <v>1400</v>
      </c>
      <c r="E515" s="292">
        <v>0</v>
      </c>
      <c r="F515" s="292">
        <v>0</v>
      </c>
      <c r="G515" s="293" t="s">
        <v>57</v>
      </c>
      <c r="H515" s="292">
        <v>1400</v>
      </c>
    </row>
    <row r="516" spans="1:8" ht="20.100000000000001" customHeight="1" x14ac:dyDescent="0.25">
      <c r="A516" s="291" t="s">
        <v>1407</v>
      </c>
      <c r="B516" s="291" t="s">
        <v>373</v>
      </c>
      <c r="C516" s="293" t="s">
        <v>57</v>
      </c>
      <c r="D516" s="292">
        <v>2450</v>
      </c>
      <c r="E516" s="292">
        <v>0</v>
      </c>
      <c r="F516" s="292">
        <v>0</v>
      </c>
      <c r="G516" s="293" t="s">
        <v>57</v>
      </c>
      <c r="H516" s="292">
        <v>2450</v>
      </c>
    </row>
    <row r="517" spans="1:8" ht="20.100000000000001" customHeight="1" x14ac:dyDescent="0.25">
      <c r="A517" s="291" t="s">
        <v>1408</v>
      </c>
      <c r="B517" s="291" t="s">
        <v>374</v>
      </c>
      <c r="C517" s="293" t="s">
        <v>57</v>
      </c>
      <c r="D517" s="292">
        <v>700</v>
      </c>
      <c r="E517" s="292">
        <v>0</v>
      </c>
      <c r="F517" s="292">
        <v>0</v>
      </c>
      <c r="G517" s="293" t="s">
        <v>57</v>
      </c>
      <c r="H517" s="292">
        <v>700</v>
      </c>
    </row>
    <row r="518" spans="1:8" ht="20.100000000000001" customHeight="1" x14ac:dyDescent="0.25">
      <c r="A518" s="291" t="s">
        <v>1409</v>
      </c>
      <c r="B518" s="291" t="s">
        <v>375</v>
      </c>
      <c r="C518" s="293" t="s">
        <v>57</v>
      </c>
      <c r="D518" s="292">
        <v>2800</v>
      </c>
      <c r="E518" s="292">
        <v>0</v>
      </c>
      <c r="F518" s="292">
        <v>0</v>
      </c>
      <c r="G518" s="293" t="s">
        <v>57</v>
      </c>
      <c r="H518" s="292">
        <v>2800</v>
      </c>
    </row>
    <row r="519" spans="1:8" ht="20.100000000000001" customHeight="1" x14ac:dyDescent="0.25">
      <c r="A519" s="291" t="s">
        <v>1410</v>
      </c>
      <c r="B519" s="291" t="s">
        <v>356</v>
      </c>
      <c r="C519" s="293" t="s">
        <v>57</v>
      </c>
      <c r="D519" s="292">
        <v>2800</v>
      </c>
      <c r="E519" s="292">
        <v>0</v>
      </c>
      <c r="F519" s="292">
        <v>0</v>
      </c>
      <c r="G519" s="293" t="s">
        <v>57</v>
      </c>
      <c r="H519" s="292">
        <v>2800</v>
      </c>
    </row>
    <row r="520" spans="1:8" ht="20.100000000000001" customHeight="1" x14ac:dyDescent="0.25">
      <c r="A520" s="291" t="s">
        <v>1411</v>
      </c>
      <c r="B520" s="291" t="s">
        <v>378</v>
      </c>
      <c r="C520" s="293" t="s">
        <v>57</v>
      </c>
      <c r="D520" s="292">
        <v>1960</v>
      </c>
      <c r="E520" s="292">
        <v>0</v>
      </c>
      <c r="F520" s="292">
        <v>0</v>
      </c>
      <c r="G520" s="293" t="s">
        <v>57</v>
      </c>
      <c r="H520" s="292">
        <v>1960</v>
      </c>
    </row>
    <row r="521" spans="1:8" ht="20.100000000000001" customHeight="1" x14ac:dyDescent="0.25">
      <c r="A521" s="291" t="s">
        <v>1412</v>
      </c>
      <c r="B521" s="291" t="s">
        <v>381</v>
      </c>
      <c r="C521" s="293" t="s">
        <v>57</v>
      </c>
      <c r="D521" s="292">
        <v>1799</v>
      </c>
      <c r="E521" s="292">
        <v>0</v>
      </c>
      <c r="F521" s="292">
        <v>0</v>
      </c>
      <c r="G521" s="293" t="s">
        <v>57</v>
      </c>
      <c r="H521" s="292">
        <v>1799</v>
      </c>
    </row>
    <row r="522" spans="1:8" ht="20.100000000000001" customHeight="1" x14ac:dyDescent="0.25">
      <c r="A522" s="291" t="s">
        <v>1413</v>
      </c>
      <c r="B522" s="291" t="s">
        <v>384</v>
      </c>
      <c r="C522" s="293" t="s">
        <v>57</v>
      </c>
      <c r="D522" s="292">
        <v>3895.28</v>
      </c>
      <c r="E522" s="292">
        <v>0</v>
      </c>
      <c r="F522" s="292">
        <v>0</v>
      </c>
      <c r="G522" s="293" t="s">
        <v>57</v>
      </c>
      <c r="H522" s="292">
        <v>3895.28</v>
      </c>
    </row>
    <row r="523" spans="1:8" ht="20.100000000000001" customHeight="1" x14ac:dyDescent="0.25">
      <c r="A523" s="291" t="s">
        <v>1414</v>
      </c>
      <c r="B523" s="291" t="s">
        <v>385</v>
      </c>
      <c r="C523" s="293" t="s">
        <v>57</v>
      </c>
      <c r="D523" s="292">
        <v>3605</v>
      </c>
      <c r="E523" s="292">
        <v>0</v>
      </c>
      <c r="F523" s="292">
        <v>0</v>
      </c>
      <c r="G523" s="293" t="s">
        <v>57</v>
      </c>
      <c r="H523" s="292">
        <v>3605</v>
      </c>
    </row>
    <row r="524" spans="1:8" ht="20.100000000000001" customHeight="1" x14ac:dyDescent="0.25">
      <c r="A524" s="291" t="s">
        <v>1415</v>
      </c>
      <c r="B524" s="291" t="s">
        <v>679</v>
      </c>
      <c r="C524" s="293" t="s">
        <v>57</v>
      </c>
      <c r="D524" s="292">
        <v>2800</v>
      </c>
      <c r="E524" s="292">
        <v>0</v>
      </c>
      <c r="F524" s="292">
        <v>0</v>
      </c>
      <c r="G524" s="293" t="s">
        <v>57</v>
      </c>
      <c r="H524" s="292">
        <v>2800</v>
      </c>
    </row>
    <row r="525" spans="1:8" ht="20.100000000000001" customHeight="1" x14ac:dyDescent="0.25">
      <c r="A525" s="291" t="s">
        <v>1416</v>
      </c>
      <c r="B525" s="291" t="s">
        <v>387</v>
      </c>
      <c r="C525" s="293" t="s">
        <v>57</v>
      </c>
      <c r="D525" s="292">
        <v>2800</v>
      </c>
      <c r="E525" s="292">
        <v>0</v>
      </c>
      <c r="F525" s="292">
        <v>0</v>
      </c>
      <c r="G525" s="293" t="s">
        <v>57</v>
      </c>
      <c r="H525" s="292">
        <v>2800</v>
      </c>
    </row>
    <row r="526" spans="1:8" ht="20.100000000000001" customHeight="1" x14ac:dyDescent="0.25">
      <c r="A526" s="291" t="s">
        <v>1417</v>
      </c>
      <c r="B526" s="291" t="s">
        <v>389</v>
      </c>
      <c r="C526" s="293" t="s">
        <v>57</v>
      </c>
      <c r="D526" s="292">
        <v>5600</v>
      </c>
      <c r="E526" s="292">
        <v>0</v>
      </c>
      <c r="F526" s="292">
        <v>0</v>
      </c>
      <c r="G526" s="293" t="s">
        <v>57</v>
      </c>
      <c r="H526" s="292">
        <v>5600</v>
      </c>
    </row>
    <row r="527" spans="1:8" ht="20.100000000000001" customHeight="1" x14ac:dyDescent="0.25">
      <c r="A527" s="291" t="s">
        <v>1418</v>
      </c>
      <c r="B527" s="291" t="s">
        <v>391</v>
      </c>
      <c r="C527" s="293" t="s">
        <v>57</v>
      </c>
      <c r="D527" s="292">
        <v>1120</v>
      </c>
      <c r="E527" s="292">
        <v>0</v>
      </c>
      <c r="F527" s="292">
        <v>0</v>
      </c>
      <c r="G527" s="293" t="s">
        <v>57</v>
      </c>
      <c r="H527" s="292">
        <v>1120</v>
      </c>
    </row>
    <row r="528" spans="1:8" ht="20.100000000000001" customHeight="1" x14ac:dyDescent="0.25">
      <c r="A528" s="291" t="s">
        <v>1419</v>
      </c>
      <c r="B528" s="291" t="s">
        <v>393</v>
      </c>
      <c r="C528" s="293" t="s">
        <v>57</v>
      </c>
      <c r="D528" s="292">
        <v>5600</v>
      </c>
      <c r="E528" s="292">
        <v>0</v>
      </c>
      <c r="F528" s="292">
        <v>0</v>
      </c>
      <c r="G528" s="293" t="s">
        <v>57</v>
      </c>
      <c r="H528" s="292">
        <v>5600</v>
      </c>
    </row>
    <row r="529" spans="1:8" ht="20.100000000000001" customHeight="1" x14ac:dyDescent="0.25">
      <c r="A529" s="291" t="s">
        <v>1420</v>
      </c>
      <c r="B529" s="291" t="s">
        <v>396</v>
      </c>
      <c r="C529" s="293" t="s">
        <v>57</v>
      </c>
      <c r="D529" s="292">
        <v>5866.94</v>
      </c>
      <c r="E529" s="292">
        <v>0</v>
      </c>
      <c r="F529" s="292">
        <v>0</v>
      </c>
      <c r="G529" s="293" t="s">
        <v>57</v>
      </c>
      <c r="H529" s="292">
        <v>5866.94</v>
      </c>
    </row>
    <row r="530" spans="1:8" ht="20.100000000000001" customHeight="1" x14ac:dyDescent="0.25">
      <c r="A530" s="291" t="s">
        <v>1421</v>
      </c>
      <c r="B530" s="291" t="s">
        <v>397</v>
      </c>
      <c r="C530" s="293" t="s">
        <v>57</v>
      </c>
      <c r="D530" s="292">
        <v>1050</v>
      </c>
      <c r="E530" s="292">
        <v>0</v>
      </c>
      <c r="F530" s="292">
        <v>0</v>
      </c>
      <c r="G530" s="293" t="s">
        <v>57</v>
      </c>
      <c r="H530" s="292">
        <v>1050</v>
      </c>
    </row>
    <row r="531" spans="1:8" ht="20.100000000000001" customHeight="1" x14ac:dyDescent="0.25">
      <c r="A531" s="291" t="s">
        <v>1422</v>
      </c>
      <c r="B531" s="291" t="s">
        <v>401</v>
      </c>
      <c r="C531" s="293" t="s">
        <v>57</v>
      </c>
      <c r="D531" s="292">
        <v>1050</v>
      </c>
      <c r="E531" s="292">
        <v>0</v>
      </c>
      <c r="F531" s="292">
        <v>0</v>
      </c>
      <c r="G531" s="293" t="s">
        <v>57</v>
      </c>
      <c r="H531" s="292">
        <v>1050</v>
      </c>
    </row>
    <row r="532" spans="1:8" ht="20.100000000000001" customHeight="1" x14ac:dyDescent="0.25">
      <c r="A532" s="291" t="s">
        <v>1424</v>
      </c>
      <c r="B532" s="291" t="s">
        <v>407</v>
      </c>
      <c r="C532" s="293" t="s">
        <v>57</v>
      </c>
      <c r="D532" s="292">
        <v>4200</v>
      </c>
      <c r="E532" s="292">
        <v>0</v>
      </c>
      <c r="F532" s="292">
        <v>0</v>
      </c>
      <c r="G532" s="293" t="s">
        <v>57</v>
      </c>
      <c r="H532" s="292">
        <v>4200</v>
      </c>
    </row>
    <row r="533" spans="1:8" ht="20.100000000000001" customHeight="1" x14ac:dyDescent="0.25">
      <c r="A533" s="291" t="s">
        <v>1426</v>
      </c>
      <c r="B533" s="291" t="s">
        <v>409</v>
      </c>
      <c r="C533" s="293" t="s">
        <v>57</v>
      </c>
      <c r="D533" s="292">
        <v>4200</v>
      </c>
      <c r="E533" s="292">
        <v>0</v>
      </c>
      <c r="F533" s="292">
        <v>0</v>
      </c>
      <c r="G533" s="293" t="s">
        <v>57</v>
      </c>
      <c r="H533" s="292">
        <v>4200</v>
      </c>
    </row>
    <row r="534" spans="1:8" ht="20.100000000000001" customHeight="1" x14ac:dyDescent="0.25">
      <c r="A534" s="291" t="s">
        <v>1427</v>
      </c>
      <c r="B534" s="291" t="s">
        <v>411</v>
      </c>
      <c r="C534" s="293" t="s">
        <v>57</v>
      </c>
      <c r="D534" s="297">
        <v>-1050</v>
      </c>
      <c r="E534" s="292">
        <v>0</v>
      </c>
      <c r="F534" s="292">
        <v>0</v>
      </c>
      <c r="G534" s="293" t="s">
        <v>57</v>
      </c>
      <c r="H534" s="297">
        <v>-1050</v>
      </c>
    </row>
    <row r="535" spans="1:8" ht="20.100000000000001" customHeight="1" x14ac:dyDescent="0.25">
      <c r="A535" s="291" t="s">
        <v>1428</v>
      </c>
      <c r="B535" s="291" t="s">
        <v>412</v>
      </c>
      <c r="C535" s="293" t="s">
        <v>57</v>
      </c>
      <c r="D535" s="292">
        <v>1400</v>
      </c>
      <c r="E535" s="292">
        <v>0</v>
      </c>
      <c r="F535" s="292">
        <v>0</v>
      </c>
      <c r="G535" s="293" t="s">
        <v>57</v>
      </c>
      <c r="H535" s="292">
        <v>1400</v>
      </c>
    </row>
    <row r="536" spans="1:8" ht="20.100000000000001" customHeight="1" x14ac:dyDescent="0.25">
      <c r="A536" s="291" t="s">
        <v>1430</v>
      </c>
      <c r="B536" s="291" t="s">
        <v>416</v>
      </c>
      <c r="C536" s="293" t="s">
        <v>57</v>
      </c>
      <c r="D536" s="292">
        <v>2800</v>
      </c>
      <c r="E536" s="292">
        <v>0</v>
      </c>
      <c r="F536" s="292">
        <v>0</v>
      </c>
      <c r="G536" s="293" t="s">
        <v>57</v>
      </c>
      <c r="H536" s="292">
        <v>2800</v>
      </c>
    </row>
    <row r="537" spans="1:8" ht="20.100000000000001" customHeight="1" x14ac:dyDescent="0.25">
      <c r="A537" s="291" t="s">
        <v>1431</v>
      </c>
      <c r="B537" s="291" t="s">
        <v>417</v>
      </c>
      <c r="C537" s="293" t="s">
        <v>57</v>
      </c>
      <c r="D537" s="292">
        <v>2800</v>
      </c>
      <c r="E537" s="292">
        <v>0</v>
      </c>
      <c r="F537" s="292">
        <v>0</v>
      </c>
      <c r="G537" s="293" t="s">
        <v>57</v>
      </c>
      <c r="H537" s="292">
        <v>2800</v>
      </c>
    </row>
    <row r="538" spans="1:8" ht="20.100000000000001" customHeight="1" x14ac:dyDescent="0.25">
      <c r="A538" s="291" t="s">
        <v>1432</v>
      </c>
      <c r="B538" s="291" t="s">
        <v>418</v>
      </c>
      <c r="C538" s="293" t="s">
        <v>57</v>
      </c>
      <c r="D538" s="292">
        <v>560</v>
      </c>
      <c r="E538" s="292">
        <v>0</v>
      </c>
      <c r="F538" s="292">
        <v>0</v>
      </c>
      <c r="G538" s="293" t="s">
        <v>57</v>
      </c>
      <c r="H538" s="292">
        <v>560</v>
      </c>
    </row>
    <row r="539" spans="1:8" ht="20.100000000000001" customHeight="1" x14ac:dyDescent="0.25">
      <c r="A539" s="291" t="s">
        <v>1433</v>
      </c>
      <c r="B539" s="291" t="s">
        <v>421</v>
      </c>
      <c r="C539" s="293" t="s">
        <v>57</v>
      </c>
      <c r="D539" s="292">
        <v>2800</v>
      </c>
      <c r="E539" s="292">
        <v>0</v>
      </c>
      <c r="F539" s="292">
        <v>0</v>
      </c>
      <c r="G539" s="293" t="s">
        <v>57</v>
      </c>
      <c r="H539" s="292">
        <v>2800</v>
      </c>
    </row>
    <row r="540" spans="1:8" ht="20.100000000000001" customHeight="1" x14ac:dyDescent="0.25">
      <c r="A540" s="291" t="s">
        <v>1434</v>
      </c>
      <c r="B540" s="291" t="s">
        <v>426</v>
      </c>
      <c r="C540" s="293" t="s">
        <v>57</v>
      </c>
      <c r="D540" s="292">
        <v>2800</v>
      </c>
      <c r="E540" s="292">
        <v>0</v>
      </c>
      <c r="F540" s="292">
        <v>0</v>
      </c>
      <c r="G540" s="293" t="s">
        <v>57</v>
      </c>
      <c r="H540" s="292">
        <v>2800</v>
      </c>
    </row>
    <row r="541" spans="1:8" ht="20.100000000000001" customHeight="1" x14ac:dyDescent="0.25">
      <c r="A541" s="291" t="s">
        <v>1435</v>
      </c>
      <c r="B541" s="291" t="s">
        <v>428</v>
      </c>
      <c r="C541" s="293" t="s">
        <v>57</v>
      </c>
      <c r="D541" s="292">
        <v>2800</v>
      </c>
      <c r="E541" s="292">
        <v>0</v>
      </c>
      <c r="F541" s="292">
        <v>0</v>
      </c>
      <c r="G541" s="293" t="s">
        <v>57</v>
      </c>
      <c r="H541" s="292">
        <v>2800</v>
      </c>
    </row>
    <row r="542" spans="1:8" ht="20.100000000000001" customHeight="1" x14ac:dyDescent="0.25">
      <c r="A542" s="291" t="s">
        <v>1436</v>
      </c>
      <c r="B542" s="291" t="s">
        <v>431</v>
      </c>
      <c r="C542" s="293" t="s">
        <v>57</v>
      </c>
      <c r="D542" s="292">
        <v>2800</v>
      </c>
      <c r="E542" s="292">
        <v>0</v>
      </c>
      <c r="F542" s="292">
        <v>0</v>
      </c>
      <c r="G542" s="293" t="s">
        <v>57</v>
      </c>
      <c r="H542" s="292">
        <v>2800</v>
      </c>
    </row>
    <row r="543" spans="1:8" ht="20.100000000000001" customHeight="1" x14ac:dyDescent="0.25">
      <c r="A543" s="291" t="s">
        <v>1437</v>
      </c>
      <c r="B543" s="291" t="s">
        <v>432</v>
      </c>
      <c r="C543" s="293" t="s">
        <v>57</v>
      </c>
      <c r="D543" s="292">
        <v>2100</v>
      </c>
      <c r="E543" s="292">
        <v>0</v>
      </c>
      <c r="F543" s="292">
        <v>0</v>
      </c>
      <c r="G543" s="293" t="s">
        <v>57</v>
      </c>
      <c r="H543" s="292">
        <v>2100</v>
      </c>
    </row>
    <row r="544" spans="1:8" ht="20.100000000000001" customHeight="1" x14ac:dyDescent="0.25">
      <c r="A544" s="291" t="s">
        <v>1438</v>
      </c>
      <c r="B544" s="291" t="s">
        <v>434</v>
      </c>
      <c r="C544" s="293" t="s">
        <v>57</v>
      </c>
      <c r="D544" s="292">
        <v>1470</v>
      </c>
      <c r="E544" s="292">
        <v>0</v>
      </c>
      <c r="F544" s="292">
        <v>0</v>
      </c>
      <c r="G544" s="293" t="s">
        <v>57</v>
      </c>
      <c r="H544" s="292">
        <v>1470</v>
      </c>
    </row>
    <row r="545" spans="1:8" ht="20.100000000000001" customHeight="1" x14ac:dyDescent="0.25">
      <c r="A545" s="291" t="s">
        <v>1440</v>
      </c>
      <c r="B545" s="291" t="s">
        <v>442</v>
      </c>
      <c r="C545" s="293" t="s">
        <v>57</v>
      </c>
      <c r="D545" s="292">
        <v>1050</v>
      </c>
      <c r="E545" s="292">
        <v>0</v>
      </c>
      <c r="F545" s="292">
        <v>0</v>
      </c>
      <c r="G545" s="293" t="s">
        <v>57</v>
      </c>
      <c r="H545" s="292">
        <v>1050</v>
      </c>
    </row>
    <row r="546" spans="1:8" ht="20.100000000000001" customHeight="1" x14ac:dyDescent="0.25">
      <c r="A546" s="291" t="s">
        <v>1441</v>
      </c>
      <c r="B546" s="291" t="s">
        <v>444</v>
      </c>
      <c r="C546" s="293" t="s">
        <v>57</v>
      </c>
      <c r="D546" s="292">
        <v>1540</v>
      </c>
      <c r="E546" s="292">
        <v>0</v>
      </c>
      <c r="F546" s="292">
        <v>0</v>
      </c>
      <c r="G546" s="293" t="s">
        <v>57</v>
      </c>
      <c r="H546" s="292">
        <v>1540</v>
      </c>
    </row>
    <row r="547" spans="1:8" ht="20.100000000000001" customHeight="1" x14ac:dyDescent="0.25">
      <c r="A547" s="291" t="s">
        <v>1442</v>
      </c>
      <c r="B547" s="291" t="s">
        <v>447</v>
      </c>
      <c r="C547" s="293" t="s">
        <v>57</v>
      </c>
      <c r="D547" s="292">
        <v>2800</v>
      </c>
      <c r="E547" s="292">
        <v>0</v>
      </c>
      <c r="F547" s="292">
        <v>0</v>
      </c>
      <c r="G547" s="293" t="s">
        <v>57</v>
      </c>
      <c r="H547" s="292">
        <v>2800</v>
      </c>
    </row>
    <row r="548" spans="1:8" ht="20.100000000000001" customHeight="1" x14ac:dyDescent="0.25">
      <c r="A548" s="291" t="s">
        <v>1443</v>
      </c>
      <c r="B548" s="291" t="s">
        <v>448</v>
      </c>
      <c r="C548" s="293" t="s">
        <v>57</v>
      </c>
      <c r="D548" s="292">
        <v>5250</v>
      </c>
      <c r="E548" s="292">
        <v>0</v>
      </c>
      <c r="F548" s="292">
        <v>0</v>
      </c>
      <c r="G548" s="293" t="s">
        <v>57</v>
      </c>
      <c r="H548" s="292">
        <v>5250</v>
      </c>
    </row>
    <row r="549" spans="1:8" ht="20.100000000000001" customHeight="1" x14ac:dyDescent="0.25">
      <c r="A549" s="291" t="s">
        <v>1444</v>
      </c>
      <c r="B549" s="291" t="s">
        <v>450</v>
      </c>
      <c r="C549" s="293" t="s">
        <v>57</v>
      </c>
      <c r="D549" s="292">
        <v>840</v>
      </c>
      <c r="E549" s="292">
        <v>0</v>
      </c>
      <c r="F549" s="292">
        <v>0</v>
      </c>
      <c r="G549" s="293" t="s">
        <v>57</v>
      </c>
      <c r="H549" s="292">
        <v>840</v>
      </c>
    </row>
    <row r="550" spans="1:8" ht="20.100000000000001" customHeight="1" x14ac:dyDescent="0.25">
      <c r="A550" s="291" t="s">
        <v>1445</v>
      </c>
      <c r="B550" s="291" t="s">
        <v>451</v>
      </c>
      <c r="C550" s="293" t="s">
        <v>57</v>
      </c>
      <c r="D550" s="292">
        <v>5143.32</v>
      </c>
      <c r="E550" s="292">
        <v>0</v>
      </c>
      <c r="F550" s="292">
        <v>0</v>
      </c>
      <c r="G550" s="293" t="s">
        <v>57</v>
      </c>
      <c r="H550" s="292">
        <v>5143.32</v>
      </c>
    </row>
    <row r="551" spans="1:8" ht="20.100000000000001" customHeight="1" x14ac:dyDescent="0.25">
      <c r="A551" s="291" t="s">
        <v>1446</v>
      </c>
      <c r="B551" s="291" t="s">
        <v>452</v>
      </c>
      <c r="C551" s="293" t="s">
        <v>57</v>
      </c>
      <c r="D551" s="292">
        <v>1400</v>
      </c>
      <c r="E551" s="292">
        <v>0</v>
      </c>
      <c r="F551" s="292">
        <v>0</v>
      </c>
      <c r="G551" s="293" t="s">
        <v>57</v>
      </c>
      <c r="H551" s="292">
        <v>1400</v>
      </c>
    </row>
    <row r="552" spans="1:8" ht="20.100000000000001" customHeight="1" x14ac:dyDescent="0.25">
      <c r="A552" s="291" t="s">
        <v>1447</v>
      </c>
      <c r="B552" s="291" t="s">
        <v>453</v>
      </c>
      <c r="C552" s="293" t="s">
        <v>57</v>
      </c>
      <c r="D552" s="292">
        <v>1120</v>
      </c>
      <c r="E552" s="292">
        <v>0</v>
      </c>
      <c r="F552" s="292">
        <v>0</v>
      </c>
      <c r="G552" s="293" t="s">
        <v>57</v>
      </c>
      <c r="H552" s="292">
        <v>1120</v>
      </c>
    </row>
    <row r="553" spans="1:8" ht="20.100000000000001" customHeight="1" x14ac:dyDescent="0.25">
      <c r="A553" s="291" t="s">
        <v>1448</v>
      </c>
      <c r="B553" s="291" t="s">
        <v>454</v>
      </c>
      <c r="C553" s="293" t="s">
        <v>57</v>
      </c>
      <c r="D553" s="292">
        <v>2800</v>
      </c>
      <c r="E553" s="292">
        <v>0</v>
      </c>
      <c r="F553" s="292">
        <v>0</v>
      </c>
      <c r="G553" s="293" t="s">
        <v>57</v>
      </c>
      <c r="H553" s="292">
        <v>2800</v>
      </c>
    </row>
    <row r="554" spans="1:8" ht="20.100000000000001" customHeight="1" x14ac:dyDescent="0.25">
      <c r="A554" s="291" t="s">
        <v>1449</v>
      </c>
      <c r="B554" s="291" t="s">
        <v>455</v>
      </c>
      <c r="C554" s="293" t="s">
        <v>57</v>
      </c>
      <c r="D554" s="292">
        <v>2800</v>
      </c>
      <c r="E554" s="292">
        <v>0</v>
      </c>
      <c r="F554" s="292">
        <v>0</v>
      </c>
      <c r="G554" s="293" t="s">
        <v>57</v>
      </c>
      <c r="H554" s="292">
        <v>2800</v>
      </c>
    </row>
    <row r="555" spans="1:8" ht="20.100000000000001" customHeight="1" x14ac:dyDescent="0.25">
      <c r="A555" s="291" t="s">
        <v>1450</v>
      </c>
      <c r="B555" s="291" t="s">
        <v>456</v>
      </c>
      <c r="C555" s="293" t="s">
        <v>57</v>
      </c>
      <c r="D555" s="292">
        <v>2388.9499999999998</v>
      </c>
      <c r="E555" s="292">
        <v>0</v>
      </c>
      <c r="F555" s="292">
        <v>0</v>
      </c>
      <c r="G555" s="293" t="s">
        <v>57</v>
      </c>
      <c r="H555" s="292">
        <v>2388.9499999999998</v>
      </c>
    </row>
    <row r="556" spans="1:8" ht="20.100000000000001" customHeight="1" x14ac:dyDescent="0.25">
      <c r="A556" s="291" t="s">
        <v>1451</v>
      </c>
      <c r="B556" s="291" t="s">
        <v>457</v>
      </c>
      <c r="C556" s="293" t="s">
        <v>57</v>
      </c>
      <c r="D556" s="292">
        <v>420</v>
      </c>
      <c r="E556" s="292">
        <v>0</v>
      </c>
      <c r="F556" s="292">
        <v>0</v>
      </c>
      <c r="G556" s="293" t="s">
        <v>57</v>
      </c>
      <c r="H556" s="292">
        <v>420</v>
      </c>
    </row>
    <row r="557" spans="1:8" ht="20.100000000000001" customHeight="1" x14ac:dyDescent="0.25">
      <c r="A557" s="291" t="s">
        <v>1452</v>
      </c>
      <c r="B557" s="291" t="s">
        <v>459</v>
      </c>
      <c r="C557" s="293" t="s">
        <v>57</v>
      </c>
      <c r="D557" s="292">
        <v>1050</v>
      </c>
      <c r="E557" s="292">
        <v>0</v>
      </c>
      <c r="F557" s="292">
        <v>0</v>
      </c>
      <c r="G557" s="293" t="s">
        <v>57</v>
      </c>
      <c r="H557" s="292">
        <v>1050</v>
      </c>
    </row>
    <row r="558" spans="1:8" ht="20.100000000000001" customHeight="1" x14ac:dyDescent="0.25">
      <c r="A558" s="291" t="s">
        <v>1453</v>
      </c>
      <c r="B558" s="291" t="s">
        <v>460</v>
      </c>
      <c r="C558" s="293" t="s">
        <v>57</v>
      </c>
      <c r="D558" s="292">
        <v>2800</v>
      </c>
      <c r="E558" s="292">
        <v>0</v>
      </c>
      <c r="F558" s="292">
        <v>0</v>
      </c>
      <c r="G558" s="293" t="s">
        <v>57</v>
      </c>
      <c r="H558" s="292">
        <v>2800</v>
      </c>
    </row>
    <row r="559" spans="1:8" ht="20.100000000000001" customHeight="1" x14ac:dyDescent="0.25">
      <c r="A559" s="291" t="s">
        <v>1454</v>
      </c>
      <c r="B559" s="291" t="s">
        <v>462</v>
      </c>
      <c r="C559" s="293" t="s">
        <v>57</v>
      </c>
      <c r="D559" s="292">
        <v>1050</v>
      </c>
      <c r="E559" s="292">
        <v>0</v>
      </c>
      <c r="F559" s="292">
        <v>0</v>
      </c>
      <c r="G559" s="293" t="s">
        <v>57</v>
      </c>
      <c r="H559" s="292">
        <v>1050</v>
      </c>
    </row>
    <row r="560" spans="1:8" ht="20.100000000000001" customHeight="1" x14ac:dyDescent="0.25">
      <c r="A560" s="291" t="s">
        <v>1455</v>
      </c>
      <c r="B560" s="291" t="s">
        <v>463</v>
      </c>
      <c r="C560" s="293" t="s">
        <v>57</v>
      </c>
      <c r="D560" s="292">
        <v>1400</v>
      </c>
      <c r="E560" s="292">
        <v>0</v>
      </c>
      <c r="F560" s="292">
        <v>0</v>
      </c>
      <c r="G560" s="293" t="s">
        <v>57</v>
      </c>
      <c r="H560" s="292">
        <v>1400</v>
      </c>
    </row>
    <row r="561" spans="1:8" ht="20.100000000000001" customHeight="1" x14ac:dyDescent="0.25">
      <c r="A561" s="291" t="s">
        <v>1456</v>
      </c>
      <c r="B561" s="291" t="s">
        <v>464</v>
      </c>
      <c r="C561" s="293" t="s">
        <v>57</v>
      </c>
      <c r="D561" s="292">
        <v>2800</v>
      </c>
      <c r="E561" s="292">
        <v>0</v>
      </c>
      <c r="F561" s="292">
        <v>0</v>
      </c>
      <c r="G561" s="293" t="s">
        <v>57</v>
      </c>
      <c r="H561" s="292">
        <v>2800</v>
      </c>
    </row>
    <row r="562" spans="1:8" ht="20.100000000000001" customHeight="1" x14ac:dyDescent="0.25">
      <c r="A562" s="291" t="s">
        <v>1457</v>
      </c>
      <c r="B562" s="291" t="s">
        <v>465</v>
      </c>
      <c r="C562" s="293" t="s">
        <v>57</v>
      </c>
      <c r="D562" s="292">
        <v>2800</v>
      </c>
      <c r="E562" s="292">
        <v>0</v>
      </c>
      <c r="F562" s="292">
        <v>0</v>
      </c>
      <c r="G562" s="293" t="s">
        <v>57</v>
      </c>
      <c r="H562" s="292">
        <v>2800</v>
      </c>
    </row>
    <row r="563" spans="1:8" ht="20.100000000000001" customHeight="1" x14ac:dyDescent="0.25">
      <c r="A563" s="291" t="s">
        <v>1458</v>
      </c>
      <c r="B563" s="291" t="s">
        <v>466</v>
      </c>
      <c r="C563" s="293" t="s">
        <v>57</v>
      </c>
      <c r="D563" s="292">
        <v>1120</v>
      </c>
      <c r="E563" s="292">
        <v>0</v>
      </c>
      <c r="F563" s="292">
        <v>0</v>
      </c>
      <c r="G563" s="293" t="s">
        <v>57</v>
      </c>
      <c r="H563" s="292">
        <v>1120</v>
      </c>
    </row>
    <row r="564" spans="1:8" ht="20.100000000000001" customHeight="1" x14ac:dyDescent="0.25">
      <c r="A564" s="291" t="s">
        <v>1459</v>
      </c>
      <c r="B564" s="291" t="s">
        <v>467</v>
      </c>
      <c r="C564" s="293" t="s">
        <v>57</v>
      </c>
      <c r="D564" s="292">
        <v>2800</v>
      </c>
      <c r="E564" s="292">
        <v>0</v>
      </c>
      <c r="F564" s="292">
        <v>0</v>
      </c>
      <c r="G564" s="293" t="s">
        <v>57</v>
      </c>
      <c r="H564" s="292">
        <v>2800</v>
      </c>
    </row>
    <row r="565" spans="1:8" ht="20.100000000000001" customHeight="1" x14ac:dyDescent="0.25">
      <c r="A565" s="291" t="s">
        <v>1460</v>
      </c>
      <c r="B565" s="291" t="s">
        <v>482</v>
      </c>
      <c r="C565" s="293" t="s">
        <v>57</v>
      </c>
      <c r="D565" s="292">
        <v>2800</v>
      </c>
      <c r="E565" s="292">
        <v>0</v>
      </c>
      <c r="F565" s="292">
        <v>0</v>
      </c>
      <c r="G565" s="293" t="s">
        <v>57</v>
      </c>
      <c r="H565" s="292">
        <v>2800</v>
      </c>
    </row>
    <row r="566" spans="1:8" ht="20.100000000000001" customHeight="1" x14ac:dyDescent="0.25">
      <c r="A566" s="291" t="s">
        <v>1461</v>
      </c>
      <c r="B566" s="291" t="s">
        <v>470</v>
      </c>
      <c r="C566" s="293" t="s">
        <v>57</v>
      </c>
      <c r="D566" s="292">
        <v>1260</v>
      </c>
      <c r="E566" s="292">
        <v>0</v>
      </c>
      <c r="F566" s="292">
        <v>0</v>
      </c>
      <c r="G566" s="293" t="s">
        <v>57</v>
      </c>
      <c r="H566" s="292">
        <v>1260</v>
      </c>
    </row>
    <row r="567" spans="1:8" ht="20.100000000000001" customHeight="1" x14ac:dyDescent="0.25">
      <c r="A567" s="291" t="s">
        <v>1462</v>
      </c>
      <c r="B567" s="291" t="s">
        <v>471</v>
      </c>
      <c r="C567" s="293" t="s">
        <v>57</v>
      </c>
      <c r="D567" s="292">
        <v>2800</v>
      </c>
      <c r="E567" s="292">
        <v>0</v>
      </c>
      <c r="F567" s="292">
        <v>0</v>
      </c>
      <c r="G567" s="293" t="s">
        <v>57</v>
      </c>
      <c r="H567" s="292">
        <v>2800</v>
      </c>
    </row>
    <row r="568" spans="1:8" ht="20.100000000000001" customHeight="1" x14ac:dyDescent="0.25">
      <c r="A568" s="291" t="s">
        <v>1463</v>
      </c>
      <c r="B568" s="291" t="s">
        <v>472</v>
      </c>
      <c r="C568" s="293" t="s">
        <v>57</v>
      </c>
      <c r="D568" s="292">
        <v>1750</v>
      </c>
      <c r="E568" s="292">
        <v>0</v>
      </c>
      <c r="F568" s="292">
        <v>0</v>
      </c>
      <c r="G568" s="293" t="s">
        <v>57</v>
      </c>
      <c r="H568" s="292">
        <v>1750</v>
      </c>
    </row>
    <row r="569" spans="1:8" ht="20.100000000000001" customHeight="1" x14ac:dyDescent="0.25">
      <c r="A569" s="291" t="s">
        <v>1464</v>
      </c>
      <c r="B569" s="291" t="s">
        <v>473</v>
      </c>
      <c r="C569" s="293" t="s">
        <v>57</v>
      </c>
      <c r="D569" s="292">
        <v>2800</v>
      </c>
      <c r="E569" s="292">
        <v>0</v>
      </c>
      <c r="F569" s="292">
        <v>0</v>
      </c>
      <c r="G569" s="293" t="s">
        <v>57</v>
      </c>
      <c r="H569" s="292">
        <v>2800</v>
      </c>
    </row>
    <row r="570" spans="1:8" ht="20.100000000000001" customHeight="1" x14ac:dyDescent="0.25">
      <c r="A570" s="291" t="s">
        <v>1465</v>
      </c>
      <c r="B570" s="291" t="s">
        <v>474</v>
      </c>
      <c r="C570" s="293" t="s">
        <v>57</v>
      </c>
      <c r="D570" s="292">
        <v>1050</v>
      </c>
      <c r="E570" s="292">
        <v>0</v>
      </c>
      <c r="F570" s="292">
        <v>0</v>
      </c>
      <c r="G570" s="293" t="s">
        <v>57</v>
      </c>
      <c r="H570" s="292">
        <v>1050</v>
      </c>
    </row>
    <row r="571" spans="1:8" ht="20.100000000000001" customHeight="1" x14ac:dyDescent="0.25">
      <c r="A571" s="291" t="s">
        <v>1466</v>
      </c>
      <c r="B571" s="291" t="s">
        <v>475</v>
      </c>
      <c r="C571" s="293" t="s">
        <v>57</v>
      </c>
      <c r="D571" s="292">
        <v>1750</v>
      </c>
      <c r="E571" s="292">
        <v>0</v>
      </c>
      <c r="F571" s="292">
        <v>0</v>
      </c>
      <c r="G571" s="293" t="s">
        <v>57</v>
      </c>
      <c r="H571" s="292">
        <v>1750</v>
      </c>
    </row>
    <row r="572" spans="1:8" ht="20.100000000000001" customHeight="1" x14ac:dyDescent="0.25">
      <c r="A572" s="291" t="s">
        <v>1467</v>
      </c>
      <c r="B572" s="291" t="s">
        <v>15</v>
      </c>
      <c r="C572" s="293" t="s">
        <v>57</v>
      </c>
      <c r="D572" s="292">
        <v>1400</v>
      </c>
      <c r="E572" s="292">
        <v>0</v>
      </c>
      <c r="F572" s="292">
        <v>0</v>
      </c>
      <c r="G572" s="293" t="s">
        <v>57</v>
      </c>
      <c r="H572" s="292">
        <v>1400</v>
      </c>
    </row>
    <row r="573" spans="1:8" ht="20.100000000000001" customHeight="1" x14ac:dyDescent="0.25">
      <c r="A573" s="291" t="s">
        <v>1468</v>
      </c>
      <c r="B573" s="291" t="s">
        <v>476</v>
      </c>
      <c r="C573" s="293" t="s">
        <v>57</v>
      </c>
      <c r="D573" s="292">
        <v>1400</v>
      </c>
      <c r="E573" s="292">
        <v>0</v>
      </c>
      <c r="F573" s="292">
        <v>0</v>
      </c>
      <c r="G573" s="293" t="s">
        <v>57</v>
      </c>
      <c r="H573" s="292">
        <v>1400</v>
      </c>
    </row>
    <row r="574" spans="1:8" ht="20.100000000000001" customHeight="1" x14ac:dyDescent="0.25">
      <c r="A574" s="291" t="s">
        <v>1469</v>
      </c>
      <c r="B574" s="291" t="s">
        <v>477</v>
      </c>
      <c r="C574" s="293" t="s">
        <v>57</v>
      </c>
      <c r="D574" s="292">
        <v>1400</v>
      </c>
      <c r="E574" s="292">
        <v>0</v>
      </c>
      <c r="F574" s="292">
        <v>0</v>
      </c>
      <c r="G574" s="293" t="s">
        <v>57</v>
      </c>
      <c r="H574" s="292">
        <v>1400</v>
      </c>
    </row>
    <row r="575" spans="1:8" ht="20.100000000000001" customHeight="1" x14ac:dyDescent="0.25">
      <c r="A575" s="291" t="s">
        <v>1470</v>
      </c>
      <c r="B575" s="291" t="s">
        <v>478</v>
      </c>
      <c r="C575" s="293" t="s">
        <v>57</v>
      </c>
      <c r="D575" s="292">
        <v>1400</v>
      </c>
      <c r="E575" s="292">
        <v>0</v>
      </c>
      <c r="F575" s="292">
        <v>0</v>
      </c>
      <c r="G575" s="293" t="s">
        <v>57</v>
      </c>
      <c r="H575" s="292">
        <v>1400</v>
      </c>
    </row>
    <row r="576" spans="1:8" ht="20.100000000000001" customHeight="1" x14ac:dyDescent="0.25">
      <c r="A576" s="291" t="s">
        <v>1471</v>
      </c>
      <c r="B576" s="291" t="s">
        <v>479</v>
      </c>
      <c r="C576" s="293" t="s">
        <v>57</v>
      </c>
      <c r="D576" s="292">
        <v>84</v>
      </c>
      <c r="E576" s="292">
        <v>0</v>
      </c>
      <c r="F576" s="292">
        <v>0</v>
      </c>
      <c r="G576" s="293" t="s">
        <v>57</v>
      </c>
      <c r="H576" s="292">
        <v>84</v>
      </c>
    </row>
    <row r="577" spans="1:8" ht="20.100000000000001" customHeight="1" x14ac:dyDescent="0.25">
      <c r="A577" s="291" t="s">
        <v>1472</v>
      </c>
      <c r="B577" s="291" t="s">
        <v>480</v>
      </c>
      <c r="C577" s="293" t="s">
        <v>57</v>
      </c>
      <c r="D577" s="292">
        <v>2800</v>
      </c>
      <c r="E577" s="292">
        <v>0</v>
      </c>
      <c r="F577" s="292">
        <v>0</v>
      </c>
      <c r="G577" s="293" t="s">
        <v>57</v>
      </c>
      <c r="H577" s="292">
        <v>2800</v>
      </c>
    </row>
    <row r="578" spans="1:8" ht="20.100000000000001" customHeight="1" x14ac:dyDescent="0.25">
      <c r="A578" s="291" t="s">
        <v>1473</v>
      </c>
      <c r="B578" s="291" t="s">
        <v>481</v>
      </c>
      <c r="C578" s="293" t="s">
        <v>57</v>
      </c>
      <c r="D578" s="292">
        <v>2800</v>
      </c>
      <c r="E578" s="292">
        <v>0</v>
      </c>
      <c r="F578" s="292">
        <v>0</v>
      </c>
      <c r="G578" s="293" t="s">
        <v>57</v>
      </c>
      <c r="H578" s="292">
        <v>2800</v>
      </c>
    </row>
    <row r="579" spans="1:8" ht="20.100000000000001" customHeight="1" x14ac:dyDescent="0.25">
      <c r="A579" s="291" t="s">
        <v>1474</v>
      </c>
      <c r="B579" s="291" t="s">
        <v>1071</v>
      </c>
      <c r="C579" s="293" t="s">
        <v>57</v>
      </c>
      <c r="D579" s="292">
        <v>1050</v>
      </c>
      <c r="E579" s="292">
        <v>0</v>
      </c>
      <c r="F579" s="292">
        <v>0</v>
      </c>
      <c r="G579" s="293" t="s">
        <v>57</v>
      </c>
      <c r="H579" s="292">
        <v>1050</v>
      </c>
    </row>
    <row r="580" spans="1:8" ht="20.100000000000001" customHeight="1" x14ac:dyDescent="0.25">
      <c r="A580" s="291" t="s">
        <v>1475</v>
      </c>
      <c r="B580" s="291" t="s">
        <v>1073</v>
      </c>
      <c r="C580" s="293" t="s">
        <v>57</v>
      </c>
      <c r="D580" s="292">
        <v>420</v>
      </c>
      <c r="E580" s="292">
        <v>0</v>
      </c>
      <c r="F580" s="292">
        <v>0</v>
      </c>
      <c r="G580" s="293" t="s">
        <v>57</v>
      </c>
      <c r="H580" s="292">
        <v>420</v>
      </c>
    </row>
    <row r="581" spans="1:8" ht="20.100000000000001" customHeight="1" x14ac:dyDescent="0.25">
      <c r="A581" s="291" t="s">
        <v>1476</v>
      </c>
      <c r="B581" s="291" t="s">
        <v>1075</v>
      </c>
      <c r="C581" s="293" t="s">
        <v>57</v>
      </c>
      <c r="D581" s="292">
        <v>1400</v>
      </c>
      <c r="E581" s="292">
        <v>0</v>
      </c>
      <c r="F581" s="292">
        <v>0</v>
      </c>
      <c r="G581" s="293" t="s">
        <v>57</v>
      </c>
      <c r="H581" s="292">
        <v>1400</v>
      </c>
    </row>
    <row r="582" spans="1:8" ht="20.100000000000001" customHeight="1" x14ac:dyDescent="0.25">
      <c r="A582" s="291" t="s">
        <v>1480</v>
      </c>
      <c r="B582" s="291" t="s">
        <v>1084</v>
      </c>
      <c r="C582" s="293" t="s">
        <v>57</v>
      </c>
      <c r="D582" s="292">
        <v>0</v>
      </c>
      <c r="E582" s="292">
        <v>0</v>
      </c>
      <c r="F582" s="292">
        <v>2800</v>
      </c>
      <c r="G582" s="293" t="s">
        <v>57</v>
      </c>
      <c r="H582" s="292">
        <v>2800</v>
      </c>
    </row>
    <row r="583" spans="1:8" ht="20.100000000000001" customHeight="1" x14ac:dyDescent="0.25">
      <c r="A583" s="291" t="s">
        <v>1482</v>
      </c>
      <c r="B583" s="291" t="s">
        <v>680</v>
      </c>
      <c r="C583" s="293" t="s">
        <v>57</v>
      </c>
      <c r="D583" s="292">
        <v>38690865.140000001</v>
      </c>
      <c r="E583" s="292">
        <v>0</v>
      </c>
      <c r="F583" s="292">
        <v>0</v>
      </c>
      <c r="G583" s="293" t="s">
        <v>57</v>
      </c>
      <c r="H583" s="292">
        <v>38690865.140000001</v>
      </c>
    </row>
    <row r="584" spans="1:8" ht="20.100000000000001" customHeight="1" x14ac:dyDescent="0.25">
      <c r="A584" s="294" t="s">
        <v>1483</v>
      </c>
      <c r="B584" s="294" t="s">
        <v>218</v>
      </c>
      <c r="C584" s="296" t="s">
        <v>57</v>
      </c>
      <c r="D584" s="295">
        <v>10446445.449999999</v>
      </c>
      <c r="E584" s="295">
        <v>0</v>
      </c>
      <c r="F584" s="295">
        <v>0</v>
      </c>
      <c r="G584" s="296" t="s">
        <v>57</v>
      </c>
      <c r="H584" s="295">
        <v>10446445.449999999</v>
      </c>
    </row>
    <row r="585" spans="1:8" ht="20.100000000000001" customHeight="1" x14ac:dyDescent="0.25">
      <c r="A585" s="294" t="s">
        <v>1484</v>
      </c>
      <c r="B585" s="294" t="s">
        <v>220</v>
      </c>
      <c r="C585" s="296" t="s">
        <v>57</v>
      </c>
      <c r="D585" s="295">
        <v>3757988.99</v>
      </c>
      <c r="E585" s="295">
        <v>0</v>
      </c>
      <c r="F585" s="295">
        <v>0</v>
      </c>
      <c r="G585" s="296" t="s">
        <v>57</v>
      </c>
      <c r="H585" s="295">
        <v>3757988.99</v>
      </c>
    </row>
    <row r="586" spans="1:8" ht="20.100000000000001" customHeight="1" x14ac:dyDescent="0.25">
      <c r="A586" s="294" t="s">
        <v>1485</v>
      </c>
      <c r="B586" s="294" t="s">
        <v>222</v>
      </c>
      <c r="C586" s="296" t="s">
        <v>57</v>
      </c>
      <c r="D586" s="295">
        <v>3337367.16</v>
      </c>
      <c r="E586" s="295">
        <v>0</v>
      </c>
      <c r="F586" s="295">
        <v>0</v>
      </c>
      <c r="G586" s="296" t="s">
        <v>57</v>
      </c>
      <c r="H586" s="295">
        <v>3337367.16</v>
      </c>
    </row>
    <row r="587" spans="1:8" ht="20.100000000000001" customHeight="1" x14ac:dyDescent="0.25">
      <c r="A587" s="294" t="s">
        <v>1486</v>
      </c>
      <c r="B587" s="294" t="s">
        <v>224</v>
      </c>
      <c r="C587" s="296" t="s">
        <v>57</v>
      </c>
      <c r="D587" s="295">
        <v>7862470.3600000003</v>
      </c>
      <c r="E587" s="295">
        <v>0</v>
      </c>
      <c r="F587" s="295">
        <v>0</v>
      </c>
      <c r="G587" s="296" t="s">
        <v>57</v>
      </c>
      <c r="H587" s="295">
        <v>7862470.3600000003</v>
      </c>
    </row>
    <row r="588" spans="1:8" ht="20.100000000000001" customHeight="1" x14ac:dyDescent="0.25">
      <c r="A588" s="294" t="s">
        <v>1487</v>
      </c>
      <c r="B588" s="294" t="s">
        <v>226</v>
      </c>
      <c r="C588" s="296" t="s">
        <v>57</v>
      </c>
      <c r="D588" s="295">
        <v>4561192.3</v>
      </c>
      <c r="E588" s="295">
        <v>0</v>
      </c>
      <c r="F588" s="295">
        <v>0</v>
      </c>
      <c r="G588" s="296" t="s">
        <v>57</v>
      </c>
      <c r="H588" s="295">
        <v>4561192.3</v>
      </c>
    </row>
    <row r="589" spans="1:8" ht="20.100000000000001" customHeight="1" x14ac:dyDescent="0.25">
      <c r="A589" s="294" t="s">
        <v>1488</v>
      </c>
      <c r="B589" s="294" t="s">
        <v>228</v>
      </c>
      <c r="C589" s="296" t="s">
        <v>57</v>
      </c>
      <c r="D589" s="295">
        <v>2765075.14</v>
      </c>
      <c r="E589" s="295">
        <v>0</v>
      </c>
      <c r="F589" s="295">
        <v>0</v>
      </c>
      <c r="G589" s="296" t="s">
        <v>57</v>
      </c>
      <c r="H589" s="295">
        <v>2765075.14</v>
      </c>
    </row>
    <row r="590" spans="1:8" ht="20.100000000000001" customHeight="1" x14ac:dyDescent="0.25">
      <c r="A590" s="294" t="s">
        <v>1489</v>
      </c>
      <c r="B590" s="294" t="s">
        <v>229</v>
      </c>
      <c r="C590" s="296" t="s">
        <v>57</v>
      </c>
      <c r="D590" s="295">
        <v>2354645.0299999998</v>
      </c>
      <c r="E590" s="295">
        <v>0</v>
      </c>
      <c r="F590" s="295">
        <v>0</v>
      </c>
      <c r="G590" s="296" t="s">
        <v>57</v>
      </c>
      <c r="H590" s="295">
        <v>2354645.0299999998</v>
      </c>
    </row>
    <row r="591" spans="1:8" ht="20.100000000000001" customHeight="1" x14ac:dyDescent="0.25">
      <c r="A591" s="294" t="s">
        <v>1490</v>
      </c>
      <c r="B591" s="294" t="s">
        <v>231</v>
      </c>
      <c r="C591" s="296" t="s">
        <v>57</v>
      </c>
      <c r="D591" s="295">
        <v>1636821.79</v>
      </c>
      <c r="E591" s="295">
        <v>0</v>
      </c>
      <c r="F591" s="295">
        <v>0</v>
      </c>
      <c r="G591" s="296" t="s">
        <v>57</v>
      </c>
      <c r="H591" s="295">
        <v>1636821.79</v>
      </c>
    </row>
    <row r="592" spans="1:8" ht="20.100000000000001" customHeight="1" x14ac:dyDescent="0.25">
      <c r="A592" s="294" t="s">
        <v>1491</v>
      </c>
      <c r="B592" s="294" t="s">
        <v>763</v>
      </c>
      <c r="C592" s="296" t="s">
        <v>57</v>
      </c>
      <c r="D592" s="295">
        <v>1968858.92</v>
      </c>
      <c r="E592" s="295">
        <v>0</v>
      </c>
      <c r="F592" s="295">
        <v>0</v>
      </c>
      <c r="G592" s="296" t="s">
        <v>57</v>
      </c>
      <c r="H592" s="295">
        <v>1968858.92</v>
      </c>
    </row>
    <row r="593" spans="1:8" ht="20.100000000000001" customHeight="1" x14ac:dyDescent="0.25">
      <c r="A593" s="291" t="s">
        <v>1492</v>
      </c>
      <c r="B593" s="291" t="s">
        <v>681</v>
      </c>
      <c r="C593" s="293" t="s">
        <v>57</v>
      </c>
      <c r="D593" s="292">
        <v>7907614.4699999997</v>
      </c>
      <c r="E593" s="292">
        <v>0</v>
      </c>
      <c r="F593" s="292">
        <v>43011.56</v>
      </c>
      <c r="G593" s="293" t="s">
        <v>57</v>
      </c>
      <c r="H593" s="292">
        <v>7950626.0300000003</v>
      </c>
    </row>
    <row r="594" spans="1:8" ht="20.100000000000001" customHeight="1" x14ac:dyDescent="0.25">
      <c r="A594" s="294" t="s">
        <v>1493</v>
      </c>
      <c r="B594" s="294" t="s">
        <v>241</v>
      </c>
      <c r="C594" s="296" t="s">
        <v>57</v>
      </c>
      <c r="D594" s="295">
        <v>1768975.75</v>
      </c>
      <c r="E594" s="295">
        <v>0</v>
      </c>
      <c r="F594" s="295">
        <v>0</v>
      </c>
      <c r="G594" s="296" t="s">
        <v>57</v>
      </c>
      <c r="H594" s="295">
        <v>1768975.75</v>
      </c>
    </row>
    <row r="595" spans="1:8" ht="20.100000000000001" customHeight="1" x14ac:dyDescent="0.25">
      <c r="A595" s="294" t="s">
        <v>1494</v>
      </c>
      <c r="B595" s="294" t="s">
        <v>178</v>
      </c>
      <c r="C595" s="296" t="s">
        <v>57</v>
      </c>
      <c r="D595" s="295">
        <v>457883.51</v>
      </c>
      <c r="E595" s="295">
        <v>0</v>
      </c>
      <c r="F595" s="295">
        <v>0</v>
      </c>
      <c r="G595" s="296" t="s">
        <v>57</v>
      </c>
      <c r="H595" s="295">
        <v>457883.51</v>
      </c>
    </row>
    <row r="596" spans="1:8" ht="20.100000000000001" customHeight="1" x14ac:dyDescent="0.25">
      <c r="A596" s="294" t="s">
        <v>1495</v>
      </c>
      <c r="B596" s="294" t="s">
        <v>242</v>
      </c>
      <c r="C596" s="296" t="s">
        <v>57</v>
      </c>
      <c r="D596" s="298">
        <v>-2725316.18</v>
      </c>
      <c r="E596" s="295">
        <v>0</v>
      </c>
      <c r="F596" s="295">
        <v>0</v>
      </c>
      <c r="G596" s="296" t="s">
        <v>57</v>
      </c>
      <c r="H596" s="298">
        <v>-2725316.18</v>
      </c>
    </row>
    <row r="597" spans="1:8" ht="20.100000000000001" customHeight="1" x14ac:dyDescent="0.25">
      <c r="A597" s="294" t="s">
        <v>1496</v>
      </c>
      <c r="B597" s="294" t="s">
        <v>243</v>
      </c>
      <c r="C597" s="296" t="s">
        <v>57</v>
      </c>
      <c r="D597" s="295">
        <v>8305343.0099999998</v>
      </c>
      <c r="E597" s="295">
        <v>0</v>
      </c>
      <c r="F597" s="295">
        <v>0</v>
      </c>
      <c r="G597" s="296" t="s">
        <v>57</v>
      </c>
      <c r="H597" s="295">
        <v>8305343.0099999998</v>
      </c>
    </row>
    <row r="598" spans="1:8" ht="20.100000000000001" customHeight="1" x14ac:dyDescent="0.25">
      <c r="A598" s="291" t="s">
        <v>1497</v>
      </c>
      <c r="B598" s="291" t="s">
        <v>811</v>
      </c>
      <c r="C598" s="293" t="s">
        <v>57</v>
      </c>
      <c r="D598" s="292">
        <v>41495.360000000001</v>
      </c>
      <c r="E598" s="292">
        <v>0</v>
      </c>
      <c r="F598" s="292">
        <v>0</v>
      </c>
      <c r="G598" s="293" t="s">
        <v>57</v>
      </c>
      <c r="H598" s="292">
        <v>41495.360000000001</v>
      </c>
    </row>
    <row r="599" spans="1:8" ht="20.100000000000001" customHeight="1" x14ac:dyDescent="0.25">
      <c r="A599" s="291" t="s">
        <v>1498</v>
      </c>
      <c r="B599" s="291" t="s">
        <v>1499</v>
      </c>
      <c r="C599" s="293" t="s">
        <v>57</v>
      </c>
      <c r="D599" s="292">
        <v>17500</v>
      </c>
      <c r="E599" s="292">
        <v>0</v>
      </c>
      <c r="F599" s="292">
        <v>0</v>
      </c>
      <c r="G599" s="293" t="s">
        <v>57</v>
      </c>
      <c r="H599" s="292">
        <v>17500</v>
      </c>
    </row>
    <row r="600" spans="1:8" ht="20.100000000000001" customHeight="1" x14ac:dyDescent="0.25">
      <c r="A600" s="291" t="s">
        <v>1500</v>
      </c>
      <c r="B600" s="291" t="s">
        <v>251</v>
      </c>
      <c r="C600" s="293" t="s">
        <v>57</v>
      </c>
      <c r="D600" s="292">
        <v>62000</v>
      </c>
      <c r="E600" s="292">
        <v>0</v>
      </c>
      <c r="F600" s="292">
        <v>0</v>
      </c>
      <c r="G600" s="293" t="s">
        <v>57</v>
      </c>
      <c r="H600" s="292">
        <v>62000</v>
      </c>
    </row>
    <row r="601" spans="1:8" ht="20.100000000000001" customHeight="1" x14ac:dyDescent="0.25">
      <c r="A601" s="291" t="s">
        <v>1501</v>
      </c>
      <c r="B601" s="291" t="s">
        <v>1502</v>
      </c>
      <c r="C601" s="293" t="s">
        <v>57</v>
      </c>
      <c r="D601" s="292">
        <v>190000</v>
      </c>
      <c r="E601" s="292">
        <v>0</v>
      </c>
      <c r="F601" s="292">
        <v>0</v>
      </c>
      <c r="G601" s="293" t="s">
        <v>57</v>
      </c>
      <c r="H601" s="292">
        <v>190000</v>
      </c>
    </row>
    <row r="602" spans="1:8" ht="20.100000000000001" customHeight="1" x14ac:dyDescent="0.25">
      <c r="A602" s="291" t="s">
        <v>1503</v>
      </c>
      <c r="B602" s="291" t="s">
        <v>253</v>
      </c>
      <c r="C602" s="293" t="s">
        <v>57</v>
      </c>
      <c r="D602" s="292">
        <v>495000</v>
      </c>
      <c r="E602" s="292">
        <v>0</v>
      </c>
      <c r="F602" s="292">
        <v>0</v>
      </c>
      <c r="G602" s="293" t="s">
        <v>57</v>
      </c>
      <c r="H602" s="292">
        <v>495000</v>
      </c>
    </row>
    <row r="603" spans="1:8" ht="20.100000000000001" customHeight="1" x14ac:dyDescent="0.25">
      <c r="A603" s="291" t="s">
        <v>1504</v>
      </c>
      <c r="B603" s="291" t="s">
        <v>706</v>
      </c>
      <c r="C603" s="293" t="s">
        <v>57</v>
      </c>
      <c r="D603" s="292">
        <v>30000</v>
      </c>
      <c r="E603" s="292">
        <v>0</v>
      </c>
      <c r="F603" s="292">
        <v>0</v>
      </c>
      <c r="G603" s="293" t="s">
        <v>57</v>
      </c>
      <c r="H603" s="292">
        <v>30000</v>
      </c>
    </row>
    <row r="604" spans="1:8" ht="20.100000000000001" customHeight="1" x14ac:dyDescent="0.25">
      <c r="A604" s="291" t="s">
        <v>1505</v>
      </c>
      <c r="B604" s="291" t="s">
        <v>803</v>
      </c>
      <c r="C604" s="293" t="s">
        <v>57</v>
      </c>
      <c r="D604" s="292">
        <v>170000</v>
      </c>
      <c r="E604" s="292">
        <v>0</v>
      </c>
      <c r="F604" s="292">
        <v>0</v>
      </c>
      <c r="G604" s="293" t="s">
        <v>57</v>
      </c>
      <c r="H604" s="292">
        <v>170000</v>
      </c>
    </row>
    <row r="605" spans="1:8" ht="20.100000000000001" customHeight="1" x14ac:dyDescent="0.25">
      <c r="A605" s="291" t="s">
        <v>1506</v>
      </c>
      <c r="B605" s="291" t="s">
        <v>804</v>
      </c>
      <c r="C605" s="293" t="s">
        <v>57</v>
      </c>
      <c r="D605" s="292">
        <v>55000</v>
      </c>
      <c r="E605" s="292">
        <v>0</v>
      </c>
      <c r="F605" s="292">
        <v>0</v>
      </c>
      <c r="G605" s="293" t="s">
        <v>57</v>
      </c>
      <c r="H605" s="292">
        <v>55000</v>
      </c>
    </row>
    <row r="606" spans="1:8" ht="20.100000000000001" customHeight="1" x14ac:dyDescent="0.25">
      <c r="A606" s="291" t="s">
        <v>1507</v>
      </c>
      <c r="B606" s="291" t="s">
        <v>1508</v>
      </c>
      <c r="C606" s="293" t="s">
        <v>57</v>
      </c>
      <c r="D606" s="292">
        <v>450000</v>
      </c>
      <c r="E606" s="292">
        <v>0</v>
      </c>
      <c r="F606" s="292">
        <v>0</v>
      </c>
      <c r="G606" s="293" t="s">
        <v>57</v>
      </c>
      <c r="H606" s="292">
        <v>450000</v>
      </c>
    </row>
    <row r="607" spans="1:8" ht="20.100000000000001" customHeight="1" x14ac:dyDescent="0.25">
      <c r="A607" s="291" t="s">
        <v>1509</v>
      </c>
      <c r="B607" s="291" t="s">
        <v>805</v>
      </c>
      <c r="C607" s="293" t="s">
        <v>57</v>
      </c>
      <c r="D607" s="292">
        <v>3327734</v>
      </c>
      <c r="E607" s="292">
        <v>0</v>
      </c>
      <c r="F607" s="292">
        <v>0</v>
      </c>
      <c r="G607" s="293" t="s">
        <v>57</v>
      </c>
      <c r="H607" s="292">
        <v>3327734</v>
      </c>
    </row>
    <row r="608" spans="1:8" ht="20.100000000000001" customHeight="1" x14ac:dyDescent="0.25">
      <c r="A608" s="291" t="s">
        <v>1510</v>
      </c>
      <c r="B608" s="291" t="s">
        <v>806</v>
      </c>
      <c r="C608" s="293" t="s">
        <v>57</v>
      </c>
      <c r="D608" s="292">
        <v>1167000</v>
      </c>
      <c r="E608" s="292">
        <v>0</v>
      </c>
      <c r="F608" s="292">
        <v>0</v>
      </c>
      <c r="G608" s="293" t="s">
        <v>57</v>
      </c>
      <c r="H608" s="292">
        <v>1167000</v>
      </c>
    </row>
    <row r="609" spans="1:8" ht="20.100000000000001" customHeight="1" x14ac:dyDescent="0.25">
      <c r="A609" s="291" t="s">
        <v>1511</v>
      </c>
      <c r="B609" s="291" t="s">
        <v>1512</v>
      </c>
      <c r="C609" s="293" t="s">
        <v>57</v>
      </c>
      <c r="D609" s="292">
        <v>300000</v>
      </c>
      <c r="E609" s="292">
        <v>0</v>
      </c>
      <c r="F609" s="292">
        <v>0</v>
      </c>
      <c r="G609" s="293" t="s">
        <v>57</v>
      </c>
      <c r="H609" s="292">
        <v>300000</v>
      </c>
    </row>
    <row r="610" spans="1:8" ht="20.100000000000001" customHeight="1" x14ac:dyDescent="0.25">
      <c r="A610" s="291" t="s">
        <v>1513</v>
      </c>
      <c r="B610" s="291" t="s">
        <v>686</v>
      </c>
      <c r="C610" s="293" t="s">
        <v>57</v>
      </c>
      <c r="D610" s="292">
        <v>80000</v>
      </c>
      <c r="E610" s="292">
        <v>0</v>
      </c>
      <c r="F610" s="292">
        <v>0</v>
      </c>
      <c r="G610" s="293" t="s">
        <v>57</v>
      </c>
      <c r="H610" s="292">
        <v>80000</v>
      </c>
    </row>
    <row r="611" spans="1:8" ht="20.100000000000001" customHeight="1" x14ac:dyDescent="0.25">
      <c r="A611" s="291" t="s">
        <v>1514</v>
      </c>
      <c r="B611" s="291" t="s">
        <v>179</v>
      </c>
      <c r="C611" s="293" t="s">
        <v>57</v>
      </c>
      <c r="D611" s="292">
        <v>1904732</v>
      </c>
      <c r="E611" s="292">
        <v>0</v>
      </c>
      <c r="F611" s="292">
        <v>0</v>
      </c>
      <c r="G611" s="293" t="s">
        <v>57</v>
      </c>
      <c r="H611" s="292">
        <v>1904732</v>
      </c>
    </row>
    <row r="612" spans="1:8" ht="20.100000000000001" customHeight="1" x14ac:dyDescent="0.25">
      <c r="A612" s="291" t="s">
        <v>1515</v>
      </c>
      <c r="B612" s="291" t="s">
        <v>687</v>
      </c>
      <c r="C612" s="293" t="s">
        <v>57</v>
      </c>
      <c r="D612" s="292">
        <v>14881.65</v>
      </c>
      <c r="E612" s="292">
        <v>0</v>
      </c>
      <c r="F612" s="292">
        <v>0</v>
      </c>
      <c r="G612" s="293" t="s">
        <v>57</v>
      </c>
      <c r="H612" s="292">
        <v>14881.65</v>
      </c>
    </row>
    <row r="613" spans="1:8" ht="20.100000000000001" customHeight="1" x14ac:dyDescent="0.25">
      <c r="A613" s="294" t="s">
        <v>1516</v>
      </c>
      <c r="B613" s="294" t="s">
        <v>244</v>
      </c>
      <c r="C613" s="296" t="s">
        <v>57</v>
      </c>
      <c r="D613" s="295">
        <v>100728.38</v>
      </c>
      <c r="E613" s="295">
        <v>0</v>
      </c>
      <c r="F613" s="295">
        <v>43011.56</v>
      </c>
      <c r="G613" s="296" t="s">
        <v>57</v>
      </c>
      <c r="H613" s="295">
        <v>143739.94</v>
      </c>
    </row>
    <row r="614" spans="1:8" ht="20.100000000000001" customHeight="1" x14ac:dyDescent="0.25">
      <c r="A614" s="291" t="s">
        <v>1517</v>
      </c>
      <c r="B614" s="291" t="s">
        <v>688</v>
      </c>
      <c r="C614" s="293" t="s">
        <v>57</v>
      </c>
      <c r="D614" s="292">
        <v>100728.38</v>
      </c>
      <c r="E614" s="292">
        <v>0</v>
      </c>
      <c r="F614" s="292">
        <v>43011.56</v>
      </c>
      <c r="G614" s="293" t="s">
        <v>57</v>
      </c>
      <c r="H614" s="292">
        <v>143739.94</v>
      </c>
    </row>
    <row r="615" spans="1:8" ht="20.100000000000001" customHeight="1" x14ac:dyDescent="0.25">
      <c r="A615" s="291" t="s">
        <v>1518</v>
      </c>
      <c r="B615" s="291" t="s">
        <v>689</v>
      </c>
      <c r="C615" s="292">
        <v>6609000.04</v>
      </c>
      <c r="D615" s="293" t="s">
        <v>57</v>
      </c>
      <c r="E615" s="292">
        <v>402947.37</v>
      </c>
      <c r="F615" s="292">
        <v>0</v>
      </c>
      <c r="G615" s="292">
        <v>7011947.4100000001</v>
      </c>
      <c r="H615" s="293" t="s">
        <v>57</v>
      </c>
    </row>
    <row r="616" spans="1:8" ht="20.100000000000001" customHeight="1" x14ac:dyDescent="0.25">
      <c r="A616" s="291" t="s">
        <v>1519</v>
      </c>
      <c r="B616" s="291" t="s">
        <v>243</v>
      </c>
      <c r="C616" s="292">
        <v>5143328.83</v>
      </c>
      <c r="D616" s="293" t="s">
        <v>57</v>
      </c>
      <c r="E616" s="292">
        <v>154657.87</v>
      </c>
      <c r="F616" s="292">
        <v>0</v>
      </c>
      <c r="G616" s="292">
        <v>5297986.7</v>
      </c>
      <c r="H616" s="293" t="s">
        <v>57</v>
      </c>
    </row>
    <row r="617" spans="1:8" ht="20.100000000000001" customHeight="1" x14ac:dyDescent="0.25">
      <c r="A617" s="294" t="s">
        <v>1520</v>
      </c>
      <c r="B617" s="294" t="s">
        <v>250</v>
      </c>
      <c r="C617" s="295">
        <v>53881</v>
      </c>
      <c r="D617" s="296" t="s">
        <v>57</v>
      </c>
      <c r="E617" s="295">
        <v>26613</v>
      </c>
      <c r="F617" s="295">
        <v>0</v>
      </c>
      <c r="G617" s="295">
        <v>80494</v>
      </c>
      <c r="H617" s="296" t="s">
        <v>57</v>
      </c>
    </row>
    <row r="618" spans="1:8" ht="20.100000000000001" customHeight="1" x14ac:dyDescent="0.25">
      <c r="A618" s="291" t="s">
        <v>1521</v>
      </c>
      <c r="B618" s="291" t="s">
        <v>690</v>
      </c>
      <c r="C618" s="292">
        <v>23593</v>
      </c>
      <c r="D618" s="293" t="s">
        <v>57</v>
      </c>
      <c r="E618" s="292">
        <v>25340</v>
      </c>
      <c r="F618" s="292">
        <v>0</v>
      </c>
      <c r="G618" s="292">
        <v>48933</v>
      </c>
      <c r="H618" s="293" t="s">
        <v>57</v>
      </c>
    </row>
    <row r="619" spans="1:8" ht="20.100000000000001" customHeight="1" x14ac:dyDescent="0.25">
      <c r="A619" s="291" t="s">
        <v>1523</v>
      </c>
      <c r="B619" s="291" t="s">
        <v>692</v>
      </c>
      <c r="C619" s="292">
        <v>30288</v>
      </c>
      <c r="D619" s="293" t="s">
        <v>57</v>
      </c>
      <c r="E619" s="292">
        <v>1273</v>
      </c>
      <c r="F619" s="292">
        <v>0</v>
      </c>
      <c r="G619" s="292">
        <v>31561</v>
      </c>
      <c r="H619" s="293" t="s">
        <v>57</v>
      </c>
    </row>
    <row r="620" spans="1:8" ht="20.100000000000001" customHeight="1" x14ac:dyDescent="0.25">
      <c r="A620" s="294" t="s">
        <v>1524</v>
      </c>
      <c r="B620" s="294" t="s">
        <v>275</v>
      </c>
      <c r="C620" s="295">
        <v>24387.279999999999</v>
      </c>
      <c r="D620" s="296" t="s">
        <v>57</v>
      </c>
      <c r="E620" s="295">
        <v>10200</v>
      </c>
      <c r="F620" s="295">
        <v>0</v>
      </c>
      <c r="G620" s="295">
        <v>34587.279999999999</v>
      </c>
      <c r="H620" s="296" t="s">
        <v>57</v>
      </c>
    </row>
    <row r="621" spans="1:8" ht="20.100000000000001" customHeight="1" x14ac:dyDescent="0.25">
      <c r="A621" s="291" t="s">
        <v>1525</v>
      </c>
      <c r="B621" s="291" t="s">
        <v>693</v>
      </c>
      <c r="C621" s="292">
        <v>16853.28</v>
      </c>
      <c r="D621" s="293" t="s">
        <v>57</v>
      </c>
      <c r="E621" s="292">
        <v>0</v>
      </c>
      <c r="F621" s="292">
        <v>0</v>
      </c>
      <c r="G621" s="292">
        <v>16853.28</v>
      </c>
      <c r="H621" s="293" t="s">
        <v>57</v>
      </c>
    </row>
    <row r="622" spans="1:8" ht="20.100000000000001" customHeight="1" x14ac:dyDescent="0.25">
      <c r="A622" s="291" t="s">
        <v>1526</v>
      </c>
      <c r="B622" s="291" t="s">
        <v>694</v>
      </c>
      <c r="C622" s="292">
        <v>0</v>
      </c>
      <c r="D622" s="293" t="s">
        <v>57</v>
      </c>
      <c r="E622" s="292">
        <v>10200</v>
      </c>
      <c r="F622" s="292">
        <v>0</v>
      </c>
      <c r="G622" s="292">
        <v>10200</v>
      </c>
      <c r="H622" s="293" t="s">
        <v>57</v>
      </c>
    </row>
    <row r="623" spans="1:8" ht="20.100000000000001" customHeight="1" x14ac:dyDescent="0.25">
      <c r="A623" s="291" t="s">
        <v>1527</v>
      </c>
      <c r="B623" s="291" t="s">
        <v>695</v>
      </c>
      <c r="C623" s="292">
        <v>1734</v>
      </c>
      <c r="D623" s="293" t="s">
        <v>57</v>
      </c>
      <c r="E623" s="292">
        <v>0</v>
      </c>
      <c r="F623" s="292">
        <v>0</v>
      </c>
      <c r="G623" s="292">
        <v>1734</v>
      </c>
      <c r="H623" s="293" t="s">
        <v>57</v>
      </c>
    </row>
    <row r="624" spans="1:8" ht="20.100000000000001" customHeight="1" x14ac:dyDescent="0.25">
      <c r="A624" s="291" t="s">
        <v>1528</v>
      </c>
      <c r="B624" s="291" t="s">
        <v>696</v>
      </c>
      <c r="C624" s="292">
        <v>2300</v>
      </c>
      <c r="D624" s="293" t="s">
        <v>57</v>
      </c>
      <c r="E624" s="292">
        <v>0</v>
      </c>
      <c r="F624" s="292">
        <v>0</v>
      </c>
      <c r="G624" s="292">
        <v>2300</v>
      </c>
      <c r="H624" s="293" t="s">
        <v>57</v>
      </c>
    </row>
    <row r="625" spans="1:8" ht="20.100000000000001" customHeight="1" x14ac:dyDescent="0.25">
      <c r="A625" s="291" t="s">
        <v>1529</v>
      </c>
      <c r="B625" s="291" t="s">
        <v>682</v>
      </c>
      <c r="C625" s="292">
        <v>3500</v>
      </c>
      <c r="D625" s="293" t="s">
        <v>57</v>
      </c>
      <c r="E625" s="292">
        <v>0</v>
      </c>
      <c r="F625" s="292">
        <v>0</v>
      </c>
      <c r="G625" s="292">
        <v>3500</v>
      </c>
      <c r="H625" s="293" t="s">
        <v>57</v>
      </c>
    </row>
    <row r="626" spans="1:8" ht="20.100000000000001" customHeight="1" x14ac:dyDescent="0.25">
      <c r="A626" s="294" t="s">
        <v>1530</v>
      </c>
      <c r="B626" s="294" t="s">
        <v>251</v>
      </c>
      <c r="C626" s="295">
        <v>104938.56</v>
      </c>
      <c r="D626" s="296" t="s">
        <v>57</v>
      </c>
      <c r="E626" s="295">
        <v>0</v>
      </c>
      <c r="F626" s="295">
        <v>0</v>
      </c>
      <c r="G626" s="295">
        <v>104938.56</v>
      </c>
      <c r="H626" s="296" t="s">
        <v>57</v>
      </c>
    </row>
    <row r="627" spans="1:8" ht="20.100000000000001" customHeight="1" x14ac:dyDescent="0.25">
      <c r="A627" s="291" t="s">
        <v>1531</v>
      </c>
      <c r="B627" s="291" t="s">
        <v>697</v>
      </c>
      <c r="C627" s="292">
        <v>69331.92</v>
      </c>
      <c r="D627" s="293" t="s">
        <v>57</v>
      </c>
      <c r="E627" s="292">
        <v>0</v>
      </c>
      <c r="F627" s="292">
        <v>0</v>
      </c>
      <c r="G627" s="292">
        <v>69331.92</v>
      </c>
      <c r="H627" s="293" t="s">
        <v>57</v>
      </c>
    </row>
    <row r="628" spans="1:8" ht="20.100000000000001" customHeight="1" x14ac:dyDescent="0.25">
      <c r="A628" s="291" t="s">
        <v>1532</v>
      </c>
      <c r="B628" s="291" t="s">
        <v>698</v>
      </c>
      <c r="C628" s="292">
        <v>18345.349999999999</v>
      </c>
      <c r="D628" s="293" t="s">
        <v>57</v>
      </c>
      <c r="E628" s="292">
        <v>0</v>
      </c>
      <c r="F628" s="292">
        <v>0</v>
      </c>
      <c r="G628" s="292">
        <v>18345.349999999999</v>
      </c>
      <c r="H628" s="293" t="s">
        <v>57</v>
      </c>
    </row>
    <row r="629" spans="1:8" ht="20.100000000000001" customHeight="1" x14ac:dyDescent="0.25">
      <c r="A629" s="291" t="s">
        <v>1533</v>
      </c>
      <c r="B629" s="291" t="s">
        <v>699</v>
      </c>
      <c r="C629" s="292">
        <v>11341.51</v>
      </c>
      <c r="D629" s="293" t="s">
        <v>57</v>
      </c>
      <c r="E629" s="292">
        <v>0</v>
      </c>
      <c r="F629" s="292">
        <v>0</v>
      </c>
      <c r="G629" s="292">
        <v>11341.51</v>
      </c>
      <c r="H629" s="293" t="s">
        <v>57</v>
      </c>
    </row>
    <row r="630" spans="1:8" ht="20.100000000000001" customHeight="1" x14ac:dyDescent="0.25">
      <c r="A630" s="291" t="s">
        <v>1534</v>
      </c>
      <c r="B630" s="291" t="s">
        <v>825</v>
      </c>
      <c r="C630" s="292">
        <v>5919.78</v>
      </c>
      <c r="D630" s="293" t="s">
        <v>57</v>
      </c>
      <c r="E630" s="292">
        <v>0</v>
      </c>
      <c r="F630" s="292">
        <v>0</v>
      </c>
      <c r="G630" s="292">
        <v>5919.78</v>
      </c>
      <c r="H630" s="293" t="s">
        <v>57</v>
      </c>
    </row>
    <row r="631" spans="1:8" ht="20.100000000000001" customHeight="1" x14ac:dyDescent="0.25">
      <c r="A631" s="294" t="s">
        <v>1535</v>
      </c>
      <c r="B631" s="294" t="s">
        <v>252</v>
      </c>
      <c r="C631" s="295">
        <v>168557</v>
      </c>
      <c r="D631" s="296" t="s">
        <v>57</v>
      </c>
      <c r="E631" s="295">
        <v>10850</v>
      </c>
      <c r="F631" s="295">
        <v>0</v>
      </c>
      <c r="G631" s="295">
        <v>179407</v>
      </c>
      <c r="H631" s="296" t="s">
        <v>57</v>
      </c>
    </row>
    <row r="632" spans="1:8" ht="20.100000000000001" customHeight="1" x14ac:dyDescent="0.25">
      <c r="A632" s="291" t="s">
        <v>1536</v>
      </c>
      <c r="B632" s="291" t="s">
        <v>267</v>
      </c>
      <c r="C632" s="292">
        <v>54016</v>
      </c>
      <c r="D632" s="293" t="s">
        <v>57</v>
      </c>
      <c r="E632" s="292">
        <v>5000</v>
      </c>
      <c r="F632" s="292">
        <v>0</v>
      </c>
      <c r="G632" s="292">
        <v>59016</v>
      </c>
      <c r="H632" s="293" t="s">
        <v>57</v>
      </c>
    </row>
    <row r="633" spans="1:8" ht="20.100000000000001" customHeight="1" x14ac:dyDescent="0.25">
      <c r="A633" s="291" t="s">
        <v>1537</v>
      </c>
      <c r="B633" s="291" t="s">
        <v>701</v>
      </c>
      <c r="C633" s="292">
        <v>60815</v>
      </c>
      <c r="D633" s="293" t="s">
        <v>57</v>
      </c>
      <c r="E633" s="292">
        <v>3750</v>
      </c>
      <c r="F633" s="292">
        <v>0</v>
      </c>
      <c r="G633" s="292">
        <v>64565</v>
      </c>
      <c r="H633" s="293" t="s">
        <v>57</v>
      </c>
    </row>
    <row r="634" spans="1:8" ht="20.100000000000001" customHeight="1" x14ac:dyDescent="0.25">
      <c r="A634" s="291" t="s">
        <v>1538</v>
      </c>
      <c r="B634" s="291" t="s">
        <v>702</v>
      </c>
      <c r="C634" s="292">
        <v>11290.4</v>
      </c>
      <c r="D634" s="293" t="s">
        <v>57</v>
      </c>
      <c r="E634" s="292">
        <v>850</v>
      </c>
      <c r="F634" s="292">
        <v>0</v>
      </c>
      <c r="G634" s="292">
        <v>12140.4</v>
      </c>
      <c r="H634" s="293" t="s">
        <v>57</v>
      </c>
    </row>
    <row r="635" spans="1:8" ht="20.100000000000001" customHeight="1" x14ac:dyDescent="0.25">
      <c r="A635" s="291" t="s">
        <v>1539</v>
      </c>
      <c r="B635" s="291" t="s">
        <v>703</v>
      </c>
      <c r="C635" s="292">
        <v>18569.68</v>
      </c>
      <c r="D635" s="293" t="s">
        <v>57</v>
      </c>
      <c r="E635" s="292">
        <v>1250</v>
      </c>
      <c r="F635" s="292">
        <v>0</v>
      </c>
      <c r="G635" s="292">
        <v>19819.68</v>
      </c>
      <c r="H635" s="293" t="s">
        <v>57</v>
      </c>
    </row>
    <row r="636" spans="1:8" ht="20.100000000000001" customHeight="1" x14ac:dyDescent="0.25">
      <c r="A636" s="291" t="s">
        <v>1540</v>
      </c>
      <c r="B636" s="291" t="s">
        <v>704</v>
      </c>
      <c r="C636" s="292">
        <v>23865.919999999998</v>
      </c>
      <c r="D636" s="293" t="s">
        <v>57</v>
      </c>
      <c r="E636" s="292">
        <v>0</v>
      </c>
      <c r="F636" s="292">
        <v>0</v>
      </c>
      <c r="G636" s="292">
        <v>23865.919999999998</v>
      </c>
      <c r="H636" s="293" t="s">
        <v>57</v>
      </c>
    </row>
    <row r="637" spans="1:8" ht="20.100000000000001" customHeight="1" x14ac:dyDescent="0.25">
      <c r="A637" s="294" t="s">
        <v>1541</v>
      </c>
      <c r="B637" s="294" t="s">
        <v>253</v>
      </c>
      <c r="C637" s="295">
        <v>175282.91</v>
      </c>
      <c r="D637" s="296" t="s">
        <v>57</v>
      </c>
      <c r="E637" s="295">
        <v>1200</v>
      </c>
      <c r="F637" s="295">
        <v>0</v>
      </c>
      <c r="G637" s="295">
        <v>176482.91</v>
      </c>
      <c r="H637" s="296" t="s">
        <v>57</v>
      </c>
    </row>
    <row r="638" spans="1:8" ht="20.100000000000001" customHeight="1" x14ac:dyDescent="0.25">
      <c r="A638" s="291" t="s">
        <v>1542</v>
      </c>
      <c r="B638" s="291" t="s">
        <v>705</v>
      </c>
      <c r="C638" s="292">
        <v>122512.49</v>
      </c>
      <c r="D638" s="293" t="s">
        <v>57</v>
      </c>
      <c r="E638" s="292">
        <v>1200</v>
      </c>
      <c r="F638" s="292">
        <v>0</v>
      </c>
      <c r="G638" s="292">
        <v>123712.49</v>
      </c>
      <c r="H638" s="293" t="s">
        <v>57</v>
      </c>
    </row>
    <row r="639" spans="1:8" ht="20.100000000000001" customHeight="1" x14ac:dyDescent="0.25">
      <c r="A639" s="291" t="s">
        <v>1543</v>
      </c>
      <c r="B639" s="291" t="s">
        <v>168</v>
      </c>
      <c r="C639" s="292">
        <v>52770.42</v>
      </c>
      <c r="D639" s="293" t="s">
        <v>57</v>
      </c>
      <c r="E639" s="292">
        <v>0</v>
      </c>
      <c r="F639" s="292">
        <v>0</v>
      </c>
      <c r="G639" s="292">
        <v>52770.42</v>
      </c>
      <c r="H639" s="293" t="s">
        <v>57</v>
      </c>
    </row>
    <row r="640" spans="1:8" ht="20.100000000000001" customHeight="1" x14ac:dyDescent="0.25">
      <c r="A640" s="294" t="s">
        <v>1544</v>
      </c>
      <c r="B640" s="294" t="s">
        <v>254</v>
      </c>
      <c r="C640" s="295">
        <v>101163.21</v>
      </c>
      <c r="D640" s="296" t="s">
        <v>57</v>
      </c>
      <c r="E640" s="298">
        <v>-649.19000000000005</v>
      </c>
      <c r="F640" s="295">
        <v>0</v>
      </c>
      <c r="G640" s="295">
        <v>100514.02</v>
      </c>
      <c r="H640" s="296" t="s">
        <v>57</v>
      </c>
    </row>
    <row r="641" spans="1:8" ht="20.100000000000001" customHeight="1" x14ac:dyDescent="0.25">
      <c r="A641" s="291" t="s">
        <v>1545</v>
      </c>
      <c r="B641" s="291" t="s">
        <v>707</v>
      </c>
      <c r="C641" s="292">
        <v>101163.21</v>
      </c>
      <c r="D641" s="293" t="s">
        <v>57</v>
      </c>
      <c r="E641" s="297">
        <v>-649.19000000000005</v>
      </c>
      <c r="F641" s="292">
        <v>0</v>
      </c>
      <c r="G641" s="292">
        <v>100514.02</v>
      </c>
      <c r="H641" s="293" t="s">
        <v>57</v>
      </c>
    </row>
    <row r="642" spans="1:8" ht="20.100000000000001" customHeight="1" x14ac:dyDescent="0.25">
      <c r="A642" s="294" t="s">
        <v>1546</v>
      </c>
      <c r="B642" s="294" t="s">
        <v>255</v>
      </c>
      <c r="C642" s="295">
        <v>22440.54</v>
      </c>
      <c r="D642" s="296" t="s">
        <v>57</v>
      </c>
      <c r="E642" s="295">
        <v>0</v>
      </c>
      <c r="F642" s="295">
        <v>0</v>
      </c>
      <c r="G642" s="295">
        <v>22440.54</v>
      </c>
      <c r="H642" s="296" t="s">
        <v>57</v>
      </c>
    </row>
    <row r="643" spans="1:8" ht="20.100000000000001" customHeight="1" x14ac:dyDescent="0.25">
      <c r="A643" s="291" t="s">
        <v>1547</v>
      </c>
      <c r="B643" s="291" t="s">
        <v>162</v>
      </c>
      <c r="C643" s="292">
        <v>22440.54</v>
      </c>
      <c r="D643" s="293" t="s">
        <v>57</v>
      </c>
      <c r="E643" s="292">
        <v>0</v>
      </c>
      <c r="F643" s="292">
        <v>0</v>
      </c>
      <c r="G643" s="292">
        <v>22440.54</v>
      </c>
      <c r="H643" s="293" t="s">
        <v>57</v>
      </c>
    </row>
    <row r="644" spans="1:8" ht="20.100000000000001" customHeight="1" x14ac:dyDescent="0.25">
      <c r="A644" s="294" t="s">
        <v>1548</v>
      </c>
      <c r="B644" s="294" t="s">
        <v>256</v>
      </c>
      <c r="C644" s="295">
        <v>418764</v>
      </c>
      <c r="D644" s="296" t="s">
        <v>57</v>
      </c>
      <c r="E644" s="295">
        <v>0</v>
      </c>
      <c r="F644" s="295">
        <v>0</v>
      </c>
      <c r="G644" s="295">
        <v>418764</v>
      </c>
      <c r="H644" s="296" t="s">
        <v>57</v>
      </c>
    </row>
    <row r="645" spans="1:8" ht="20.100000000000001" customHeight="1" x14ac:dyDescent="0.25">
      <c r="A645" s="291" t="s">
        <v>1549</v>
      </c>
      <c r="B645" s="291" t="s">
        <v>266</v>
      </c>
      <c r="C645" s="292">
        <v>355764</v>
      </c>
      <c r="D645" s="293" t="s">
        <v>57</v>
      </c>
      <c r="E645" s="292">
        <v>0</v>
      </c>
      <c r="F645" s="292">
        <v>0</v>
      </c>
      <c r="G645" s="292">
        <v>355764</v>
      </c>
      <c r="H645" s="293" t="s">
        <v>57</v>
      </c>
    </row>
    <row r="646" spans="1:8" ht="20.100000000000001" customHeight="1" x14ac:dyDescent="0.25">
      <c r="A646" s="291" t="s">
        <v>1550</v>
      </c>
      <c r="B646" s="291" t="s">
        <v>267</v>
      </c>
      <c r="C646" s="292">
        <v>22500</v>
      </c>
      <c r="D646" s="293" t="s">
        <v>57</v>
      </c>
      <c r="E646" s="292">
        <v>0</v>
      </c>
      <c r="F646" s="292">
        <v>0</v>
      </c>
      <c r="G646" s="292">
        <v>22500</v>
      </c>
      <c r="H646" s="293" t="s">
        <v>57</v>
      </c>
    </row>
    <row r="647" spans="1:8" ht="20.100000000000001" customHeight="1" x14ac:dyDescent="0.25">
      <c r="A647" s="291" t="s">
        <v>1551</v>
      </c>
      <c r="B647" s="291" t="s">
        <v>701</v>
      </c>
      <c r="C647" s="292">
        <v>17500</v>
      </c>
      <c r="D647" s="293" t="s">
        <v>57</v>
      </c>
      <c r="E647" s="292">
        <v>0</v>
      </c>
      <c r="F647" s="292">
        <v>0</v>
      </c>
      <c r="G647" s="292">
        <v>17500</v>
      </c>
      <c r="H647" s="293" t="s">
        <v>57</v>
      </c>
    </row>
    <row r="648" spans="1:8" ht="20.100000000000001" customHeight="1" x14ac:dyDescent="0.25">
      <c r="A648" s="291" t="s">
        <v>1552</v>
      </c>
      <c r="B648" s="291" t="s">
        <v>702</v>
      </c>
      <c r="C648" s="292">
        <v>7500</v>
      </c>
      <c r="D648" s="293" t="s">
        <v>57</v>
      </c>
      <c r="E648" s="292">
        <v>0</v>
      </c>
      <c r="F648" s="292">
        <v>0</v>
      </c>
      <c r="G648" s="292">
        <v>7500</v>
      </c>
      <c r="H648" s="293" t="s">
        <v>57</v>
      </c>
    </row>
    <row r="649" spans="1:8" ht="20.100000000000001" customHeight="1" x14ac:dyDescent="0.25">
      <c r="A649" s="291" t="s">
        <v>1553</v>
      </c>
      <c r="B649" s="291" t="s">
        <v>703</v>
      </c>
      <c r="C649" s="292">
        <v>7500</v>
      </c>
      <c r="D649" s="293" t="s">
        <v>57</v>
      </c>
      <c r="E649" s="292">
        <v>0</v>
      </c>
      <c r="F649" s="292">
        <v>0</v>
      </c>
      <c r="G649" s="292">
        <v>7500</v>
      </c>
      <c r="H649" s="293" t="s">
        <v>57</v>
      </c>
    </row>
    <row r="650" spans="1:8" ht="20.100000000000001" customHeight="1" x14ac:dyDescent="0.25">
      <c r="A650" s="291" t="s">
        <v>1554</v>
      </c>
      <c r="B650" s="291" t="s">
        <v>704</v>
      </c>
      <c r="C650" s="292">
        <v>8000</v>
      </c>
      <c r="D650" s="293" t="s">
        <v>57</v>
      </c>
      <c r="E650" s="292">
        <v>0</v>
      </c>
      <c r="F650" s="292">
        <v>0</v>
      </c>
      <c r="G650" s="292">
        <v>8000</v>
      </c>
      <c r="H650" s="293" t="s">
        <v>57</v>
      </c>
    </row>
    <row r="651" spans="1:8" ht="20.100000000000001" customHeight="1" x14ac:dyDescent="0.25">
      <c r="A651" s="294" t="s">
        <v>1555</v>
      </c>
      <c r="B651" s="294" t="s">
        <v>257</v>
      </c>
      <c r="C651" s="295">
        <v>1197711.67</v>
      </c>
      <c r="D651" s="296" t="s">
        <v>57</v>
      </c>
      <c r="E651" s="295">
        <v>83574</v>
      </c>
      <c r="F651" s="295">
        <v>0</v>
      </c>
      <c r="G651" s="295">
        <v>1281285.67</v>
      </c>
      <c r="H651" s="296" t="s">
        <v>57</v>
      </c>
    </row>
    <row r="652" spans="1:8" ht="20.100000000000001" customHeight="1" x14ac:dyDescent="0.25">
      <c r="A652" s="291" t="s">
        <v>1556</v>
      </c>
      <c r="B652" s="291" t="s">
        <v>266</v>
      </c>
      <c r="C652" s="292">
        <v>123480.07</v>
      </c>
      <c r="D652" s="293" t="s">
        <v>57</v>
      </c>
      <c r="E652" s="292">
        <v>0</v>
      </c>
      <c r="F652" s="292">
        <v>0</v>
      </c>
      <c r="G652" s="292">
        <v>123480.07</v>
      </c>
      <c r="H652" s="293" t="s">
        <v>57</v>
      </c>
    </row>
    <row r="653" spans="1:8" ht="20.100000000000001" customHeight="1" x14ac:dyDescent="0.25">
      <c r="A653" s="291" t="s">
        <v>1558</v>
      </c>
      <c r="B653" s="291" t="s">
        <v>701</v>
      </c>
      <c r="C653" s="292">
        <v>3939.64</v>
      </c>
      <c r="D653" s="293" t="s">
        <v>57</v>
      </c>
      <c r="E653" s="292">
        <v>0</v>
      </c>
      <c r="F653" s="292">
        <v>0</v>
      </c>
      <c r="G653" s="292">
        <v>3939.64</v>
      </c>
      <c r="H653" s="293" t="s">
        <v>57</v>
      </c>
    </row>
    <row r="654" spans="1:8" ht="20.100000000000001" customHeight="1" x14ac:dyDescent="0.25">
      <c r="A654" s="291" t="s">
        <v>1559</v>
      </c>
      <c r="B654" s="291" t="s">
        <v>694</v>
      </c>
      <c r="C654" s="292">
        <v>226874.94</v>
      </c>
      <c r="D654" s="293" t="s">
        <v>57</v>
      </c>
      <c r="E654" s="292">
        <v>5916</v>
      </c>
      <c r="F654" s="292">
        <v>0</v>
      </c>
      <c r="G654" s="292">
        <v>232790.94</v>
      </c>
      <c r="H654" s="293" t="s">
        <v>57</v>
      </c>
    </row>
    <row r="655" spans="1:8" ht="20.100000000000001" customHeight="1" x14ac:dyDescent="0.25">
      <c r="A655" s="291" t="s">
        <v>1560</v>
      </c>
      <c r="B655" s="291" t="s">
        <v>741</v>
      </c>
      <c r="C655" s="292">
        <v>328582.90000000002</v>
      </c>
      <c r="D655" s="293" t="s">
        <v>57</v>
      </c>
      <c r="E655" s="292">
        <v>8000</v>
      </c>
      <c r="F655" s="292">
        <v>0</v>
      </c>
      <c r="G655" s="292">
        <v>336582.9</v>
      </c>
      <c r="H655" s="293" t="s">
        <v>57</v>
      </c>
    </row>
    <row r="656" spans="1:8" ht="20.100000000000001" customHeight="1" x14ac:dyDescent="0.25">
      <c r="A656" s="291" t="s">
        <v>1561</v>
      </c>
      <c r="B656" s="291" t="s">
        <v>708</v>
      </c>
      <c r="C656" s="292">
        <v>243600</v>
      </c>
      <c r="D656" s="293" t="s">
        <v>57</v>
      </c>
      <c r="E656" s="292">
        <v>0</v>
      </c>
      <c r="F656" s="292">
        <v>0</v>
      </c>
      <c r="G656" s="292">
        <v>243600</v>
      </c>
      <c r="H656" s="293" t="s">
        <v>57</v>
      </c>
    </row>
    <row r="657" spans="1:8" ht="20.100000000000001" customHeight="1" x14ac:dyDescent="0.25">
      <c r="A657" s="291" t="s">
        <v>1562</v>
      </c>
      <c r="B657" s="291" t="s">
        <v>710</v>
      </c>
      <c r="C657" s="292">
        <v>137262.68</v>
      </c>
      <c r="D657" s="293" t="s">
        <v>57</v>
      </c>
      <c r="E657" s="292">
        <v>70528</v>
      </c>
      <c r="F657" s="292">
        <v>0</v>
      </c>
      <c r="G657" s="292">
        <v>207790.68</v>
      </c>
      <c r="H657" s="293" t="s">
        <v>57</v>
      </c>
    </row>
    <row r="658" spans="1:8" ht="20.100000000000001" customHeight="1" x14ac:dyDescent="0.25">
      <c r="A658" s="291" t="s">
        <v>1563</v>
      </c>
      <c r="B658" s="291" t="s">
        <v>711</v>
      </c>
      <c r="C658" s="292">
        <v>40310</v>
      </c>
      <c r="D658" s="293" t="s">
        <v>57</v>
      </c>
      <c r="E658" s="297">
        <v>-870</v>
      </c>
      <c r="F658" s="292">
        <v>0</v>
      </c>
      <c r="G658" s="292">
        <v>39440</v>
      </c>
      <c r="H658" s="293" t="s">
        <v>57</v>
      </c>
    </row>
    <row r="659" spans="1:8" ht="20.100000000000001" customHeight="1" x14ac:dyDescent="0.25">
      <c r="A659" s="291" t="s">
        <v>1565</v>
      </c>
      <c r="B659" s="291" t="s">
        <v>713</v>
      </c>
      <c r="C659" s="292">
        <v>2320</v>
      </c>
      <c r="D659" s="293" t="s">
        <v>57</v>
      </c>
      <c r="E659" s="292">
        <v>0</v>
      </c>
      <c r="F659" s="292">
        <v>0</v>
      </c>
      <c r="G659" s="292">
        <v>2320</v>
      </c>
      <c r="H659" s="293" t="s">
        <v>57</v>
      </c>
    </row>
    <row r="660" spans="1:8" ht="20.100000000000001" customHeight="1" x14ac:dyDescent="0.25">
      <c r="A660" s="291" t="s">
        <v>1566</v>
      </c>
      <c r="B660" s="291" t="s">
        <v>714</v>
      </c>
      <c r="C660" s="292">
        <v>9280</v>
      </c>
      <c r="D660" s="293" t="s">
        <v>57</v>
      </c>
      <c r="E660" s="292">
        <v>0</v>
      </c>
      <c r="F660" s="292">
        <v>0</v>
      </c>
      <c r="G660" s="292">
        <v>9280</v>
      </c>
      <c r="H660" s="293" t="s">
        <v>57</v>
      </c>
    </row>
    <row r="661" spans="1:8" ht="20.100000000000001" customHeight="1" x14ac:dyDescent="0.25">
      <c r="A661" s="291" t="s">
        <v>1567</v>
      </c>
      <c r="B661" s="291" t="s">
        <v>715</v>
      </c>
      <c r="C661" s="292">
        <v>6731.09</v>
      </c>
      <c r="D661" s="293" t="s">
        <v>57</v>
      </c>
      <c r="E661" s="292">
        <v>0</v>
      </c>
      <c r="F661" s="292">
        <v>0</v>
      </c>
      <c r="G661" s="292">
        <v>6731.09</v>
      </c>
      <c r="H661" s="293" t="s">
        <v>57</v>
      </c>
    </row>
    <row r="662" spans="1:8" ht="20.100000000000001" customHeight="1" x14ac:dyDescent="0.25">
      <c r="A662" s="291" t="s">
        <v>1791</v>
      </c>
      <c r="B662" s="291" t="s">
        <v>1783</v>
      </c>
      <c r="C662" s="292">
        <v>14069.19</v>
      </c>
      <c r="D662" s="293" t="s">
        <v>57</v>
      </c>
      <c r="E662" s="292">
        <v>0</v>
      </c>
      <c r="F662" s="292">
        <v>0</v>
      </c>
      <c r="G662" s="292">
        <v>14069.19</v>
      </c>
      <c r="H662" s="293" t="s">
        <v>57</v>
      </c>
    </row>
    <row r="663" spans="1:8" ht="20.100000000000001" customHeight="1" x14ac:dyDescent="0.25">
      <c r="A663" s="291" t="s">
        <v>1568</v>
      </c>
      <c r="B663" s="291" t="s">
        <v>716</v>
      </c>
      <c r="C663" s="292">
        <v>15193.9</v>
      </c>
      <c r="D663" s="293" t="s">
        <v>57</v>
      </c>
      <c r="E663" s="292">
        <v>0</v>
      </c>
      <c r="F663" s="292">
        <v>0</v>
      </c>
      <c r="G663" s="292">
        <v>15193.9</v>
      </c>
      <c r="H663" s="293" t="s">
        <v>57</v>
      </c>
    </row>
    <row r="664" spans="1:8" ht="20.100000000000001" customHeight="1" x14ac:dyDescent="0.25">
      <c r="A664" s="291" t="s">
        <v>1572</v>
      </c>
      <c r="B664" s="291" t="s">
        <v>696</v>
      </c>
      <c r="C664" s="292">
        <v>9710.75</v>
      </c>
      <c r="D664" s="293" t="s">
        <v>57</v>
      </c>
      <c r="E664" s="292">
        <v>0</v>
      </c>
      <c r="F664" s="292">
        <v>0</v>
      </c>
      <c r="G664" s="292">
        <v>9710.75</v>
      </c>
      <c r="H664" s="293" t="s">
        <v>57</v>
      </c>
    </row>
    <row r="665" spans="1:8" ht="20.100000000000001" customHeight="1" x14ac:dyDescent="0.25">
      <c r="A665" s="291" t="s">
        <v>1573</v>
      </c>
      <c r="B665" s="291" t="s">
        <v>825</v>
      </c>
      <c r="C665" s="292">
        <v>23728.11</v>
      </c>
      <c r="D665" s="293" t="s">
        <v>57</v>
      </c>
      <c r="E665" s="292">
        <v>0</v>
      </c>
      <c r="F665" s="292">
        <v>0</v>
      </c>
      <c r="G665" s="292">
        <v>23728.11</v>
      </c>
      <c r="H665" s="293" t="s">
        <v>57</v>
      </c>
    </row>
    <row r="666" spans="1:8" ht="20.100000000000001" customHeight="1" x14ac:dyDescent="0.25">
      <c r="A666" s="291" t="s">
        <v>1575</v>
      </c>
      <c r="B666" s="291" t="s">
        <v>720</v>
      </c>
      <c r="C666" s="292">
        <v>1203.5</v>
      </c>
      <c r="D666" s="293" t="s">
        <v>57</v>
      </c>
      <c r="E666" s="292">
        <v>0</v>
      </c>
      <c r="F666" s="292">
        <v>0</v>
      </c>
      <c r="G666" s="292">
        <v>1203.5</v>
      </c>
      <c r="H666" s="293" t="s">
        <v>57</v>
      </c>
    </row>
    <row r="667" spans="1:8" ht="20.100000000000001" customHeight="1" x14ac:dyDescent="0.25">
      <c r="A667" s="291" t="s">
        <v>1576</v>
      </c>
      <c r="B667" s="291" t="s">
        <v>826</v>
      </c>
      <c r="C667" s="292">
        <v>1684.9</v>
      </c>
      <c r="D667" s="293" t="s">
        <v>57</v>
      </c>
      <c r="E667" s="292">
        <v>0</v>
      </c>
      <c r="F667" s="292">
        <v>0</v>
      </c>
      <c r="G667" s="292">
        <v>1684.9</v>
      </c>
      <c r="H667" s="293" t="s">
        <v>57</v>
      </c>
    </row>
    <row r="668" spans="1:8" ht="20.100000000000001" customHeight="1" x14ac:dyDescent="0.25">
      <c r="A668" s="291" t="s">
        <v>1792</v>
      </c>
      <c r="B668" s="291" t="s">
        <v>1793</v>
      </c>
      <c r="C668" s="292">
        <v>1418</v>
      </c>
      <c r="D668" s="293" t="s">
        <v>57</v>
      </c>
      <c r="E668" s="292">
        <v>0</v>
      </c>
      <c r="F668" s="292">
        <v>0</v>
      </c>
      <c r="G668" s="292">
        <v>1418</v>
      </c>
      <c r="H668" s="293" t="s">
        <v>57</v>
      </c>
    </row>
    <row r="669" spans="1:8" ht="20.100000000000001" customHeight="1" x14ac:dyDescent="0.25">
      <c r="A669" s="291" t="s">
        <v>1794</v>
      </c>
      <c r="B669" s="291" t="s">
        <v>1784</v>
      </c>
      <c r="C669" s="292">
        <v>4590</v>
      </c>
      <c r="D669" s="293" t="s">
        <v>57</v>
      </c>
      <c r="E669" s="292">
        <v>0</v>
      </c>
      <c r="F669" s="292">
        <v>0</v>
      </c>
      <c r="G669" s="292">
        <v>4590</v>
      </c>
      <c r="H669" s="293" t="s">
        <v>57</v>
      </c>
    </row>
    <row r="670" spans="1:8" ht="20.100000000000001" customHeight="1" x14ac:dyDescent="0.25">
      <c r="A670" s="291" t="s">
        <v>1795</v>
      </c>
      <c r="B670" s="291" t="s">
        <v>1785</v>
      </c>
      <c r="C670" s="292">
        <v>3732</v>
      </c>
      <c r="D670" s="293" t="s">
        <v>57</v>
      </c>
      <c r="E670" s="292">
        <v>0</v>
      </c>
      <c r="F670" s="292">
        <v>0</v>
      </c>
      <c r="G670" s="292">
        <v>3732</v>
      </c>
      <c r="H670" s="293" t="s">
        <v>57</v>
      </c>
    </row>
    <row r="671" spans="1:8" ht="20.100000000000001" customHeight="1" x14ac:dyDescent="0.25">
      <c r="A671" s="294" t="s">
        <v>1577</v>
      </c>
      <c r="B671" s="294" t="s">
        <v>258</v>
      </c>
      <c r="C671" s="295">
        <v>515290.27</v>
      </c>
      <c r="D671" s="296" t="s">
        <v>57</v>
      </c>
      <c r="E671" s="298">
        <v>-196</v>
      </c>
      <c r="F671" s="295">
        <v>0</v>
      </c>
      <c r="G671" s="295">
        <v>515094.27</v>
      </c>
      <c r="H671" s="296" t="s">
        <v>57</v>
      </c>
    </row>
    <row r="672" spans="1:8" ht="20.100000000000001" customHeight="1" x14ac:dyDescent="0.25">
      <c r="A672" s="291" t="s">
        <v>1578</v>
      </c>
      <c r="B672" s="291" t="s">
        <v>717</v>
      </c>
      <c r="C672" s="292">
        <v>139186.82</v>
      </c>
      <c r="D672" s="293" t="s">
        <v>57</v>
      </c>
      <c r="E672" s="297">
        <v>-196</v>
      </c>
      <c r="F672" s="292">
        <v>0</v>
      </c>
      <c r="G672" s="292">
        <v>138990.82</v>
      </c>
      <c r="H672" s="293" t="s">
        <v>57</v>
      </c>
    </row>
    <row r="673" spans="1:8" ht="20.100000000000001" customHeight="1" x14ac:dyDescent="0.25">
      <c r="A673" s="291" t="s">
        <v>1579</v>
      </c>
      <c r="B673" s="291" t="s">
        <v>718</v>
      </c>
      <c r="C673" s="292">
        <v>306903.45</v>
      </c>
      <c r="D673" s="293" t="s">
        <v>57</v>
      </c>
      <c r="E673" s="292">
        <v>0</v>
      </c>
      <c r="F673" s="292">
        <v>0</v>
      </c>
      <c r="G673" s="292">
        <v>306903.45</v>
      </c>
      <c r="H673" s="293" t="s">
        <v>57</v>
      </c>
    </row>
    <row r="674" spans="1:8" ht="20.100000000000001" customHeight="1" x14ac:dyDescent="0.25">
      <c r="A674" s="291" t="s">
        <v>1580</v>
      </c>
      <c r="B674" s="291" t="s">
        <v>719</v>
      </c>
      <c r="C674" s="292">
        <v>69200</v>
      </c>
      <c r="D674" s="293" t="s">
        <v>57</v>
      </c>
      <c r="E674" s="292">
        <v>0</v>
      </c>
      <c r="F674" s="292">
        <v>0</v>
      </c>
      <c r="G674" s="292">
        <v>69200</v>
      </c>
      <c r="H674" s="293" t="s">
        <v>57</v>
      </c>
    </row>
    <row r="675" spans="1:8" ht="20.100000000000001" customHeight="1" x14ac:dyDescent="0.25">
      <c r="A675" s="294" t="s">
        <v>1581</v>
      </c>
      <c r="B675" s="294" t="s">
        <v>266</v>
      </c>
      <c r="C675" s="295">
        <v>0</v>
      </c>
      <c r="D675" s="296" t="s">
        <v>57</v>
      </c>
      <c r="E675" s="298">
        <v>-10802.65</v>
      </c>
      <c r="F675" s="295">
        <v>0</v>
      </c>
      <c r="G675" s="298">
        <v>-10802.65</v>
      </c>
      <c r="H675" s="296" t="s">
        <v>57</v>
      </c>
    </row>
    <row r="676" spans="1:8" ht="20.100000000000001" customHeight="1" x14ac:dyDescent="0.25">
      <c r="A676" s="291" t="s">
        <v>1582</v>
      </c>
      <c r="B676" s="291" t="s">
        <v>687</v>
      </c>
      <c r="C676" s="292">
        <v>0</v>
      </c>
      <c r="D676" s="293" t="s">
        <v>57</v>
      </c>
      <c r="E676" s="297">
        <v>-10802.65</v>
      </c>
      <c r="F676" s="292">
        <v>0</v>
      </c>
      <c r="G676" s="297">
        <v>-10802.65</v>
      </c>
      <c r="H676" s="293" t="s">
        <v>57</v>
      </c>
    </row>
    <row r="677" spans="1:8" ht="20.100000000000001" customHeight="1" x14ac:dyDescent="0.25">
      <c r="A677" s="294" t="s">
        <v>1583</v>
      </c>
      <c r="B677" s="294" t="s">
        <v>259</v>
      </c>
      <c r="C677" s="295">
        <v>1920654</v>
      </c>
      <c r="D677" s="296" t="s">
        <v>57</v>
      </c>
      <c r="E677" s="295">
        <v>0</v>
      </c>
      <c r="F677" s="295">
        <v>0</v>
      </c>
      <c r="G677" s="295">
        <v>1920654</v>
      </c>
      <c r="H677" s="296" t="s">
        <v>57</v>
      </c>
    </row>
    <row r="678" spans="1:8" ht="20.100000000000001" customHeight="1" x14ac:dyDescent="0.25">
      <c r="A678" s="291" t="s">
        <v>1584</v>
      </c>
      <c r="B678" s="291" t="s">
        <v>725</v>
      </c>
      <c r="C678" s="292">
        <v>295482</v>
      </c>
      <c r="D678" s="293" t="s">
        <v>57</v>
      </c>
      <c r="E678" s="292">
        <v>0</v>
      </c>
      <c r="F678" s="292">
        <v>0</v>
      </c>
      <c r="G678" s="292">
        <v>295482</v>
      </c>
      <c r="H678" s="293" t="s">
        <v>57</v>
      </c>
    </row>
    <row r="679" spans="1:8" ht="20.100000000000001" customHeight="1" x14ac:dyDescent="0.25">
      <c r="A679" s="291" t="s">
        <v>1585</v>
      </c>
      <c r="B679" s="291" t="s">
        <v>772</v>
      </c>
      <c r="C679" s="292">
        <v>383970</v>
      </c>
      <c r="D679" s="293" t="s">
        <v>57</v>
      </c>
      <c r="E679" s="292">
        <v>0</v>
      </c>
      <c r="F679" s="292">
        <v>0</v>
      </c>
      <c r="G679" s="292">
        <v>383970</v>
      </c>
      <c r="H679" s="293" t="s">
        <v>57</v>
      </c>
    </row>
    <row r="680" spans="1:8" ht="20.100000000000001" customHeight="1" x14ac:dyDescent="0.25">
      <c r="A680" s="291" t="s">
        <v>1586</v>
      </c>
      <c r="B680" s="291" t="s">
        <v>726</v>
      </c>
      <c r="C680" s="292">
        <v>796536</v>
      </c>
      <c r="D680" s="293" t="s">
        <v>57</v>
      </c>
      <c r="E680" s="292">
        <v>0</v>
      </c>
      <c r="F680" s="292">
        <v>0</v>
      </c>
      <c r="G680" s="292">
        <v>796536</v>
      </c>
      <c r="H680" s="293" t="s">
        <v>57</v>
      </c>
    </row>
    <row r="681" spans="1:8" ht="20.100000000000001" customHeight="1" x14ac:dyDescent="0.25">
      <c r="A681" s="291" t="s">
        <v>1587</v>
      </c>
      <c r="B681" s="291" t="s">
        <v>727</v>
      </c>
      <c r="C681" s="292">
        <v>444666</v>
      </c>
      <c r="D681" s="293" t="s">
        <v>57</v>
      </c>
      <c r="E681" s="292">
        <v>0</v>
      </c>
      <c r="F681" s="292">
        <v>0</v>
      </c>
      <c r="G681" s="292">
        <v>444666</v>
      </c>
      <c r="H681" s="293" t="s">
        <v>57</v>
      </c>
    </row>
    <row r="682" spans="1:8" ht="20.100000000000001" customHeight="1" x14ac:dyDescent="0.25">
      <c r="A682" s="294" t="s">
        <v>1588</v>
      </c>
      <c r="B682" s="294" t="s">
        <v>260</v>
      </c>
      <c r="C682" s="295">
        <v>40114.94</v>
      </c>
      <c r="D682" s="296" t="s">
        <v>57</v>
      </c>
      <c r="E682" s="295">
        <v>8239.74</v>
      </c>
      <c r="F682" s="295">
        <v>0</v>
      </c>
      <c r="G682" s="295">
        <v>48354.68</v>
      </c>
      <c r="H682" s="296" t="s">
        <v>57</v>
      </c>
    </row>
    <row r="683" spans="1:8" ht="20.100000000000001" customHeight="1" x14ac:dyDescent="0.25">
      <c r="A683" s="291" t="s">
        <v>1589</v>
      </c>
      <c r="B683" s="291" t="s">
        <v>729</v>
      </c>
      <c r="C683" s="292">
        <v>40114.94</v>
      </c>
      <c r="D683" s="293" t="s">
        <v>57</v>
      </c>
      <c r="E683" s="292">
        <v>4119.87</v>
      </c>
      <c r="F683" s="292">
        <v>0</v>
      </c>
      <c r="G683" s="292">
        <v>44234.81</v>
      </c>
      <c r="H683" s="293" t="s">
        <v>57</v>
      </c>
    </row>
    <row r="684" spans="1:8" ht="20.100000000000001" customHeight="1" x14ac:dyDescent="0.25">
      <c r="A684" s="291" t="s">
        <v>1590</v>
      </c>
      <c r="B684" s="291" t="s">
        <v>730</v>
      </c>
      <c r="C684" s="292">
        <v>0</v>
      </c>
      <c r="D684" s="293" t="s">
        <v>57</v>
      </c>
      <c r="E684" s="292">
        <v>4119.87</v>
      </c>
      <c r="F684" s="292">
        <v>0</v>
      </c>
      <c r="G684" s="292">
        <v>4119.87</v>
      </c>
      <c r="H684" s="293" t="s">
        <v>57</v>
      </c>
    </row>
    <row r="685" spans="1:8" ht="20.100000000000001" customHeight="1" x14ac:dyDescent="0.25">
      <c r="A685" s="294" t="s">
        <v>1591</v>
      </c>
      <c r="B685" s="294" t="s">
        <v>261</v>
      </c>
      <c r="C685" s="295">
        <v>65039.75</v>
      </c>
      <c r="D685" s="296" t="s">
        <v>57</v>
      </c>
      <c r="E685" s="295">
        <v>16528.97</v>
      </c>
      <c r="F685" s="295">
        <v>0</v>
      </c>
      <c r="G685" s="295">
        <v>81568.72</v>
      </c>
      <c r="H685" s="296" t="s">
        <v>57</v>
      </c>
    </row>
    <row r="686" spans="1:8" ht="20.100000000000001" customHeight="1" x14ac:dyDescent="0.25">
      <c r="A686" s="291" t="s">
        <v>1592</v>
      </c>
      <c r="B686" s="291" t="s">
        <v>729</v>
      </c>
      <c r="C686" s="292">
        <v>58645.56</v>
      </c>
      <c r="D686" s="293" t="s">
        <v>57</v>
      </c>
      <c r="E686" s="292">
        <v>9917.3799999999992</v>
      </c>
      <c r="F686" s="292">
        <v>0</v>
      </c>
      <c r="G686" s="292">
        <v>68562.94</v>
      </c>
      <c r="H686" s="293" t="s">
        <v>57</v>
      </c>
    </row>
    <row r="687" spans="1:8" ht="20.100000000000001" customHeight="1" x14ac:dyDescent="0.25">
      <c r="A687" s="291" t="s">
        <v>1593</v>
      </c>
      <c r="B687" s="291" t="s">
        <v>730</v>
      </c>
      <c r="C687" s="292">
        <v>0</v>
      </c>
      <c r="D687" s="293" t="s">
        <v>57</v>
      </c>
      <c r="E687" s="292">
        <v>4958.6899999999996</v>
      </c>
      <c r="F687" s="292">
        <v>0</v>
      </c>
      <c r="G687" s="292">
        <v>4958.6899999999996</v>
      </c>
      <c r="H687" s="293" t="s">
        <v>57</v>
      </c>
    </row>
    <row r="688" spans="1:8" ht="20.100000000000001" customHeight="1" x14ac:dyDescent="0.25">
      <c r="A688" s="291" t="s">
        <v>1594</v>
      </c>
      <c r="B688" s="291" t="s">
        <v>731</v>
      </c>
      <c r="C688" s="292">
        <v>6394.19</v>
      </c>
      <c r="D688" s="293" t="s">
        <v>57</v>
      </c>
      <c r="E688" s="292">
        <v>0</v>
      </c>
      <c r="F688" s="292">
        <v>0</v>
      </c>
      <c r="G688" s="292">
        <v>6394.19</v>
      </c>
      <c r="H688" s="293" t="s">
        <v>57</v>
      </c>
    </row>
    <row r="689" spans="1:8" ht="20.100000000000001" customHeight="1" x14ac:dyDescent="0.25">
      <c r="A689" s="291" t="s">
        <v>1595</v>
      </c>
      <c r="B689" s="291" t="s">
        <v>732</v>
      </c>
      <c r="C689" s="292">
        <v>0</v>
      </c>
      <c r="D689" s="293" t="s">
        <v>57</v>
      </c>
      <c r="E689" s="292">
        <v>1652.9</v>
      </c>
      <c r="F689" s="292">
        <v>0</v>
      </c>
      <c r="G689" s="292">
        <v>1652.9</v>
      </c>
      <c r="H689" s="293" t="s">
        <v>57</v>
      </c>
    </row>
    <row r="690" spans="1:8" ht="20.100000000000001" customHeight="1" x14ac:dyDescent="0.25">
      <c r="A690" s="294" t="s">
        <v>1596</v>
      </c>
      <c r="B690" s="294" t="s">
        <v>262</v>
      </c>
      <c r="C690" s="295">
        <v>300000</v>
      </c>
      <c r="D690" s="296" t="s">
        <v>57</v>
      </c>
      <c r="E690" s="295">
        <v>0</v>
      </c>
      <c r="F690" s="295">
        <v>0</v>
      </c>
      <c r="G690" s="295">
        <v>300000</v>
      </c>
      <c r="H690" s="296" t="s">
        <v>57</v>
      </c>
    </row>
    <row r="691" spans="1:8" ht="20.100000000000001" customHeight="1" x14ac:dyDescent="0.25">
      <c r="A691" s="291" t="s">
        <v>1597</v>
      </c>
      <c r="B691" s="291" t="s">
        <v>266</v>
      </c>
      <c r="C691" s="292">
        <v>104500</v>
      </c>
      <c r="D691" s="293" t="s">
        <v>57</v>
      </c>
      <c r="E691" s="292">
        <v>0</v>
      </c>
      <c r="F691" s="292">
        <v>0</v>
      </c>
      <c r="G691" s="292">
        <v>104500</v>
      </c>
      <c r="H691" s="293" t="s">
        <v>57</v>
      </c>
    </row>
    <row r="692" spans="1:8" ht="20.100000000000001" customHeight="1" x14ac:dyDescent="0.25">
      <c r="A692" s="291" t="s">
        <v>1598</v>
      </c>
      <c r="B692" s="291" t="s">
        <v>267</v>
      </c>
      <c r="C692" s="292">
        <v>82500</v>
      </c>
      <c r="D692" s="293" t="s">
        <v>57</v>
      </c>
      <c r="E692" s="292">
        <v>0</v>
      </c>
      <c r="F692" s="292">
        <v>0</v>
      </c>
      <c r="G692" s="292">
        <v>82500</v>
      </c>
      <c r="H692" s="293" t="s">
        <v>57</v>
      </c>
    </row>
    <row r="693" spans="1:8" ht="20.100000000000001" customHeight="1" x14ac:dyDescent="0.25">
      <c r="A693" s="291" t="s">
        <v>1599</v>
      </c>
      <c r="B693" s="291" t="s">
        <v>701</v>
      </c>
      <c r="C693" s="292">
        <v>60500</v>
      </c>
      <c r="D693" s="293" t="s">
        <v>57</v>
      </c>
      <c r="E693" s="292">
        <v>0</v>
      </c>
      <c r="F693" s="292">
        <v>0</v>
      </c>
      <c r="G693" s="292">
        <v>60500</v>
      </c>
      <c r="H693" s="293" t="s">
        <v>57</v>
      </c>
    </row>
    <row r="694" spans="1:8" ht="20.100000000000001" customHeight="1" x14ac:dyDescent="0.25">
      <c r="A694" s="291" t="s">
        <v>1600</v>
      </c>
      <c r="B694" s="291" t="s">
        <v>702</v>
      </c>
      <c r="C694" s="292">
        <v>17500</v>
      </c>
      <c r="D694" s="293" t="s">
        <v>57</v>
      </c>
      <c r="E694" s="292">
        <v>0</v>
      </c>
      <c r="F694" s="292">
        <v>0</v>
      </c>
      <c r="G694" s="292">
        <v>17500</v>
      </c>
      <c r="H694" s="293" t="s">
        <v>57</v>
      </c>
    </row>
    <row r="695" spans="1:8" ht="20.100000000000001" customHeight="1" x14ac:dyDescent="0.25">
      <c r="A695" s="291" t="s">
        <v>1601</v>
      </c>
      <c r="B695" s="291" t="s">
        <v>703</v>
      </c>
      <c r="C695" s="292">
        <v>17500</v>
      </c>
      <c r="D695" s="293" t="s">
        <v>57</v>
      </c>
      <c r="E695" s="292">
        <v>0</v>
      </c>
      <c r="F695" s="292">
        <v>0</v>
      </c>
      <c r="G695" s="292">
        <v>17500</v>
      </c>
      <c r="H695" s="293" t="s">
        <v>57</v>
      </c>
    </row>
    <row r="696" spans="1:8" ht="20.100000000000001" customHeight="1" x14ac:dyDescent="0.25">
      <c r="A696" s="291" t="s">
        <v>1602</v>
      </c>
      <c r="B696" s="291" t="s">
        <v>704</v>
      </c>
      <c r="C696" s="292">
        <v>17500</v>
      </c>
      <c r="D696" s="293" t="s">
        <v>57</v>
      </c>
      <c r="E696" s="292">
        <v>0</v>
      </c>
      <c r="F696" s="292">
        <v>0</v>
      </c>
      <c r="G696" s="292">
        <v>17500</v>
      </c>
      <c r="H696" s="293" t="s">
        <v>57</v>
      </c>
    </row>
    <row r="697" spans="1:8" ht="20.100000000000001" customHeight="1" x14ac:dyDescent="0.25">
      <c r="A697" s="294" t="s">
        <v>1603</v>
      </c>
      <c r="B697" s="294" t="s">
        <v>263</v>
      </c>
      <c r="C697" s="295">
        <v>35103.699999999997</v>
      </c>
      <c r="D697" s="296" t="s">
        <v>57</v>
      </c>
      <c r="E697" s="295">
        <v>9100</v>
      </c>
      <c r="F697" s="295">
        <v>0</v>
      </c>
      <c r="G697" s="295">
        <v>44203.7</v>
      </c>
      <c r="H697" s="296" t="s">
        <v>57</v>
      </c>
    </row>
    <row r="698" spans="1:8" ht="20.100000000000001" customHeight="1" x14ac:dyDescent="0.25">
      <c r="A698" s="291" t="s">
        <v>1604</v>
      </c>
      <c r="B698" s="291" t="s">
        <v>733</v>
      </c>
      <c r="C698" s="292">
        <v>35103.699999999997</v>
      </c>
      <c r="D698" s="293" t="s">
        <v>57</v>
      </c>
      <c r="E698" s="292">
        <v>9100</v>
      </c>
      <c r="F698" s="292">
        <v>0</v>
      </c>
      <c r="G698" s="292">
        <v>44203.7</v>
      </c>
      <c r="H698" s="293" t="s">
        <v>57</v>
      </c>
    </row>
    <row r="699" spans="1:8" ht="20.100000000000001" customHeight="1" x14ac:dyDescent="0.25">
      <c r="A699" s="291" t="s">
        <v>1605</v>
      </c>
      <c r="B699" s="291" t="s">
        <v>241</v>
      </c>
      <c r="C699" s="292">
        <v>1078170.6100000001</v>
      </c>
      <c r="D699" s="293" t="s">
        <v>57</v>
      </c>
      <c r="E699" s="292">
        <v>223193.59</v>
      </c>
      <c r="F699" s="292">
        <v>0</v>
      </c>
      <c r="G699" s="292">
        <v>1301364.2</v>
      </c>
      <c r="H699" s="293" t="s">
        <v>57</v>
      </c>
    </row>
    <row r="700" spans="1:8" ht="20.100000000000001" customHeight="1" x14ac:dyDescent="0.25">
      <c r="A700" s="294" t="s">
        <v>1606</v>
      </c>
      <c r="B700" s="294" t="s">
        <v>796</v>
      </c>
      <c r="C700" s="295">
        <v>1078170.6100000001</v>
      </c>
      <c r="D700" s="296" t="s">
        <v>57</v>
      </c>
      <c r="E700" s="295">
        <v>223193.59</v>
      </c>
      <c r="F700" s="295">
        <v>0</v>
      </c>
      <c r="G700" s="295">
        <v>1301364.2</v>
      </c>
      <c r="H700" s="296" t="s">
        <v>57</v>
      </c>
    </row>
    <row r="701" spans="1:8" ht="20.100000000000001" customHeight="1" x14ac:dyDescent="0.25">
      <c r="A701" s="291" t="s">
        <v>1607</v>
      </c>
      <c r="B701" s="291" t="s">
        <v>696</v>
      </c>
      <c r="C701" s="292">
        <v>18148.900000000001</v>
      </c>
      <c r="D701" s="293" t="s">
        <v>57</v>
      </c>
      <c r="E701" s="292">
        <v>0</v>
      </c>
      <c r="F701" s="292">
        <v>0</v>
      </c>
      <c r="G701" s="292">
        <v>18148.900000000001</v>
      </c>
      <c r="H701" s="293" t="s">
        <v>57</v>
      </c>
    </row>
    <row r="702" spans="1:8" ht="20.100000000000001" customHeight="1" x14ac:dyDescent="0.25">
      <c r="A702" s="291" t="s">
        <v>1608</v>
      </c>
      <c r="B702" s="291" t="s">
        <v>734</v>
      </c>
      <c r="C702" s="292">
        <v>7979.44</v>
      </c>
      <c r="D702" s="293" t="s">
        <v>57</v>
      </c>
      <c r="E702" s="292">
        <v>0</v>
      </c>
      <c r="F702" s="292">
        <v>0</v>
      </c>
      <c r="G702" s="292">
        <v>7979.44</v>
      </c>
      <c r="H702" s="293" t="s">
        <v>57</v>
      </c>
    </row>
    <row r="703" spans="1:8" ht="20.100000000000001" customHeight="1" x14ac:dyDescent="0.25">
      <c r="A703" s="291" t="s">
        <v>1610</v>
      </c>
      <c r="B703" s="291" t="s">
        <v>736</v>
      </c>
      <c r="C703" s="292">
        <v>751.68</v>
      </c>
      <c r="D703" s="293" t="s">
        <v>57</v>
      </c>
      <c r="E703" s="292">
        <v>0</v>
      </c>
      <c r="F703" s="292">
        <v>0</v>
      </c>
      <c r="G703" s="292">
        <v>751.68</v>
      </c>
      <c r="H703" s="293" t="s">
        <v>57</v>
      </c>
    </row>
    <row r="704" spans="1:8" ht="20.100000000000001" customHeight="1" x14ac:dyDescent="0.25">
      <c r="A704" s="291" t="s">
        <v>1611</v>
      </c>
      <c r="B704" s="291" t="s">
        <v>737</v>
      </c>
      <c r="C704" s="292">
        <v>3534</v>
      </c>
      <c r="D704" s="293" t="s">
        <v>57</v>
      </c>
      <c r="E704" s="292">
        <v>0</v>
      </c>
      <c r="F704" s="292">
        <v>0</v>
      </c>
      <c r="G704" s="292">
        <v>3534</v>
      </c>
      <c r="H704" s="293" t="s">
        <v>57</v>
      </c>
    </row>
    <row r="705" spans="1:8" ht="20.100000000000001" customHeight="1" x14ac:dyDescent="0.25">
      <c r="A705" s="291" t="s">
        <v>1613</v>
      </c>
      <c r="B705" s="291" t="s">
        <v>739</v>
      </c>
      <c r="C705" s="292">
        <v>60798.64</v>
      </c>
      <c r="D705" s="293" t="s">
        <v>57</v>
      </c>
      <c r="E705" s="292">
        <v>0</v>
      </c>
      <c r="F705" s="292">
        <v>0</v>
      </c>
      <c r="G705" s="292">
        <v>60798.64</v>
      </c>
      <c r="H705" s="293" t="s">
        <v>57</v>
      </c>
    </row>
    <row r="706" spans="1:8" ht="20.100000000000001" customHeight="1" x14ac:dyDescent="0.25">
      <c r="A706" s="291" t="s">
        <v>1614</v>
      </c>
      <c r="B706" s="291" t="s">
        <v>693</v>
      </c>
      <c r="C706" s="292">
        <v>2278.3200000000002</v>
      </c>
      <c r="D706" s="293" t="s">
        <v>57</v>
      </c>
      <c r="E706" s="292">
        <v>0</v>
      </c>
      <c r="F706" s="292">
        <v>0</v>
      </c>
      <c r="G706" s="292">
        <v>2278.3200000000002</v>
      </c>
      <c r="H706" s="293" t="s">
        <v>57</v>
      </c>
    </row>
    <row r="707" spans="1:8" ht="20.100000000000001" customHeight="1" x14ac:dyDescent="0.25">
      <c r="A707" s="291" t="s">
        <v>1615</v>
      </c>
      <c r="B707" s="291" t="s">
        <v>740</v>
      </c>
      <c r="C707" s="292">
        <v>3000</v>
      </c>
      <c r="D707" s="293" t="s">
        <v>57</v>
      </c>
      <c r="E707" s="292">
        <v>0</v>
      </c>
      <c r="F707" s="292">
        <v>0</v>
      </c>
      <c r="G707" s="292">
        <v>3000</v>
      </c>
      <c r="H707" s="293" t="s">
        <v>57</v>
      </c>
    </row>
    <row r="708" spans="1:8" ht="20.100000000000001" customHeight="1" x14ac:dyDescent="0.25">
      <c r="A708" s="291" t="s">
        <v>1616</v>
      </c>
      <c r="B708" s="291" t="s">
        <v>721</v>
      </c>
      <c r="C708" s="292">
        <v>3772</v>
      </c>
      <c r="D708" s="293" t="s">
        <v>57</v>
      </c>
      <c r="E708" s="292">
        <v>0</v>
      </c>
      <c r="F708" s="292">
        <v>0</v>
      </c>
      <c r="G708" s="292">
        <v>3772</v>
      </c>
      <c r="H708" s="293" t="s">
        <v>57</v>
      </c>
    </row>
    <row r="709" spans="1:8" ht="20.100000000000001" customHeight="1" x14ac:dyDescent="0.25">
      <c r="A709" s="291" t="s">
        <v>1617</v>
      </c>
      <c r="B709" s="291" t="s">
        <v>729</v>
      </c>
      <c r="C709" s="292">
        <v>333925.63</v>
      </c>
      <c r="D709" s="293" t="s">
        <v>57</v>
      </c>
      <c r="E709" s="292">
        <v>155690.72</v>
      </c>
      <c r="F709" s="292">
        <v>0</v>
      </c>
      <c r="G709" s="292">
        <v>489616.35</v>
      </c>
      <c r="H709" s="293" t="s">
        <v>57</v>
      </c>
    </row>
    <row r="710" spans="1:8" ht="20.100000000000001" customHeight="1" x14ac:dyDescent="0.25">
      <c r="A710" s="291" t="s">
        <v>1618</v>
      </c>
      <c r="B710" s="291" t="s">
        <v>731</v>
      </c>
      <c r="C710" s="292">
        <v>50714.95</v>
      </c>
      <c r="D710" s="293" t="s">
        <v>57</v>
      </c>
      <c r="E710" s="292">
        <v>0</v>
      </c>
      <c r="F710" s="292">
        <v>0</v>
      </c>
      <c r="G710" s="292">
        <v>50714.95</v>
      </c>
      <c r="H710" s="293" t="s">
        <v>57</v>
      </c>
    </row>
    <row r="711" spans="1:8" ht="20.100000000000001" customHeight="1" x14ac:dyDescent="0.25">
      <c r="A711" s="291" t="s">
        <v>1619</v>
      </c>
      <c r="B711" s="291" t="s">
        <v>730</v>
      </c>
      <c r="C711" s="292">
        <v>0</v>
      </c>
      <c r="D711" s="293" t="s">
        <v>57</v>
      </c>
      <c r="E711" s="292">
        <v>24863.06</v>
      </c>
      <c r="F711" s="292">
        <v>0</v>
      </c>
      <c r="G711" s="292">
        <v>24863.06</v>
      </c>
      <c r="H711" s="293" t="s">
        <v>57</v>
      </c>
    </row>
    <row r="712" spans="1:8" ht="20.100000000000001" customHeight="1" x14ac:dyDescent="0.25">
      <c r="A712" s="291" t="s">
        <v>1620</v>
      </c>
      <c r="B712" s="291" t="s">
        <v>732</v>
      </c>
      <c r="C712" s="292">
        <v>0</v>
      </c>
      <c r="D712" s="293" t="s">
        <v>57</v>
      </c>
      <c r="E712" s="292">
        <v>10716.19</v>
      </c>
      <c r="F712" s="292">
        <v>0</v>
      </c>
      <c r="G712" s="292">
        <v>10716.19</v>
      </c>
      <c r="H712" s="293" t="s">
        <v>57</v>
      </c>
    </row>
    <row r="713" spans="1:8" ht="20.100000000000001" customHeight="1" x14ac:dyDescent="0.25">
      <c r="A713" s="291" t="s">
        <v>1621</v>
      </c>
      <c r="B713" s="291" t="s">
        <v>798</v>
      </c>
      <c r="C713" s="292">
        <v>45182.29</v>
      </c>
      <c r="D713" s="293" t="s">
        <v>57</v>
      </c>
      <c r="E713" s="292">
        <v>12786.96</v>
      </c>
      <c r="F713" s="292">
        <v>0</v>
      </c>
      <c r="G713" s="292">
        <v>57969.25</v>
      </c>
      <c r="H713" s="293" t="s">
        <v>57</v>
      </c>
    </row>
    <row r="714" spans="1:8" ht="20.100000000000001" customHeight="1" x14ac:dyDescent="0.25">
      <c r="A714" s="291" t="s">
        <v>1622</v>
      </c>
      <c r="B714" s="291" t="s">
        <v>742</v>
      </c>
      <c r="C714" s="292">
        <v>1470</v>
      </c>
      <c r="D714" s="293" t="s">
        <v>57</v>
      </c>
      <c r="E714" s="292">
        <v>0</v>
      </c>
      <c r="F714" s="292">
        <v>0</v>
      </c>
      <c r="G714" s="292">
        <v>1470</v>
      </c>
      <c r="H714" s="293" t="s">
        <v>57</v>
      </c>
    </row>
    <row r="715" spans="1:8" ht="20.100000000000001" customHeight="1" x14ac:dyDescent="0.25">
      <c r="A715" s="291" t="s">
        <v>1623</v>
      </c>
      <c r="B715" s="291" t="s">
        <v>743</v>
      </c>
      <c r="C715" s="292">
        <v>632.5</v>
      </c>
      <c r="D715" s="293" t="s">
        <v>57</v>
      </c>
      <c r="E715" s="292">
        <v>0</v>
      </c>
      <c r="F715" s="292">
        <v>0</v>
      </c>
      <c r="G715" s="292">
        <v>632.5</v>
      </c>
      <c r="H715" s="293" t="s">
        <v>57</v>
      </c>
    </row>
    <row r="716" spans="1:8" ht="20.100000000000001" customHeight="1" x14ac:dyDescent="0.25">
      <c r="A716" s="291" t="s">
        <v>1624</v>
      </c>
      <c r="B716" s="291" t="s">
        <v>744</v>
      </c>
      <c r="C716" s="292">
        <v>16457.87</v>
      </c>
      <c r="D716" s="293" t="s">
        <v>57</v>
      </c>
      <c r="E716" s="292">
        <v>0</v>
      </c>
      <c r="F716" s="292">
        <v>0</v>
      </c>
      <c r="G716" s="292">
        <v>16457.87</v>
      </c>
      <c r="H716" s="293" t="s">
        <v>57</v>
      </c>
    </row>
    <row r="717" spans="1:8" ht="20.100000000000001" customHeight="1" x14ac:dyDescent="0.25">
      <c r="A717" s="291" t="s">
        <v>1625</v>
      </c>
      <c r="B717" s="291" t="s">
        <v>745</v>
      </c>
      <c r="C717" s="292">
        <v>2500</v>
      </c>
      <c r="D717" s="293" t="s">
        <v>57</v>
      </c>
      <c r="E717" s="292">
        <v>0</v>
      </c>
      <c r="F717" s="292">
        <v>0</v>
      </c>
      <c r="G717" s="292">
        <v>2500</v>
      </c>
      <c r="H717" s="293" t="s">
        <v>57</v>
      </c>
    </row>
    <row r="718" spans="1:8" ht="20.100000000000001" customHeight="1" x14ac:dyDescent="0.25">
      <c r="A718" s="291" t="s">
        <v>1626</v>
      </c>
      <c r="B718" s="291" t="s">
        <v>746</v>
      </c>
      <c r="C718" s="292">
        <v>3146.81</v>
      </c>
      <c r="D718" s="293" t="s">
        <v>57</v>
      </c>
      <c r="E718" s="292">
        <v>0</v>
      </c>
      <c r="F718" s="292">
        <v>0</v>
      </c>
      <c r="G718" s="292">
        <v>3146.81</v>
      </c>
      <c r="H718" s="293" t="s">
        <v>57</v>
      </c>
    </row>
    <row r="719" spans="1:8" ht="20.100000000000001" customHeight="1" x14ac:dyDescent="0.25">
      <c r="A719" s="291" t="s">
        <v>1627</v>
      </c>
      <c r="B719" s="291" t="s">
        <v>747</v>
      </c>
      <c r="C719" s="292">
        <v>6817.85</v>
      </c>
      <c r="D719" s="293" t="s">
        <v>57</v>
      </c>
      <c r="E719" s="292">
        <v>0</v>
      </c>
      <c r="F719" s="292">
        <v>0</v>
      </c>
      <c r="G719" s="292">
        <v>6817.85</v>
      </c>
      <c r="H719" s="293" t="s">
        <v>57</v>
      </c>
    </row>
    <row r="720" spans="1:8" ht="20.100000000000001" customHeight="1" x14ac:dyDescent="0.25">
      <c r="A720" s="291" t="s">
        <v>1799</v>
      </c>
      <c r="B720" s="291" t="s">
        <v>1786</v>
      </c>
      <c r="C720" s="292">
        <v>710.9</v>
      </c>
      <c r="D720" s="293" t="s">
        <v>57</v>
      </c>
      <c r="E720" s="292">
        <v>0</v>
      </c>
      <c r="F720" s="292">
        <v>0</v>
      </c>
      <c r="G720" s="292">
        <v>710.9</v>
      </c>
      <c r="H720" s="293" t="s">
        <v>57</v>
      </c>
    </row>
    <row r="721" spans="1:8" ht="20.100000000000001" customHeight="1" x14ac:dyDescent="0.25">
      <c r="A721" s="291" t="s">
        <v>1628</v>
      </c>
      <c r="B721" s="291" t="s">
        <v>748</v>
      </c>
      <c r="C721" s="292">
        <v>7646.6</v>
      </c>
      <c r="D721" s="293" t="s">
        <v>57</v>
      </c>
      <c r="E721" s="292">
        <v>0</v>
      </c>
      <c r="F721" s="292">
        <v>0</v>
      </c>
      <c r="G721" s="292">
        <v>7646.6</v>
      </c>
      <c r="H721" s="293" t="s">
        <v>57</v>
      </c>
    </row>
    <row r="722" spans="1:8" ht="20.100000000000001" customHeight="1" x14ac:dyDescent="0.25">
      <c r="A722" s="291" t="s">
        <v>1630</v>
      </c>
      <c r="B722" s="291" t="s">
        <v>749</v>
      </c>
      <c r="C722" s="292">
        <v>3162.86</v>
      </c>
      <c r="D722" s="293" t="s">
        <v>57</v>
      </c>
      <c r="E722" s="292">
        <v>0</v>
      </c>
      <c r="F722" s="292">
        <v>0</v>
      </c>
      <c r="G722" s="292">
        <v>3162.86</v>
      </c>
      <c r="H722" s="293" t="s">
        <v>57</v>
      </c>
    </row>
    <row r="723" spans="1:8" ht="20.100000000000001" customHeight="1" x14ac:dyDescent="0.25">
      <c r="A723" s="291" t="s">
        <v>1631</v>
      </c>
      <c r="B723" s="291" t="s">
        <v>750</v>
      </c>
      <c r="C723" s="292">
        <v>449.71</v>
      </c>
      <c r="D723" s="293" t="s">
        <v>57</v>
      </c>
      <c r="E723" s="292">
        <v>0</v>
      </c>
      <c r="F723" s="292">
        <v>0</v>
      </c>
      <c r="G723" s="292">
        <v>449.71</v>
      </c>
      <c r="H723" s="293" t="s">
        <v>57</v>
      </c>
    </row>
    <row r="724" spans="1:8" ht="20.100000000000001" customHeight="1" x14ac:dyDescent="0.25">
      <c r="A724" s="291" t="s">
        <v>1633</v>
      </c>
      <c r="B724" s="291" t="s">
        <v>752</v>
      </c>
      <c r="C724" s="292">
        <v>66451.899999999994</v>
      </c>
      <c r="D724" s="293" t="s">
        <v>57</v>
      </c>
      <c r="E724" s="292">
        <v>0</v>
      </c>
      <c r="F724" s="292">
        <v>0</v>
      </c>
      <c r="G724" s="292">
        <v>66451.899999999994</v>
      </c>
      <c r="H724" s="293" t="s">
        <v>57</v>
      </c>
    </row>
    <row r="725" spans="1:8" ht="20.100000000000001" customHeight="1" x14ac:dyDescent="0.25">
      <c r="A725" s="291" t="s">
        <v>1634</v>
      </c>
      <c r="B725" s="291" t="s">
        <v>753</v>
      </c>
      <c r="C725" s="292">
        <v>2500</v>
      </c>
      <c r="D725" s="293" t="s">
        <v>57</v>
      </c>
      <c r="E725" s="292">
        <v>0</v>
      </c>
      <c r="F725" s="292">
        <v>0</v>
      </c>
      <c r="G725" s="292">
        <v>2500</v>
      </c>
      <c r="H725" s="293" t="s">
        <v>57</v>
      </c>
    </row>
    <row r="726" spans="1:8" ht="20.100000000000001" customHeight="1" x14ac:dyDescent="0.25">
      <c r="A726" s="291" t="s">
        <v>1635</v>
      </c>
      <c r="B726" s="291" t="s">
        <v>694</v>
      </c>
      <c r="C726" s="292">
        <v>8432.9599999999991</v>
      </c>
      <c r="D726" s="293" t="s">
        <v>57</v>
      </c>
      <c r="E726" s="292">
        <v>0</v>
      </c>
      <c r="F726" s="292">
        <v>0</v>
      </c>
      <c r="G726" s="292">
        <v>8432.9599999999991</v>
      </c>
      <c r="H726" s="293" t="s">
        <v>57</v>
      </c>
    </row>
    <row r="727" spans="1:8" ht="20.100000000000001" customHeight="1" x14ac:dyDescent="0.25">
      <c r="A727" s="291" t="s">
        <v>1636</v>
      </c>
      <c r="B727" s="291" t="s">
        <v>754</v>
      </c>
      <c r="C727" s="292">
        <v>92139.75</v>
      </c>
      <c r="D727" s="293" t="s">
        <v>57</v>
      </c>
      <c r="E727" s="292">
        <v>16632.66</v>
      </c>
      <c r="F727" s="292">
        <v>0</v>
      </c>
      <c r="G727" s="292">
        <v>108772.41</v>
      </c>
      <c r="H727" s="293" t="s">
        <v>57</v>
      </c>
    </row>
    <row r="728" spans="1:8" ht="20.100000000000001" customHeight="1" x14ac:dyDescent="0.25">
      <c r="A728" s="291" t="s">
        <v>1800</v>
      </c>
      <c r="B728" s="291" t="s">
        <v>1787</v>
      </c>
      <c r="C728" s="292">
        <v>9434.34</v>
      </c>
      <c r="D728" s="293" t="s">
        <v>57</v>
      </c>
      <c r="E728" s="292">
        <v>0</v>
      </c>
      <c r="F728" s="292">
        <v>0</v>
      </c>
      <c r="G728" s="292">
        <v>9434.34</v>
      </c>
      <c r="H728" s="293" t="s">
        <v>57</v>
      </c>
    </row>
    <row r="729" spans="1:8" ht="20.100000000000001" customHeight="1" x14ac:dyDescent="0.25">
      <c r="A729" s="291" t="s">
        <v>1637</v>
      </c>
      <c r="B729" s="291" t="s">
        <v>756</v>
      </c>
      <c r="C729" s="292">
        <v>304601.71000000002</v>
      </c>
      <c r="D729" s="293" t="s">
        <v>57</v>
      </c>
      <c r="E729" s="292">
        <v>0</v>
      </c>
      <c r="F729" s="292">
        <v>0</v>
      </c>
      <c r="G729" s="292">
        <v>304601.71000000002</v>
      </c>
      <c r="H729" s="293" t="s">
        <v>57</v>
      </c>
    </row>
    <row r="730" spans="1:8" ht="20.100000000000001" customHeight="1" x14ac:dyDescent="0.25">
      <c r="A730" s="291" t="s">
        <v>1639</v>
      </c>
      <c r="B730" s="291" t="s">
        <v>682</v>
      </c>
      <c r="C730" s="292">
        <v>0</v>
      </c>
      <c r="D730" s="293" t="s">
        <v>57</v>
      </c>
      <c r="E730" s="292">
        <v>3400</v>
      </c>
      <c r="F730" s="292">
        <v>0</v>
      </c>
      <c r="G730" s="292">
        <v>3400</v>
      </c>
      <c r="H730" s="293" t="s">
        <v>57</v>
      </c>
    </row>
    <row r="731" spans="1:8" ht="20.100000000000001" customHeight="1" x14ac:dyDescent="0.25">
      <c r="A731" s="291" t="s">
        <v>1640</v>
      </c>
      <c r="B731" s="291" t="s">
        <v>757</v>
      </c>
      <c r="C731" s="292">
        <v>1150</v>
      </c>
      <c r="D731" s="293" t="s">
        <v>57</v>
      </c>
      <c r="E731" s="297">
        <v>-896</v>
      </c>
      <c r="F731" s="292">
        <v>0</v>
      </c>
      <c r="G731" s="292">
        <v>254</v>
      </c>
      <c r="H731" s="293" t="s">
        <v>57</v>
      </c>
    </row>
    <row r="732" spans="1:8" ht="20.100000000000001" customHeight="1" x14ac:dyDescent="0.25">
      <c r="A732" s="291" t="s">
        <v>1641</v>
      </c>
      <c r="B732" s="291" t="s">
        <v>758</v>
      </c>
      <c r="C732" s="292">
        <v>11419</v>
      </c>
      <c r="D732" s="293" t="s">
        <v>57</v>
      </c>
      <c r="E732" s="292">
        <v>0</v>
      </c>
      <c r="F732" s="292">
        <v>0</v>
      </c>
      <c r="G732" s="292">
        <v>11419</v>
      </c>
      <c r="H732" s="293" t="s">
        <v>57</v>
      </c>
    </row>
    <row r="733" spans="1:8" ht="20.100000000000001" customHeight="1" x14ac:dyDescent="0.25">
      <c r="A733" s="291" t="s">
        <v>1642</v>
      </c>
      <c r="B733" s="291" t="s">
        <v>759</v>
      </c>
      <c r="C733" s="292">
        <v>8960</v>
      </c>
      <c r="D733" s="293" t="s">
        <v>57</v>
      </c>
      <c r="E733" s="292">
        <v>0</v>
      </c>
      <c r="F733" s="292">
        <v>0</v>
      </c>
      <c r="G733" s="292">
        <v>8960</v>
      </c>
      <c r="H733" s="293" t="s">
        <v>57</v>
      </c>
    </row>
    <row r="734" spans="1:8" ht="20.100000000000001" customHeight="1" x14ac:dyDescent="0.25">
      <c r="A734" s="294" t="s">
        <v>1643</v>
      </c>
      <c r="B734" s="294" t="s">
        <v>269</v>
      </c>
      <c r="C734" s="295">
        <v>27500.6</v>
      </c>
      <c r="D734" s="296" t="s">
        <v>57</v>
      </c>
      <c r="E734" s="295">
        <v>1095.9100000000001</v>
      </c>
      <c r="F734" s="295">
        <v>0</v>
      </c>
      <c r="G734" s="295">
        <v>28596.51</v>
      </c>
      <c r="H734" s="296" t="s">
        <v>57</v>
      </c>
    </row>
    <row r="735" spans="1:8" ht="20.100000000000001" customHeight="1" x14ac:dyDescent="0.25">
      <c r="A735" s="291" t="s">
        <v>1644</v>
      </c>
      <c r="B735" s="291" t="s">
        <v>760</v>
      </c>
      <c r="C735" s="292">
        <v>4421.24</v>
      </c>
      <c r="D735" s="293" t="s">
        <v>57</v>
      </c>
      <c r="E735" s="292">
        <v>392.95</v>
      </c>
      <c r="F735" s="292">
        <v>0</v>
      </c>
      <c r="G735" s="292">
        <v>4814.1899999999996</v>
      </c>
      <c r="H735" s="293" t="s">
        <v>57</v>
      </c>
    </row>
    <row r="736" spans="1:8" ht="20.100000000000001" customHeight="1" x14ac:dyDescent="0.25">
      <c r="A736" s="291" t="s">
        <v>1645</v>
      </c>
      <c r="B736" s="291" t="s">
        <v>98</v>
      </c>
      <c r="C736" s="292">
        <v>23079.360000000001</v>
      </c>
      <c r="D736" s="293" t="s">
        <v>57</v>
      </c>
      <c r="E736" s="292">
        <v>702.96</v>
      </c>
      <c r="F736" s="292">
        <v>0</v>
      </c>
      <c r="G736" s="292">
        <v>23782.32</v>
      </c>
      <c r="H736" s="293" t="s">
        <v>57</v>
      </c>
    </row>
    <row r="737" spans="1:8" ht="20.100000000000001" customHeight="1" x14ac:dyDescent="0.25">
      <c r="A737" s="291" t="s">
        <v>1647</v>
      </c>
      <c r="B737" s="291" t="s">
        <v>178</v>
      </c>
      <c r="C737" s="292">
        <v>360000</v>
      </c>
      <c r="D737" s="293" t="s">
        <v>57</v>
      </c>
      <c r="E737" s="292">
        <v>24000</v>
      </c>
      <c r="F737" s="292">
        <v>0</v>
      </c>
      <c r="G737" s="292">
        <v>384000</v>
      </c>
      <c r="H737" s="293" t="s">
        <v>57</v>
      </c>
    </row>
    <row r="738" spans="1:8" ht="20.100000000000001" customHeight="1" x14ac:dyDescent="0.25">
      <c r="A738" s="294" t="s">
        <v>1648</v>
      </c>
      <c r="B738" s="294" t="s">
        <v>178</v>
      </c>
      <c r="C738" s="295">
        <v>360000</v>
      </c>
      <c r="D738" s="296" t="s">
        <v>57</v>
      </c>
      <c r="E738" s="295">
        <v>24000</v>
      </c>
      <c r="F738" s="295">
        <v>0</v>
      </c>
      <c r="G738" s="295">
        <v>384000</v>
      </c>
      <c r="H738" s="296" t="s">
        <v>57</v>
      </c>
    </row>
    <row r="739" spans="1:8" ht="20.100000000000001" customHeight="1" x14ac:dyDescent="0.25">
      <c r="A739" s="291" t="s">
        <v>1649</v>
      </c>
      <c r="B739" s="291" t="s">
        <v>124</v>
      </c>
      <c r="C739" s="292">
        <v>36000</v>
      </c>
      <c r="D739" s="293" t="s">
        <v>57</v>
      </c>
      <c r="E739" s="292">
        <v>6000</v>
      </c>
      <c r="F739" s="292">
        <v>0</v>
      </c>
      <c r="G739" s="292">
        <v>42000</v>
      </c>
      <c r="H739" s="293" t="s">
        <v>57</v>
      </c>
    </row>
    <row r="740" spans="1:8" ht="20.100000000000001" customHeight="1" x14ac:dyDescent="0.25">
      <c r="A740" s="291" t="s">
        <v>1650</v>
      </c>
      <c r="B740" s="291" t="s">
        <v>119</v>
      </c>
      <c r="C740" s="292">
        <v>36000</v>
      </c>
      <c r="D740" s="293" t="s">
        <v>57</v>
      </c>
      <c r="E740" s="292">
        <v>6000</v>
      </c>
      <c r="F740" s="292">
        <v>0</v>
      </c>
      <c r="G740" s="292">
        <v>42000</v>
      </c>
      <c r="H740" s="293" t="s">
        <v>57</v>
      </c>
    </row>
    <row r="741" spans="1:8" ht="20.100000000000001" customHeight="1" x14ac:dyDescent="0.25">
      <c r="A741" s="291" t="s">
        <v>1651</v>
      </c>
      <c r="B741" s="291" t="s">
        <v>762</v>
      </c>
      <c r="C741" s="292">
        <v>72000</v>
      </c>
      <c r="D741" s="293" t="s">
        <v>57</v>
      </c>
      <c r="E741" s="292">
        <v>0</v>
      </c>
      <c r="F741" s="292">
        <v>0</v>
      </c>
      <c r="G741" s="292">
        <v>72000</v>
      </c>
      <c r="H741" s="293" t="s">
        <v>57</v>
      </c>
    </row>
    <row r="742" spans="1:8" ht="20.100000000000001" customHeight="1" x14ac:dyDescent="0.25">
      <c r="A742" s="291" t="s">
        <v>1652</v>
      </c>
      <c r="B742" s="291" t="s">
        <v>722</v>
      </c>
      <c r="C742" s="292">
        <v>36000</v>
      </c>
      <c r="D742" s="293" t="s">
        <v>57</v>
      </c>
      <c r="E742" s="292">
        <v>6000</v>
      </c>
      <c r="F742" s="292">
        <v>0</v>
      </c>
      <c r="G742" s="292">
        <v>42000</v>
      </c>
      <c r="H742" s="293" t="s">
        <v>57</v>
      </c>
    </row>
    <row r="743" spans="1:8" ht="20.100000000000001" customHeight="1" x14ac:dyDescent="0.25">
      <c r="A743" s="291" t="s">
        <v>1653</v>
      </c>
      <c r="B743" s="291" t="s">
        <v>723</v>
      </c>
      <c r="C743" s="292">
        <v>36000</v>
      </c>
      <c r="D743" s="293" t="s">
        <v>57</v>
      </c>
      <c r="E743" s="292">
        <v>6000</v>
      </c>
      <c r="F743" s="292">
        <v>0</v>
      </c>
      <c r="G743" s="292">
        <v>42000</v>
      </c>
      <c r="H743" s="293" t="s">
        <v>57</v>
      </c>
    </row>
    <row r="744" spans="1:8" ht="20.100000000000001" customHeight="1" x14ac:dyDescent="0.25">
      <c r="A744" s="291" t="s">
        <v>1654</v>
      </c>
      <c r="B744" s="291" t="s">
        <v>393</v>
      </c>
      <c r="C744" s="292">
        <v>72000</v>
      </c>
      <c r="D744" s="293" t="s">
        <v>57</v>
      </c>
      <c r="E744" s="292">
        <v>0</v>
      </c>
      <c r="F744" s="292">
        <v>0</v>
      </c>
      <c r="G744" s="292">
        <v>72000</v>
      </c>
      <c r="H744" s="293" t="s">
        <v>57</v>
      </c>
    </row>
    <row r="745" spans="1:8" ht="20.100000000000001" customHeight="1" x14ac:dyDescent="0.25">
      <c r="A745" s="291" t="s">
        <v>1655</v>
      </c>
      <c r="B745" s="291" t="s">
        <v>724</v>
      </c>
      <c r="C745" s="292">
        <v>72000</v>
      </c>
      <c r="D745" s="293" t="s">
        <v>57</v>
      </c>
      <c r="E745" s="292">
        <v>0</v>
      </c>
      <c r="F745" s="292">
        <v>0</v>
      </c>
      <c r="G745" s="292">
        <v>72000</v>
      </c>
      <c r="H745" s="293" t="s">
        <v>57</v>
      </c>
    </row>
    <row r="746" spans="1:8" ht="20.100000000000001" customHeight="1" thickBot="1" x14ac:dyDescent="0.3">
      <c r="A746" s="262"/>
      <c r="B746" s="272" t="s">
        <v>1815</v>
      </c>
      <c r="C746" s="285">
        <v>48887970.409999996</v>
      </c>
      <c r="D746" s="285">
        <v>48887970.409999996</v>
      </c>
      <c r="E746" s="285">
        <v>522076.06</v>
      </c>
      <c r="F746" s="285">
        <v>522076.06</v>
      </c>
      <c r="G746" s="285">
        <v>48925444.219999999</v>
      </c>
      <c r="H746" s="285">
        <v>48925444.219999999</v>
      </c>
    </row>
    <row r="747" spans="1:8" ht="20.100000000000001" customHeight="1" thickTop="1" x14ac:dyDescent="0.25">
      <c r="A747" s="262"/>
      <c r="B747" s="262"/>
      <c r="C747" s="278"/>
      <c r="D747" s="237"/>
      <c r="E747" s="278"/>
      <c r="F747" s="278"/>
      <c r="G747" s="278"/>
      <c r="H747" s="237"/>
    </row>
    <row r="748" spans="1:8" ht="12" customHeight="1" x14ac:dyDescent="0.25">
      <c r="A748" s="238"/>
      <c r="B748" s="238"/>
      <c r="C748" s="241"/>
      <c r="D748" s="241"/>
      <c r="E748" s="241"/>
      <c r="F748" s="241"/>
      <c r="G748" s="241"/>
      <c r="H748" s="241"/>
    </row>
  </sheetData>
  <mergeCells count="6"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E7B2-8AC3-46D0-8B59-6CE3E1932A59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7796-0885-498A-8A02-389FAFBC3D8B}">
  <dimension ref="A1:E65"/>
  <sheetViews>
    <sheetView topLeftCell="A34" workbookViewId="0">
      <selection sqref="A1:G47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3" t="s">
        <v>0</v>
      </c>
      <c r="B1" s="333"/>
      <c r="C1" s="333"/>
      <c r="D1" s="333"/>
      <c r="E1" s="333"/>
    </row>
    <row r="2" spans="1:5" x14ac:dyDescent="0.25">
      <c r="A2" s="333" t="s">
        <v>1</v>
      </c>
      <c r="B2" s="333"/>
      <c r="C2" s="333"/>
      <c r="D2" s="333"/>
      <c r="E2" s="333"/>
    </row>
    <row r="3" spans="1:5" x14ac:dyDescent="0.25">
      <c r="A3" s="334" t="s">
        <v>2</v>
      </c>
      <c r="B3" s="334"/>
      <c r="C3" s="334"/>
      <c r="D3" s="334"/>
      <c r="E3" s="247"/>
    </row>
    <row r="4" spans="1:5" x14ac:dyDescent="0.25">
      <c r="A4" s="334" t="s">
        <v>1739</v>
      </c>
      <c r="B4" s="334"/>
      <c r="C4" s="334"/>
      <c r="D4" s="334"/>
      <c r="E4" s="247"/>
    </row>
    <row r="5" spans="1:5" x14ac:dyDescent="0.25">
      <c r="A5" s="334" t="s">
        <v>1660</v>
      </c>
      <c r="B5" s="334"/>
      <c r="C5" s="334"/>
      <c r="D5" s="334"/>
      <c r="E5" s="217">
        <v>2519688.31</v>
      </c>
    </row>
    <row r="6" spans="1:5" x14ac:dyDescent="0.25">
      <c r="A6" s="334" t="s">
        <v>1661</v>
      </c>
      <c r="B6" s="334"/>
      <c r="C6" s="334"/>
      <c r="D6" s="334"/>
      <c r="E6" s="218"/>
    </row>
    <row r="7" spans="1:5" x14ac:dyDescent="0.25">
      <c r="A7" s="333" t="s">
        <v>5</v>
      </c>
      <c r="B7" s="333"/>
      <c r="C7" s="219"/>
      <c r="D7" s="218"/>
      <c r="E7" s="218"/>
    </row>
    <row r="8" spans="1:5" x14ac:dyDescent="0.25">
      <c r="A8" s="220">
        <v>41969</v>
      </c>
      <c r="B8" s="102" t="s">
        <v>6</v>
      </c>
      <c r="C8" s="221">
        <v>10053</v>
      </c>
      <c r="D8" s="222">
        <v>1250</v>
      </c>
      <c r="E8" s="218"/>
    </row>
    <row r="9" spans="1:5" x14ac:dyDescent="0.25">
      <c r="A9" s="220">
        <v>41985</v>
      </c>
      <c r="B9" s="102" t="s">
        <v>7</v>
      </c>
      <c r="C9" s="221">
        <v>10186</v>
      </c>
      <c r="D9" s="222">
        <v>14010.48</v>
      </c>
      <c r="E9" s="218"/>
    </row>
    <row r="10" spans="1:5" x14ac:dyDescent="0.25">
      <c r="A10" s="220">
        <v>42100</v>
      </c>
      <c r="B10" s="102" t="s">
        <v>8</v>
      </c>
      <c r="C10" s="221">
        <v>10759</v>
      </c>
      <c r="D10" s="222">
        <v>3123.88</v>
      </c>
      <c r="E10" s="218"/>
    </row>
    <row r="11" spans="1:5" x14ac:dyDescent="0.25">
      <c r="A11" s="220">
        <v>42144</v>
      </c>
      <c r="B11" s="102" t="s">
        <v>9</v>
      </c>
      <c r="C11" s="221">
        <v>11058</v>
      </c>
      <c r="D11" s="222">
        <v>650</v>
      </c>
      <c r="E11" s="218"/>
    </row>
    <row r="12" spans="1:5" x14ac:dyDescent="0.25">
      <c r="A12" s="220">
        <v>42159</v>
      </c>
      <c r="B12" s="102" t="s">
        <v>10</v>
      </c>
      <c r="C12" s="221">
        <v>11157</v>
      </c>
      <c r="D12" s="222">
        <v>7093.5</v>
      </c>
      <c r="E12" s="218"/>
    </row>
    <row r="13" spans="1:5" x14ac:dyDescent="0.25">
      <c r="A13" s="220">
        <v>42179</v>
      </c>
      <c r="B13" s="102" t="s">
        <v>11</v>
      </c>
      <c r="C13" s="221">
        <v>11325</v>
      </c>
      <c r="D13" s="222">
        <v>7385.5</v>
      </c>
      <c r="E13" s="218"/>
    </row>
    <row r="14" spans="1:5" x14ac:dyDescent="0.25">
      <c r="A14" s="220">
        <v>42256</v>
      </c>
      <c r="B14" s="102" t="s">
        <v>12</v>
      </c>
      <c r="C14" s="221">
        <v>11605</v>
      </c>
      <c r="D14" s="222">
        <v>900</v>
      </c>
      <c r="E14" s="218"/>
    </row>
    <row r="15" spans="1:5" x14ac:dyDescent="0.25">
      <c r="A15" s="220">
        <v>42326</v>
      </c>
      <c r="B15" s="102" t="s">
        <v>13</v>
      </c>
      <c r="C15" s="221">
        <v>11880</v>
      </c>
      <c r="D15" s="222">
        <v>4614.25</v>
      </c>
      <c r="E15" s="218"/>
    </row>
    <row r="16" spans="1:5" x14ac:dyDescent="0.25">
      <c r="A16" s="220">
        <v>42332</v>
      </c>
      <c r="B16" s="102" t="s">
        <v>14</v>
      </c>
      <c r="C16" s="221">
        <v>11913</v>
      </c>
      <c r="D16" s="222">
        <v>15000</v>
      </c>
      <c r="E16" s="218"/>
    </row>
    <row r="17" spans="1:5" x14ac:dyDescent="0.25">
      <c r="A17" s="220">
        <v>42334</v>
      </c>
      <c r="B17" s="102" t="s">
        <v>15</v>
      </c>
      <c r="C17" s="221">
        <v>11932</v>
      </c>
      <c r="D17" s="222">
        <v>500</v>
      </c>
      <c r="E17" s="218"/>
    </row>
    <row r="18" spans="1:5" x14ac:dyDescent="0.25">
      <c r="A18" s="220">
        <v>42338</v>
      </c>
      <c r="B18" s="102" t="s">
        <v>16</v>
      </c>
      <c r="C18" s="221">
        <v>11996</v>
      </c>
      <c r="D18" s="222">
        <v>15000</v>
      </c>
      <c r="E18" s="218"/>
    </row>
    <row r="19" spans="1:5" x14ac:dyDescent="0.25">
      <c r="A19" s="220">
        <v>42348</v>
      </c>
      <c r="B19" s="102" t="s">
        <v>13</v>
      </c>
      <c r="C19" s="221">
        <v>12049</v>
      </c>
      <c r="D19" s="222">
        <v>189.03</v>
      </c>
      <c r="E19" s="218"/>
    </row>
    <row r="20" spans="1:5" x14ac:dyDescent="0.25">
      <c r="A20" s="220">
        <v>42355</v>
      </c>
      <c r="B20" s="102" t="s">
        <v>17</v>
      </c>
      <c r="C20" s="221">
        <v>12156</v>
      </c>
      <c r="D20" s="222">
        <v>4000</v>
      </c>
      <c r="E20" s="218"/>
    </row>
    <row r="21" spans="1:5" x14ac:dyDescent="0.25">
      <c r="A21" s="220">
        <v>42356</v>
      </c>
      <c r="B21" s="102" t="s">
        <v>18</v>
      </c>
      <c r="C21" s="221">
        <v>12149</v>
      </c>
      <c r="D21" s="222">
        <v>657.72</v>
      </c>
      <c r="E21" s="218"/>
    </row>
    <row r="22" spans="1:5" x14ac:dyDescent="0.25">
      <c r="A22" s="220">
        <v>42356</v>
      </c>
      <c r="B22" s="102" t="s">
        <v>19</v>
      </c>
      <c r="C22" s="221">
        <v>12113</v>
      </c>
      <c r="D22" s="222">
        <v>3176.17</v>
      </c>
      <c r="E22" s="218"/>
    </row>
    <row r="23" spans="1:5" x14ac:dyDescent="0.25">
      <c r="A23" s="220">
        <v>42356</v>
      </c>
      <c r="B23" s="102" t="s">
        <v>20</v>
      </c>
      <c r="C23" s="221">
        <v>12119</v>
      </c>
      <c r="D23" s="222">
        <v>3000</v>
      </c>
      <c r="E23" s="218"/>
    </row>
    <row r="24" spans="1:5" x14ac:dyDescent="0.25">
      <c r="A24" s="220">
        <v>42377</v>
      </c>
      <c r="B24" s="102" t="s">
        <v>21</v>
      </c>
      <c r="C24" s="221">
        <v>11839</v>
      </c>
      <c r="D24" s="222">
        <v>1925.49</v>
      </c>
      <c r="E24" s="218"/>
    </row>
    <row r="25" spans="1:5" x14ac:dyDescent="0.25">
      <c r="A25" s="220">
        <v>42391</v>
      </c>
      <c r="B25" s="102" t="s">
        <v>22</v>
      </c>
      <c r="C25" s="221">
        <v>12442</v>
      </c>
      <c r="D25" s="222">
        <v>4964.8</v>
      </c>
      <c r="E25" s="218"/>
    </row>
    <row r="26" spans="1:5" x14ac:dyDescent="0.25">
      <c r="A26" s="220">
        <v>42405</v>
      </c>
      <c r="B26" s="102" t="s">
        <v>23</v>
      </c>
      <c r="C26" s="221">
        <v>12532</v>
      </c>
      <c r="D26" s="222">
        <v>1250</v>
      </c>
      <c r="E26" s="218"/>
    </row>
    <row r="27" spans="1:5" x14ac:dyDescent="0.25">
      <c r="A27" s="220">
        <v>42489</v>
      </c>
      <c r="B27" s="102" t="s">
        <v>24</v>
      </c>
      <c r="C27" s="221">
        <v>13058</v>
      </c>
      <c r="D27" s="222">
        <v>888.49</v>
      </c>
      <c r="E27" s="218"/>
    </row>
    <row r="28" spans="1:5" x14ac:dyDescent="0.25">
      <c r="A28" s="220">
        <v>42510</v>
      </c>
      <c r="B28" s="102" t="s">
        <v>25</v>
      </c>
      <c r="C28" s="221">
        <v>13214</v>
      </c>
      <c r="D28" s="222">
        <v>1250</v>
      </c>
      <c r="E28" s="218"/>
    </row>
    <row r="29" spans="1:5" x14ac:dyDescent="0.25">
      <c r="A29" s="220">
        <v>42537</v>
      </c>
      <c r="B29" s="102" t="s">
        <v>26</v>
      </c>
      <c r="C29" s="221">
        <v>13421</v>
      </c>
      <c r="D29" s="222">
        <v>734.88</v>
      </c>
      <c r="E29" s="218"/>
    </row>
    <row r="30" spans="1:5" x14ac:dyDescent="0.25">
      <c r="A30" s="220">
        <v>42601</v>
      </c>
      <c r="B30" s="102" t="s">
        <v>27</v>
      </c>
      <c r="C30" s="221">
        <v>13700</v>
      </c>
      <c r="D30" s="222">
        <v>1250</v>
      </c>
      <c r="E30" s="218"/>
    </row>
    <row r="31" spans="1:5" x14ac:dyDescent="0.25">
      <c r="A31" s="220">
        <v>42632</v>
      </c>
      <c r="B31" s="102" t="s">
        <v>28</v>
      </c>
      <c r="C31" s="221">
        <v>13869</v>
      </c>
      <c r="D31" s="222">
        <v>968</v>
      </c>
      <c r="E31" s="218"/>
    </row>
    <row r="32" spans="1:5" x14ac:dyDescent="0.25">
      <c r="A32" s="220">
        <v>42643</v>
      </c>
      <c r="B32" s="102" t="s">
        <v>29</v>
      </c>
      <c r="C32" s="221">
        <v>13935</v>
      </c>
      <c r="D32" s="222">
        <v>1160</v>
      </c>
      <c r="E32" s="218"/>
    </row>
    <row r="33" spans="1:5" x14ac:dyDescent="0.25">
      <c r="A33" s="220">
        <v>42706</v>
      </c>
      <c r="B33" s="102" t="s">
        <v>30</v>
      </c>
      <c r="C33" s="221">
        <v>14353</v>
      </c>
      <c r="D33" s="222">
        <v>809.53</v>
      </c>
      <c r="E33" s="218"/>
    </row>
    <row r="34" spans="1:5" x14ac:dyDescent="0.25">
      <c r="A34" s="220">
        <v>42716</v>
      </c>
      <c r="B34" s="102" t="s">
        <v>31</v>
      </c>
      <c r="C34" s="221">
        <v>14399</v>
      </c>
      <c r="D34" s="222">
        <v>1250</v>
      </c>
      <c r="E34" s="218"/>
    </row>
    <row r="35" spans="1:5" x14ac:dyDescent="0.25">
      <c r="A35" s="220">
        <v>42719</v>
      </c>
      <c r="B35" s="102" t="s">
        <v>32</v>
      </c>
      <c r="C35" s="221">
        <v>14423</v>
      </c>
      <c r="D35" s="222">
        <v>20000</v>
      </c>
      <c r="E35" s="218"/>
    </row>
    <row r="36" spans="1:5" x14ac:dyDescent="0.25">
      <c r="A36" s="220">
        <v>42832</v>
      </c>
      <c r="B36" s="102" t="s">
        <v>33</v>
      </c>
      <c r="C36" s="221">
        <v>14995</v>
      </c>
      <c r="D36" s="222">
        <v>300</v>
      </c>
      <c r="E36" s="218"/>
    </row>
    <row r="37" spans="1:5" x14ac:dyDescent="0.25">
      <c r="A37" s="220">
        <v>42871</v>
      </c>
      <c r="B37" s="102" t="s">
        <v>34</v>
      </c>
      <c r="C37" s="221">
        <v>15137</v>
      </c>
      <c r="D37" s="222">
        <v>1900</v>
      </c>
      <c r="E37" s="218"/>
    </row>
    <row r="38" spans="1:5" x14ac:dyDescent="0.25">
      <c r="A38" s="220">
        <v>42891</v>
      </c>
      <c r="B38" s="102" t="s">
        <v>35</v>
      </c>
      <c r="C38" s="221">
        <v>15281</v>
      </c>
      <c r="D38" s="222">
        <v>1250</v>
      </c>
      <c r="E38" s="218"/>
    </row>
    <row r="39" spans="1:5" x14ac:dyDescent="0.25">
      <c r="A39" s="220">
        <v>42921</v>
      </c>
      <c r="B39" s="102" t="s">
        <v>13</v>
      </c>
      <c r="C39" s="221">
        <v>15480</v>
      </c>
      <c r="D39" s="222">
        <v>806.2</v>
      </c>
      <c r="E39" s="218"/>
    </row>
    <row r="40" spans="1:5" x14ac:dyDescent="0.25">
      <c r="A40" s="220">
        <v>42969</v>
      </c>
      <c r="B40" s="102" t="s">
        <v>36</v>
      </c>
      <c r="C40" s="221">
        <v>15551</v>
      </c>
      <c r="D40" s="222">
        <v>1250</v>
      </c>
      <c r="E40" s="218"/>
    </row>
    <row r="41" spans="1:5" x14ac:dyDescent="0.25">
      <c r="A41" s="220">
        <v>42984</v>
      </c>
      <c r="B41" s="102" t="s">
        <v>37</v>
      </c>
      <c r="C41" s="221">
        <v>15611</v>
      </c>
      <c r="D41" s="222">
        <v>3000</v>
      </c>
      <c r="E41" s="218"/>
    </row>
    <row r="42" spans="1:5" x14ac:dyDescent="0.25">
      <c r="A42" s="220">
        <v>42986</v>
      </c>
      <c r="B42" s="102" t="s">
        <v>38</v>
      </c>
      <c r="C42" s="221">
        <v>15622</v>
      </c>
      <c r="D42" s="222">
        <v>850</v>
      </c>
      <c r="E42" s="218"/>
    </row>
    <row r="43" spans="1:5" x14ac:dyDescent="0.25">
      <c r="A43" s="220">
        <v>43201</v>
      </c>
      <c r="B43" s="102" t="s">
        <v>1662</v>
      </c>
      <c r="C43" s="221">
        <v>16323</v>
      </c>
      <c r="D43" s="222">
        <v>2400</v>
      </c>
      <c r="E43" s="218"/>
    </row>
    <row r="44" spans="1:5" x14ac:dyDescent="0.25">
      <c r="A44" s="220">
        <v>43252</v>
      </c>
      <c r="B44" s="102" t="s">
        <v>1663</v>
      </c>
      <c r="C44" s="221">
        <v>16581</v>
      </c>
      <c r="D44" s="222">
        <v>4729.32</v>
      </c>
      <c r="E44" s="223"/>
    </row>
    <row r="45" spans="1:5" x14ac:dyDescent="0.25">
      <c r="A45" s="220">
        <v>43255</v>
      </c>
      <c r="B45" s="102" t="s">
        <v>126</v>
      </c>
      <c r="C45" s="221">
        <v>16585</v>
      </c>
      <c r="D45" s="222">
        <v>1000</v>
      </c>
      <c r="E45" s="223"/>
    </row>
    <row r="46" spans="1:5" x14ac:dyDescent="0.25">
      <c r="A46" s="220">
        <v>43256</v>
      </c>
      <c r="B46" s="102" t="s">
        <v>120</v>
      </c>
      <c r="C46" s="221">
        <v>16592</v>
      </c>
      <c r="D46" s="222">
        <v>1250</v>
      </c>
      <c r="E46" s="223"/>
    </row>
    <row r="47" spans="1:5" x14ac:dyDescent="0.25">
      <c r="A47" s="220">
        <v>43264</v>
      </c>
      <c r="B47" s="102" t="s">
        <v>1664</v>
      </c>
      <c r="C47" s="221">
        <v>16633</v>
      </c>
      <c r="D47" s="222">
        <v>1470</v>
      </c>
      <c r="E47" s="223"/>
    </row>
    <row r="48" spans="1:5" x14ac:dyDescent="0.25">
      <c r="A48" s="220">
        <v>43273</v>
      </c>
      <c r="B48" s="102" t="s">
        <v>1665</v>
      </c>
      <c r="C48" s="221">
        <v>16682</v>
      </c>
      <c r="D48" s="222">
        <v>8856</v>
      </c>
      <c r="E48" s="223"/>
    </row>
    <row r="49" spans="1:5" x14ac:dyDescent="0.25">
      <c r="A49" s="220">
        <v>43273</v>
      </c>
      <c r="B49" s="102" t="s">
        <v>1665</v>
      </c>
      <c r="C49" s="221">
        <v>16683</v>
      </c>
      <c r="D49" s="222">
        <v>1946.65</v>
      </c>
      <c r="E49" s="223"/>
    </row>
    <row r="50" spans="1:5" x14ac:dyDescent="0.25">
      <c r="A50" s="220">
        <v>43279</v>
      </c>
      <c r="B50" s="102" t="s">
        <v>1666</v>
      </c>
      <c r="C50" s="221">
        <v>16688</v>
      </c>
      <c r="D50" s="222">
        <v>751.68</v>
      </c>
      <c r="E50" s="223"/>
    </row>
    <row r="51" spans="1:5" x14ac:dyDescent="0.25">
      <c r="A51" s="220">
        <v>43280</v>
      </c>
      <c r="B51" s="102" t="s">
        <v>1667</v>
      </c>
      <c r="C51" s="221">
        <v>16702</v>
      </c>
      <c r="D51" s="222">
        <v>476.83</v>
      </c>
      <c r="E51" s="224"/>
    </row>
    <row r="52" spans="1:5" x14ac:dyDescent="0.25">
      <c r="A52" s="220">
        <v>43284</v>
      </c>
      <c r="B52" s="102" t="s">
        <v>1668</v>
      </c>
      <c r="C52" s="221">
        <v>16729</v>
      </c>
      <c r="D52" s="222">
        <v>862.83</v>
      </c>
      <c r="E52" s="223"/>
    </row>
    <row r="53" spans="1:5" x14ac:dyDescent="0.25">
      <c r="A53" s="220">
        <v>43284</v>
      </c>
      <c r="B53" s="102" t="s">
        <v>1669</v>
      </c>
      <c r="C53" s="221">
        <v>16734</v>
      </c>
      <c r="D53" s="222">
        <v>1618.48</v>
      </c>
      <c r="E53" s="223"/>
    </row>
    <row r="54" spans="1:5" x14ac:dyDescent="0.25">
      <c r="A54" s="220">
        <v>43284</v>
      </c>
      <c r="B54" s="102" t="s">
        <v>1669</v>
      </c>
      <c r="C54" s="221">
        <v>16758</v>
      </c>
      <c r="D54" s="222">
        <v>1618.48</v>
      </c>
      <c r="E54" s="223"/>
    </row>
    <row r="55" spans="1:5" x14ac:dyDescent="0.25">
      <c r="A55" s="220">
        <v>43284</v>
      </c>
      <c r="B55" s="102" t="s">
        <v>1668</v>
      </c>
      <c r="C55" s="221">
        <v>16768</v>
      </c>
      <c r="D55" s="222">
        <v>862.83</v>
      </c>
      <c r="E55" s="223"/>
    </row>
    <row r="56" spans="1:5" x14ac:dyDescent="0.25">
      <c r="A56" s="220">
        <v>43284</v>
      </c>
      <c r="B56" s="102" t="s">
        <v>1668</v>
      </c>
      <c r="C56" s="221">
        <v>16783</v>
      </c>
      <c r="D56" s="222">
        <v>287.61</v>
      </c>
      <c r="E56" s="223">
        <f>SUM(D8:D56)</f>
        <v>154488.62999999998</v>
      </c>
    </row>
    <row r="57" spans="1:5" x14ac:dyDescent="0.25">
      <c r="A57" s="220"/>
      <c r="B57" s="102"/>
      <c r="C57" s="221"/>
      <c r="D57" s="222"/>
      <c r="E57" s="223"/>
    </row>
    <row r="58" spans="1:5" x14ac:dyDescent="0.25">
      <c r="A58" s="220"/>
      <c r="B58" s="102"/>
      <c r="C58" s="221"/>
      <c r="D58" s="222"/>
      <c r="E58" s="223"/>
    </row>
    <row r="59" spans="1:5" x14ac:dyDescent="0.25">
      <c r="A59" s="220"/>
      <c r="B59" s="102"/>
      <c r="C59" s="221"/>
      <c r="D59" s="222"/>
      <c r="E59" s="223"/>
    </row>
    <row r="60" spans="1:5" x14ac:dyDescent="0.25">
      <c r="A60" s="220"/>
      <c r="B60" s="102"/>
      <c r="C60" s="221"/>
      <c r="D60" s="222"/>
      <c r="E60" s="223"/>
    </row>
    <row r="61" spans="1:5" x14ac:dyDescent="0.25">
      <c r="A61" s="220"/>
      <c r="B61" s="102"/>
      <c r="C61" s="221"/>
      <c r="D61" s="222"/>
      <c r="E61" s="223"/>
    </row>
    <row r="62" spans="1:5" x14ac:dyDescent="0.25">
      <c r="A62" s="220"/>
      <c r="B62" s="102"/>
      <c r="C62" s="221"/>
      <c r="D62" s="222"/>
      <c r="E62" s="223"/>
    </row>
    <row r="63" spans="1:5" x14ac:dyDescent="0.25">
      <c r="A63" s="220"/>
      <c r="B63" s="102"/>
      <c r="C63" s="221"/>
      <c r="D63" s="222"/>
      <c r="E63" s="223"/>
    </row>
    <row r="64" spans="1:5" ht="15.75" thickBot="1" x14ac:dyDescent="0.3">
      <c r="A64" s="334" t="s">
        <v>1670</v>
      </c>
      <c r="B64" s="334"/>
      <c r="C64" s="334"/>
      <c r="D64" s="334"/>
      <c r="E64" s="225">
        <f>E5-E56</f>
        <v>2365199.6800000002</v>
      </c>
    </row>
    <row r="65" spans="1:5" ht="15.75" thickTop="1" x14ac:dyDescent="0.25">
      <c r="A65" s="247"/>
      <c r="B65" s="218"/>
      <c r="C65" s="247"/>
      <c r="D65" s="248"/>
      <c r="E65" s="217"/>
    </row>
  </sheetData>
  <mergeCells count="8">
    <mergeCell ref="A7:B7"/>
    <mergeCell ref="A64:D64"/>
    <mergeCell ref="A1:E1"/>
    <mergeCell ref="A2:E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4670-078C-41E3-A82D-EBD33DCB7BD4}">
  <dimension ref="B1:H24"/>
  <sheetViews>
    <sheetView workbookViewId="0">
      <selection sqref="A1:G47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20"/>
      <c r="C1" s="20"/>
      <c r="D1" s="20"/>
      <c r="E1" s="20"/>
      <c r="F1" s="20"/>
      <c r="G1" s="20"/>
      <c r="H1" s="20"/>
    </row>
    <row r="2" spans="2:8" x14ac:dyDescent="0.25">
      <c r="B2" s="20"/>
      <c r="C2" s="20"/>
      <c r="D2" s="20"/>
      <c r="E2" s="20"/>
      <c r="F2" s="20"/>
      <c r="G2" s="20"/>
      <c r="H2" s="20"/>
    </row>
    <row r="3" spans="2:8" x14ac:dyDescent="0.25">
      <c r="B3" s="335" t="s">
        <v>0</v>
      </c>
      <c r="C3" s="335"/>
      <c r="D3" s="335"/>
      <c r="E3" s="335"/>
      <c r="F3" s="335"/>
      <c r="G3" s="335"/>
      <c r="H3" s="335"/>
    </row>
    <row r="4" spans="2:8" x14ac:dyDescent="0.25">
      <c r="B4" s="335" t="s">
        <v>42</v>
      </c>
      <c r="C4" s="335"/>
      <c r="D4" s="335"/>
      <c r="E4" s="335"/>
      <c r="F4" s="335"/>
      <c r="G4" s="335"/>
      <c r="H4" s="335"/>
    </row>
    <row r="5" spans="2:8" x14ac:dyDescent="0.25">
      <c r="B5" s="335" t="s">
        <v>117</v>
      </c>
      <c r="C5" s="335"/>
      <c r="D5" s="335"/>
      <c r="E5" s="335"/>
      <c r="F5" s="335"/>
      <c r="G5" s="335"/>
      <c r="H5" s="335"/>
    </row>
    <row r="6" spans="2:8" x14ac:dyDescent="0.25">
      <c r="B6" s="335" t="s">
        <v>1671</v>
      </c>
      <c r="C6" s="335"/>
      <c r="D6" s="335"/>
      <c r="E6" s="335"/>
      <c r="F6" s="335"/>
      <c r="G6" s="335"/>
      <c r="H6" s="335"/>
    </row>
    <row r="7" spans="2:8" x14ac:dyDescent="0.25">
      <c r="B7" s="4"/>
      <c r="C7" s="3"/>
      <c r="D7" s="3"/>
      <c r="E7" s="43"/>
      <c r="F7" s="4"/>
      <c r="G7" s="4"/>
      <c r="H7" s="4"/>
    </row>
    <row r="8" spans="2:8" x14ac:dyDescent="0.25">
      <c r="B8" s="4"/>
      <c r="C8" s="3" t="s">
        <v>1660</v>
      </c>
      <c r="D8" s="4"/>
      <c r="E8" s="5"/>
      <c r="F8" s="4"/>
      <c r="G8" s="6"/>
      <c r="H8" s="7">
        <v>1133475.6599999999</v>
      </c>
    </row>
    <row r="9" spans="2:8" x14ac:dyDescent="0.25">
      <c r="B9" s="4"/>
      <c r="C9" s="4" t="s">
        <v>57</v>
      </c>
      <c r="D9" s="4"/>
      <c r="E9" s="5"/>
      <c r="F9" s="4"/>
      <c r="G9" s="44"/>
      <c r="H9" s="4"/>
    </row>
    <row r="10" spans="2:8" x14ac:dyDescent="0.25">
      <c r="B10" s="4" t="s">
        <v>3</v>
      </c>
      <c r="C10" s="14">
        <v>43227</v>
      </c>
      <c r="D10" s="4" t="s">
        <v>1672</v>
      </c>
      <c r="E10" s="5">
        <v>1258</v>
      </c>
      <c r="F10" s="226">
        <v>0.6</v>
      </c>
      <c r="G10" s="44">
        <f>F10</f>
        <v>0.6</v>
      </c>
      <c r="H10" s="44">
        <f>G10</f>
        <v>0.6</v>
      </c>
    </row>
    <row r="11" spans="2:8" x14ac:dyDescent="0.25">
      <c r="B11" s="4"/>
      <c r="C11" s="4" t="s">
        <v>1673</v>
      </c>
      <c r="D11" s="4"/>
      <c r="E11" s="5"/>
      <c r="F11" s="4"/>
      <c r="G11" s="44"/>
      <c r="H11" s="4"/>
    </row>
    <row r="12" spans="2:8" x14ac:dyDescent="0.25">
      <c r="B12" s="4"/>
      <c r="C12" s="4"/>
      <c r="D12" s="4"/>
      <c r="E12" s="5"/>
      <c r="F12" s="4"/>
      <c r="G12" s="44"/>
      <c r="H12" s="4"/>
    </row>
    <row r="13" spans="2:8" x14ac:dyDescent="0.25">
      <c r="B13" s="274" t="s">
        <v>3</v>
      </c>
      <c r="C13" s="3" t="s">
        <v>4</v>
      </c>
      <c r="D13" s="4"/>
      <c r="E13" s="5"/>
      <c r="F13" s="4"/>
      <c r="G13" s="44"/>
      <c r="H13" s="4"/>
    </row>
    <row r="14" spans="2:8" x14ac:dyDescent="0.25">
      <c r="B14" s="4"/>
      <c r="C14" s="13" t="s">
        <v>5</v>
      </c>
      <c r="D14" s="4"/>
      <c r="E14" s="5"/>
      <c r="F14" s="4"/>
      <c r="G14" s="44"/>
      <c r="H14" s="4"/>
    </row>
    <row r="15" spans="2:8" x14ac:dyDescent="0.25">
      <c r="B15" s="4"/>
      <c r="C15" s="13"/>
      <c r="D15" s="4"/>
      <c r="E15" s="5"/>
      <c r="F15" s="4"/>
      <c r="G15" s="44"/>
      <c r="H15" s="4"/>
    </row>
    <row r="16" spans="2:8" x14ac:dyDescent="0.25">
      <c r="B16" s="4"/>
      <c r="C16" s="14">
        <v>43280</v>
      </c>
      <c r="D16" s="4" t="s">
        <v>119</v>
      </c>
      <c r="E16" s="5">
        <v>1283</v>
      </c>
      <c r="F16" s="46">
        <v>3000</v>
      </c>
      <c r="G16" s="44"/>
      <c r="H16" s="44"/>
    </row>
    <row r="17" spans="2:8" x14ac:dyDescent="0.25">
      <c r="B17" s="4"/>
      <c r="C17" s="14">
        <v>43284</v>
      </c>
      <c r="D17" s="4" t="s">
        <v>1674</v>
      </c>
      <c r="E17" s="5">
        <v>1286</v>
      </c>
      <c r="F17" s="46">
        <v>3000</v>
      </c>
      <c r="G17" s="44"/>
      <c r="H17" s="44"/>
    </row>
    <row r="18" spans="2:8" x14ac:dyDescent="0.25">
      <c r="B18" s="4"/>
      <c r="C18" s="14">
        <v>43284</v>
      </c>
      <c r="D18" s="4" t="s">
        <v>119</v>
      </c>
      <c r="E18" s="5">
        <v>1287</v>
      </c>
      <c r="F18" s="46">
        <v>3000</v>
      </c>
      <c r="G18" s="44"/>
      <c r="H18" s="44"/>
    </row>
    <row r="19" spans="2:8" x14ac:dyDescent="0.25">
      <c r="B19" s="4"/>
      <c r="C19" s="14">
        <v>43284</v>
      </c>
      <c r="D19" s="4" t="s">
        <v>1674</v>
      </c>
      <c r="E19" s="5">
        <v>1291</v>
      </c>
      <c r="F19" s="46">
        <v>3000</v>
      </c>
      <c r="G19" s="44"/>
      <c r="H19" s="44"/>
    </row>
    <row r="20" spans="2:8" x14ac:dyDescent="0.25">
      <c r="B20" s="4"/>
      <c r="C20" s="14">
        <v>43284</v>
      </c>
      <c r="D20" s="4" t="s">
        <v>119</v>
      </c>
      <c r="E20" s="5">
        <v>1292</v>
      </c>
      <c r="F20" s="46">
        <v>3000</v>
      </c>
      <c r="G20" s="44"/>
      <c r="H20" s="44">
        <f>SUM(F16:F20)</f>
        <v>15000</v>
      </c>
    </row>
    <row r="21" spans="2:8" x14ac:dyDescent="0.25">
      <c r="B21" s="4"/>
      <c r="C21" s="14"/>
      <c r="D21" s="4"/>
      <c r="E21" s="5"/>
      <c r="F21" s="46"/>
      <c r="G21" s="44"/>
      <c r="H21" s="44"/>
    </row>
    <row r="22" spans="2:8" x14ac:dyDescent="0.25">
      <c r="B22" s="274"/>
      <c r="C22" s="14"/>
      <c r="D22" s="4"/>
      <c r="E22" s="5"/>
      <c r="F22" s="27" t="e">
        <f>SUM(#REF!)</f>
        <v>#REF!</v>
      </c>
      <c r="G22" s="44"/>
      <c r="H22" s="227"/>
    </row>
    <row r="23" spans="2:8" x14ac:dyDescent="0.25">
      <c r="B23" s="274" t="s">
        <v>40</v>
      </c>
      <c r="C23" s="3" t="s">
        <v>1675</v>
      </c>
      <c r="D23" s="4"/>
      <c r="E23" s="5"/>
      <c r="F23" s="4"/>
      <c r="G23" s="6"/>
      <c r="H23" s="7">
        <f>H8-H10-H20</f>
        <v>1118475.0599999998</v>
      </c>
    </row>
    <row r="24" spans="2:8" x14ac:dyDescent="0.25">
      <c r="B24" s="274"/>
      <c r="C24" s="3"/>
      <c r="D24" s="4"/>
      <c r="E24" s="5"/>
      <c r="F24" s="4"/>
      <c r="G24" s="6"/>
      <c r="H24" s="253"/>
    </row>
  </sheetData>
  <mergeCells count="4">
    <mergeCell ref="B3:H3"/>
    <mergeCell ref="B4:H4"/>
    <mergeCell ref="B5:H5"/>
    <mergeCell ref="B6:H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B5FD-8715-4B05-B8F8-67A1015CCFAC}">
  <dimension ref="A1:F36"/>
  <sheetViews>
    <sheetView workbookViewId="0">
      <selection sqref="A1:G47"/>
    </sheetView>
  </sheetViews>
  <sheetFormatPr baseColWidth="10" defaultRowHeight="15" x14ac:dyDescent="0.25"/>
  <cols>
    <col min="3" max="3" width="27.42578125" bestFit="1" customWidth="1"/>
    <col min="5" max="5" width="13" customWidth="1"/>
  </cols>
  <sheetData>
    <row r="1" spans="1:6" x14ac:dyDescent="0.25">
      <c r="A1" s="8"/>
      <c r="B1" s="10"/>
      <c r="C1" s="10"/>
      <c r="D1" s="10"/>
      <c r="E1" s="10"/>
      <c r="F1" s="10"/>
    </row>
    <row r="2" spans="1:6" x14ac:dyDescent="0.25">
      <c r="A2" s="336" t="s">
        <v>0</v>
      </c>
      <c r="B2" s="336"/>
      <c r="C2" s="336"/>
      <c r="D2" s="336"/>
      <c r="E2" s="336"/>
      <c r="F2" s="336"/>
    </row>
    <row r="3" spans="1:6" x14ac:dyDescent="0.25">
      <c r="A3" s="336" t="s">
        <v>41</v>
      </c>
      <c r="B3" s="336"/>
      <c r="C3" s="336"/>
      <c r="D3" s="336"/>
      <c r="E3" s="336"/>
      <c r="F3" s="336"/>
    </row>
    <row r="4" spans="1:6" x14ac:dyDescent="0.25">
      <c r="A4" s="336" t="s">
        <v>42</v>
      </c>
      <c r="B4" s="336"/>
      <c r="C4" s="336"/>
      <c r="D4" s="336"/>
      <c r="E4" s="336"/>
      <c r="F4" s="336"/>
    </row>
    <row r="5" spans="1:6" x14ac:dyDescent="0.25">
      <c r="A5" s="336" t="s">
        <v>43</v>
      </c>
      <c r="B5" s="336"/>
      <c r="C5" s="336"/>
      <c r="D5" s="336"/>
      <c r="E5" s="336"/>
      <c r="F5" s="336"/>
    </row>
    <row r="6" spans="1:6" x14ac:dyDescent="0.25">
      <c r="A6" s="336" t="s">
        <v>1739</v>
      </c>
      <c r="B6" s="336"/>
      <c r="C6" s="336"/>
      <c r="D6" s="336"/>
      <c r="E6" s="336"/>
      <c r="F6" s="336"/>
    </row>
    <row r="7" spans="1:6" x14ac:dyDescent="0.25">
      <c r="A7" s="10"/>
      <c r="B7" s="10"/>
      <c r="C7" s="10"/>
      <c r="D7" s="10"/>
      <c r="E7" s="10"/>
      <c r="F7" s="10"/>
    </row>
    <row r="8" spans="1:6" x14ac:dyDescent="0.25">
      <c r="A8" s="8"/>
      <c r="B8" s="10"/>
      <c r="C8" s="10"/>
      <c r="D8" s="10"/>
      <c r="E8" s="10"/>
      <c r="F8" s="10"/>
    </row>
    <row r="9" spans="1:6" x14ac:dyDescent="0.25">
      <c r="A9" s="8"/>
      <c r="B9" s="3" t="s">
        <v>1660</v>
      </c>
      <c r="C9" s="20"/>
      <c r="D9" s="20"/>
      <c r="E9" s="20"/>
      <c r="F9" s="6">
        <v>31031.94</v>
      </c>
    </row>
    <row r="10" spans="1:6" x14ac:dyDescent="0.25">
      <c r="A10" s="8"/>
      <c r="B10" s="10"/>
      <c r="C10" s="10"/>
      <c r="D10" s="10"/>
      <c r="E10" s="10"/>
      <c r="F10" s="11"/>
    </row>
    <row r="11" spans="1:6" x14ac:dyDescent="0.25">
      <c r="A11" s="21" t="s">
        <v>44</v>
      </c>
      <c r="B11" s="22" t="s">
        <v>45</v>
      </c>
      <c r="C11" s="22"/>
      <c r="D11" s="22"/>
      <c r="E11" s="22"/>
      <c r="F11" s="23"/>
    </row>
    <row r="12" spans="1:6" x14ac:dyDescent="0.25">
      <c r="A12" s="21"/>
      <c r="B12" s="22"/>
      <c r="C12" s="22"/>
      <c r="D12" s="22"/>
      <c r="E12" s="22"/>
      <c r="F12" s="23"/>
    </row>
    <row r="13" spans="1:6" x14ac:dyDescent="0.25">
      <c r="A13" s="8"/>
      <c r="B13" s="9">
        <v>42836</v>
      </c>
      <c r="C13" s="10" t="s">
        <v>46</v>
      </c>
      <c r="D13" s="10" t="s">
        <v>47</v>
      </c>
      <c r="E13" s="26">
        <v>15000</v>
      </c>
      <c r="F13" s="11"/>
    </row>
    <row r="14" spans="1:6" x14ac:dyDescent="0.25">
      <c r="A14" s="8"/>
      <c r="B14" s="9">
        <v>42958</v>
      </c>
      <c r="C14" s="10" t="s">
        <v>48</v>
      </c>
      <c r="D14" s="10" t="s">
        <v>49</v>
      </c>
      <c r="E14" s="26">
        <v>45164.55</v>
      </c>
      <c r="F14" s="11">
        <f>E13+E14</f>
        <v>60164.55</v>
      </c>
    </row>
    <row r="15" spans="1:6" x14ac:dyDescent="0.25">
      <c r="A15" s="8"/>
      <c r="B15" s="9"/>
      <c r="C15" s="10"/>
      <c r="D15" s="10"/>
      <c r="E15" s="26"/>
      <c r="F15" s="11"/>
    </row>
    <row r="16" spans="1:6" x14ac:dyDescent="0.25">
      <c r="A16" s="275" t="s">
        <v>3</v>
      </c>
      <c r="B16" s="3" t="s">
        <v>4</v>
      </c>
      <c r="C16" s="20"/>
      <c r="D16" s="20"/>
      <c r="E16" s="10"/>
      <c r="F16" s="11"/>
    </row>
    <row r="17" spans="1:6" x14ac:dyDescent="0.25">
      <c r="A17" s="2"/>
      <c r="B17" s="13" t="s">
        <v>5</v>
      </c>
      <c r="C17" s="20"/>
      <c r="D17" s="20"/>
      <c r="E17" s="10"/>
      <c r="F17" s="11"/>
    </row>
    <row r="18" spans="1:6" x14ac:dyDescent="0.25">
      <c r="A18" s="275"/>
      <c r="B18" s="20"/>
      <c r="C18" s="20"/>
      <c r="D18" s="20"/>
      <c r="E18" s="10"/>
      <c r="F18" s="11"/>
    </row>
    <row r="19" spans="1:6" x14ac:dyDescent="0.25">
      <c r="A19" s="275"/>
      <c r="B19" s="24"/>
      <c r="C19" s="20"/>
      <c r="D19" s="20"/>
      <c r="E19" s="249"/>
      <c r="F19" s="11"/>
    </row>
    <row r="20" spans="1:6" x14ac:dyDescent="0.25">
      <c r="A20" s="275"/>
      <c r="B20" s="24"/>
      <c r="C20" s="20"/>
      <c r="D20" s="20"/>
      <c r="E20" s="249"/>
      <c r="F20" s="11"/>
    </row>
    <row r="21" spans="1:6" x14ac:dyDescent="0.25">
      <c r="A21" s="275"/>
      <c r="B21" s="24"/>
      <c r="C21" s="20"/>
      <c r="D21" s="20"/>
      <c r="E21" s="249"/>
      <c r="F21" s="11"/>
    </row>
    <row r="22" spans="1:6" x14ac:dyDescent="0.25">
      <c r="A22" s="275"/>
      <c r="B22" s="24"/>
      <c r="C22" s="20"/>
      <c r="D22" s="20"/>
      <c r="E22" s="249"/>
      <c r="F22" s="11"/>
    </row>
    <row r="23" spans="1:6" x14ac:dyDescent="0.25">
      <c r="A23" s="275"/>
      <c r="B23" s="24">
        <v>43252</v>
      </c>
      <c r="C23" s="20" t="s">
        <v>87</v>
      </c>
      <c r="D23" s="20">
        <v>1552</v>
      </c>
      <c r="E23" s="249">
        <v>2000</v>
      </c>
      <c r="F23" s="11"/>
    </row>
    <row r="24" spans="1:6" x14ac:dyDescent="0.25">
      <c r="A24" s="275"/>
      <c r="B24" s="24">
        <v>43276</v>
      </c>
      <c r="C24" s="20" t="s">
        <v>378</v>
      </c>
      <c r="D24" s="20">
        <v>1562</v>
      </c>
      <c r="E24" s="249">
        <v>10000</v>
      </c>
      <c r="F24" s="11"/>
    </row>
    <row r="25" spans="1:6" x14ac:dyDescent="0.25">
      <c r="A25" s="275"/>
      <c r="B25" s="24">
        <v>43279</v>
      </c>
      <c r="C25" s="20" t="s">
        <v>1676</v>
      </c>
      <c r="D25" s="20">
        <v>1566</v>
      </c>
      <c r="E25" s="249">
        <v>40000</v>
      </c>
      <c r="F25" s="11">
        <f>SUM(E23:E25)</f>
        <v>52000</v>
      </c>
    </row>
    <row r="26" spans="1:6" x14ac:dyDescent="0.25">
      <c r="A26" s="275"/>
      <c r="B26" s="24"/>
      <c r="C26" s="20"/>
      <c r="D26" s="20"/>
      <c r="E26" s="249"/>
      <c r="F26" s="11"/>
    </row>
    <row r="27" spans="1:6" x14ac:dyDescent="0.25">
      <c r="A27" s="275"/>
      <c r="B27" s="24"/>
      <c r="C27" s="20"/>
      <c r="D27" s="20"/>
      <c r="E27" s="249"/>
      <c r="F27" s="11"/>
    </row>
    <row r="28" spans="1:6" x14ac:dyDescent="0.25">
      <c r="A28" s="275"/>
      <c r="B28" s="24"/>
      <c r="C28" s="20"/>
      <c r="D28" s="20"/>
      <c r="E28" s="249"/>
      <c r="F28" s="11"/>
    </row>
    <row r="29" spans="1:6" x14ac:dyDescent="0.25">
      <c r="A29" s="275"/>
      <c r="B29" s="24"/>
      <c r="C29" s="20"/>
      <c r="D29" s="20"/>
      <c r="E29" s="249"/>
      <c r="F29" s="11"/>
    </row>
    <row r="30" spans="1:6" x14ac:dyDescent="0.25">
      <c r="A30" s="275"/>
      <c r="B30" s="24"/>
      <c r="C30" s="20"/>
      <c r="D30" s="20"/>
      <c r="E30" s="249"/>
      <c r="F30" s="11"/>
    </row>
    <row r="31" spans="1:6" x14ac:dyDescent="0.25">
      <c r="A31" s="275"/>
      <c r="B31" s="24"/>
      <c r="C31" s="20"/>
      <c r="D31" s="20"/>
      <c r="E31" s="249"/>
      <c r="F31" s="11"/>
    </row>
    <row r="32" spans="1:6" x14ac:dyDescent="0.25">
      <c r="A32" s="275"/>
      <c r="B32" s="24"/>
      <c r="C32" s="20"/>
      <c r="D32" s="20"/>
      <c r="E32" s="249"/>
      <c r="F32" s="11"/>
    </row>
    <row r="33" spans="1:6" x14ac:dyDescent="0.25">
      <c r="A33" s="275"/>
      <c r="B33" s="24"/>
      <c r="C33" s="20"/>
      <c r="D33" s="25"/>
      <c r="E33" s="27">
        <f>SUM(E19:E22)</f>
        <v>0</v>
      </c>
      <c r="F33" s="26"/>
    </row>
    <row r="34" spans="1:6" x14ac:dyDescent="0.25">
      <c r="A34" s="275"/>
      <c r="B34" s="24"/>
      <c r="C34" s="20"/>
      <c r="D34" s="25"/>
      <c r="E34" s="27">
        <f>SUM(E33:E33)</f>
        <v>0</v>
      </c>
      <c r="F34" s="11"/>
    </row>
    <row r="35" spans="1:6" ht="15.75" thickBot="1" x14ac:dyDescent="0.3">
      <c r="A35" s="274" t="s">
        <v>50</v>
      </c>
      <c r="B35" s="3" t="s">
        <v>1740</v>
      </c>
      <c r="C35" s="20"/>
      <c r="D35" s="20"/>
      <c r="E35" s="20"/>
      <c r="F35" s="228">
        <f>F9-F14-F25</f>
        <v>-81132.61</v>
      </c>
    </row>
    <row r="36" spans="1:6" ht="15.75" thickTop="1" x14ac:dyDescent="0.25">
      <c r="A36" s="19"/>
      <c r="B36" s="19"/>
      <c r="C36" s="19"/>
      <c r="D36" s="19"/>
      <c r="E36" s="19"/>
      <c r="F36" s="6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B99F-1192-4288-9BA5-C5E932968E21}">
  <dimension ref="A1:K24"/>
  <sheetViews>
    <sheetView workbookViewId="0">
      <selection sqref="A1:G47"/>
    </sheetView>
  </sheetViews>
  <sheetFormatPr baseColWidth="10" defaultRowHeight="15" x14ac:dyDescent="0.25"/>
  <cols>
    <col min="3" max="3" width="40.7109375" customWidth="1"/>
    <col min="7" max="7" width="12.42578125" bestFit="1" customWidth="1"/>
    <col min="11" max="11" width="18" bestFit="1" customWidth="1"/>
  </cols>
  <sheetData>
    <row r="1" spans="1:7" x14ac:dyDescent="0.25">
      <c r="A1" s="28"/>
      <c r="B1" s="28"/>
      <c r="C1" s="28"/>
      <c r="D1" s="28"/>
      <c r="E1" s="28"/>
      <c r="F1" s="28"/>
      <c r="G1" s="28"/>
    </row>
    <row r="2" spans="1:7" x14ac:dyDescent="0.25">
      <c r="A2" s="28"/>
      <c r="B2" s="28"/>
      <c r="C2" s="28"/>
      <c r="D2" s="28"/>
      <c r="E2" s="28"/>
      <c r="F2" s="28"/>
      <c r="G2" s="28"/>
    </row>
    <row r="3" spans="1:7" x14ac:dyDescent="0.25">
      <c r="A3" s="337" t="s">
        <v>0</v>
      </c>
      <c r="B3" s="337"/>
      <c r="C3" s="337"/>
      <c r="D3" s="337"/>
      <c r="E3" s="337"/>
      <c r="F3" s="337"/>
      <c r="G3" s="337"/>
    </row>
    <row r="4" spans="1:7" x14ac:dyDescent="0.25">
      <c r="A4" s="337" t="s">
        <v>1</v>
      </c>
      <c r="B4" s="337"/>
      <c r="C4" s="337"/>
      <c r="D4" s="337"/>
      <c r="E4" s="337"/>
      <c r="F4" s="337"/>
      <c r="G4" s="337"/>
    </row>
    <row r="5" spans="1:7" x14ac:dyDescent="0.25">
      <c r="A5" s="337" t="s">
        <v>51</v>
      </c>
      <c r="B5" s="337"/>
      <c r="C5" s="337"/>
      <c r="D5" s="337"/>
      <c r="E5" s="337"/>
      <c r="F5" s="337"/>
      <c r="G5" s="337"/>
    </row>
    <row r="6" spans="1:7" x14ac:dyDescent="0.25">
      <c r="A6" s="337" t="s">
        <v>1671</v>
      </c>
      <c r="B6" s="337"/>
      <c r="C6" s="337"/>
      <c r="D6" s="337"/>
      <c r="E6" s="337"/>
      <c r="F6" s="337"/>
      <c r="G6" s="337"/>
    </row>
    <row r="7" spans="1:7" x14ac:dyDescent="0.25">
      <c r="A7" s="29"/>
      <c r="B7" s="30"/>
      <c r="C7" s="30"/>
      <c r="D7" s="31"/>
      <c r="E7" s="29"/>
      <c r="F7" s="29"/>
      <c r="G7" s="29"/>
    </row>
    <row r="8" spans="1:7" x14ac:dyDescent="0.25">
      <c r="A8" s="29"/>
      <c r="B8" s="32" t="s">
        <v>1660</v>
      </c>
      <c r="C8" s="33"/>
      <c r="D8" s="34"/>
      <c r="E8" s="35"/>
      <c r="F8" s="35"/>
      <c r="G8" s="36">
        <v>3636312.17</v>
      </c>
    </row>
    <row r="9" spans="1:7" x14ac:dyDescent="0.25">
      <c r="A9" s="29"/>
      <c r="B9" s="32"/>
      <c r="C9" s="33"/>
      <c r="D9" s="34"/>
      <c r="E9" s="35"/>
      <c r="F9" s="35"/>
      <c r="G9" s="36"/>
    </row>
    <row r="10" spans="1:7" x14ac:dyDescent="0.25">
      <c r="A10" s="276" t="s">
        <v>3</v>
      </c>
      <c r="B10" s="32" t="s">
        <v>4</v>
      </c>
      <c r="C10" s="33"/>
      <c r="D10" s="34"/>
      <c r="E10" s="33"/>
      <c r="F10" s="37"/>
      <c r="G10" s="29"/>
    </row>
    <row r="11" spans="1:7" x14ac:dyDescent="0.25">
      <c r="A11" s="29"/>
      <c r="B11" s="38">
        <v>43068</v>
      </c>
      <c r="C11" s="29" t="s">
        <v>52</v>
      </c>
      <c r="D11" s="39">
        <v>618</v>
      </c>
      <c r="E11" s="29">
        <v>0.08</v>
      </c>
      <c r="F11" s="37">
        <f>E11</f>
        <v>0.08</v>
      </c>
      <c r="G11" s="37">
        <f>F11</f>
        <v>0.08</v>
      </c>
    </row>
    <row r="12" spans="1:7" x14ac:dyDescent="0.25">
      <c r="A12" s="276"/>
      <c r="B12" s="33"/>
      <c r="C12" s="33"/>
      <c r="D12" s="34"/>
      <c r="E12" s="33"/>
      <c r="F12" s="37"/>
      <c r="G12" s="29"/>
    </row>
    <row r="13" spans="1:7" x14ac:dyDescent="0.25">
      <c r="A13" s="276" t="s">
        <v>3</v>
      </c>
      <c r="B13" s="32" t="s">
        <v>4</v>
      </c>
      <c r="C13" s="33"/>
      <c r="D13" s="34"/>
      <c r="E13" s="33"/>
      <c r="F13" s="37"/>
      <c r="G13" s="29"/>
    </row>
    <row r="14" spans="1:7" x14ac:dyDescent="0.25">
      <c r="A14" s="29"/>
      <c r="B14" s="40" t="s">
        <v>5</v>
      </c>
      <c r="C14" s="29"/>
      <c r="D14" s="39"/>
      <c r="E14" s="29"/>
      <c r="F14" s="37"/>
      <c r="G14" s="29"/>
    </row>
    <row r="15" spans="1:7" x14ac:dyDescent="0.25">
      <c r="A15" s="29"/>
      <c r="B15" s="29"/>
      <c r="C15" s="29"/>
      <c r="D15" s="39"/>
      <c r="E15" s="29"/>
      <c r="F15" s="37"/>
      <c r="G15" s="29"/>
    </row>
    <row r="16" spans="1:7" x14ac:dyDescent="0.25">
      <c r="A16" s="29"/>
      <c r="B16" s="14">
        <v>43062</v>
      </c>
      <c r="C16" s="102" t="s">
        <v>53</v>
      </c>
      <c r="D16" s="16">
        <v>556</v>
      </c>
      <c r="E16" s="17">
        <v>1035.8800000000001</v>
      </c>
      <c r="F16" s="37"/>
      <c r="G16" s="29"/>
    </row>
    <row r="17" spans="1:11" x14ac:dyDescent="0.25">
      <c r="A17" s="29"/>
      <c r="B17" s="14">
        <v>43069</v>
      </c>
      <c r="C17" s="15" t="s">
        <v>54</v>
      </c>
      <c r="D17" s="16">
        <v>628</v>
      </c>
      <c r="E17" s="17">
        <v>313.8</v>
      </c>
      <c r="F17" s="37"/>
      <c r="G17" s="29"/>
    </row>
    <row r="18" spans="1:11" x14ac:dyDescent="0.25">
      <c r="A18" s="29"/>
      <c r="B18" s="14">
        <v>43119</v>
      </c>
      <c r="C18" s="15" t="s">
        <v>55</v>
      </c>
      <c r="D18" s="16">
        <v>684</v>
      </c>
      <c r="E18" s="17">
        <v>580</v>
      </c>
      <c r="F18" s="37"/>
      <c r="G18" s="29"/>
    </row>
    <row r="19" spans="1:11" x14ac:dyDescent="0.25">
      <c r="A19" s="29"/>
      <c r="B19" s="14">
        <v>43262</v>
      </c>
      <c r="C19" s="15" t="s">
        <v>128</v>
      </c>
      <c r="D19" s="16">
        <v>908</v>
      </c>
      <c r="E19" s="17">
        <v>580</v>
      </c>
      <c r="F19" s="37"/>
      <c r="G19" s="29"/>
    </row>
    <row r="20" spans="1:11" x14ac:dyDescent="0.25">
      <c r="A20" s="29"/>
      <c r="B20" s="14">
        <v>43280</v>
      </c>
      <c r="C20" s="15" t="s">
        <v>1677</v>
      </c>
      <c r="D20" s="16">
        <v>918</v>
      </c>
      <c r="E20" s="17">
        <v>20300</v>
      </c>
      <c r="F20" s="37"/>
    </row>
    <row r="21" spans="1:11" x14ac:dyDescent="0.25">
      <c r="A21" s="29"/>
      <c r="B21" s="14">
        <v>43294</v>
      </c>
      <c r="C21" s="15" t="s">
        <v>126</v>
      </c>
      <c r="D21" s="16">
        <v>930</v>
      </c>
      <c r="E21" s="17">
        <v>5638</v>
      </c>
      <c r="F21" s="37"/>
      <c r="G21" s="229">
        <f>SUM(E16:E21)</f>
        <v>28447.68</v>
      </c>
    </row>
    <row r="22" spans="1:11" x14ac:dyDescent="0.25">
      <c r="A22" s="29"/>
      <c r="B22" s="14"/>
      <c r="C22" s="15"/>
      <c r="D22" s="16"/>
      <c r="E22" s="18">
        <f>SUM(E16:E21)</f>
        <v>28447.68</v>
      </c>
      <c r="F22" s="37"/>
      <c r="G22" s="29"/>
    </row>
    <row r="23" spans="1:11" ht="15.75" thickBot="1" x14ac:dyDescent="0.3">
      <c r="A23" s="41" t="s">
        <v>40</v>
      </c>
      <c r="B23" s="32" t="s">
        <v>1675</v>
      </c>
      <c r="C23" s="33"/>
      <c r="D23" s="34"/>
      <c r="E23" s="35"/>
      <c r="F23" s="35"/>
      <c r="G23" s="230">
        <f>G8-G11-G21</f>
        <v>3607864.4099999997</v>
      </c>
      <c r="I23" s="310"/>
      <c r="K23" s="250"/>
    </row>
    <row r="24" spans="1:11" ht="15.75" thickTop="1" x14ac:dyDescent="0.25">
      <c r="A24" s="41"/>
      <c r="B24" s="42"/>
      <c r="C24" s="33"/>
      <c r="D24" s="34"/>
      <c r="E24" s="35"/>
      <c r="F24" s="35"/>
      <c r="G24" s="36"/>
      <c r="K24" s="250"/>
    </row>
  </sheetData>
  <mergeCells count="4">
    <mergeCell ref="A3:G3"/>
    <mergeCell ref="A4:G4"/>
    <mergeCell ref="A5:G5"/>
    <mergeCell ref="A6:G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2438-A53D-4BA8-AA9B-0CA957B3C04A}">
  <dimension ref="A1:G63"/>
  <sheetViews>
    <sheetView topLeftCell="A40" workbookViewId="0">
      <selection sqref="A1:G47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336" t="s">
        <v>0</v>
      </c>
      <c r="B3" s="336"/>
      <c r="C3" s="336"/>
      <c r="D3" s="336"/>
      <c r="E3" s="336"/>
      <c r="F3" s="336"/>
      <c r="G3" s="336"/>
    </row>
    <row r="4" spans="1:7" x14ac:dyDescent="0.25">
      <c r="A4" s="336" t="s">
        <v>1</v>
      </c>
      <c r="B4" s="336"/>
      <c r="C4" s="336"/>
      <c r="D4" s="336"/>
      <c r="E4" s="336"/>
      <c r="F4" s="336"/>
      <c r="G4" s="336"/>
    </row>
    <row r="5" spans="1:7" x14ac:dyDescent="0.25">
      <c r="A5" s="336" t="s">
        <v>56</v>
      </c>
      <c r="B5" s="336"/>
      <c r="C5" s="336"/>
      <c r="D5" s="336"/>
      <c r="E5" s="336"/>
      <c r="F5" s="336"/>
      <c r="G5" s="336"/>
    </row>
    <row r="6" spans="1:7" x14ac:dyDescent="0.25">
      <c r="A6" s="336" t="s">
        <v>1671</v>
      </c>
      <c r="B6" s="336"/>
      <c r="C6" s="336"/>
      <c r="D6" s="336"/>
      <c r="E6" s="336"/>
      <c r="F6" s="336"/>
      <c r="G6" s="336"/>
    </row>
    <row r="7" spans="1:7" x14ac:dyDescent="0.25">
      <c r="A7" s="2"/>
      <c r="B7" s="3"/>
      <c r="C7" s="3"/>
      <c r="D7" s="43"/>
      <c r="E7" s="4"/>
      <c r="F7" s="2"/>
      <c r="G7" s="2"/>
    </row>
    <row r="8" spans="1:7" x14ac:dyDescent="0.25">
      <c r="A8" s="2"/>
      <c r="B8" s="3" t="s">
        <v>1660</v>
      </c>
      <c r="C8" s="4"/>
      <c r="D8" s="5"/>
      <c r="E8" s="6"/>
      <c r="F8" s="6"/>
      <c r="G8" s="7">
        <v>1078937.49</v>
      </c>
    </row>
    <row r="9" spans="1:7" x14ac:dyDescent="0.25">
      <c r="A9" s="2"/>
      <c r="B9" s="4" t="s">
        <v>57</v>
      </c>
      <c r="C9" s="4"/>
      <c r="D9" s="5"/>
      <c r="E9" s="44"/>
      <c r="F9" s="12"/>
      <c r="G9" s="2"/>
    </row>
    <row r="10" spans="1:7" x14ac:dyDescent="0.25">
      <c r="A10" s="276" t="s">
        <v>3</v>
      </c>
      <c r="B10" s="32" t="s">
        <v>4</v>
      </c>
      <c r="C10" s="4"/>
      <c r="D10" s="5"/>
      <c r="E10" s="4"/>
      <c r="F10" s="12"/>
      <c r="G10" s="2"/>
    </row>
    <row r="11" spans="1:7" x14ac:dyDescent="0.25">
      <c r="A11" s="29"/>
      <c r="B11" s="40" t="s">
        <v>5</v>
      </c>
      <c r="C11" s="4"/>
      <c r="D11" s="5"/>
      <c r="E11" s="4"/>
      <c r="F11" s="12"/>
      <c r="G11" s="2"/>
    </row>
    <row r="12" spans="1:7" x14ac:dyDescent="0.25">
      <c r="A12" s="2"/>
      <c r="B12" s="4"/>
      <c r="C12" s="4"/>
      <c r="D12" s="5"/>
      <c r="E12" s="4"/>
      <c r="F12" s="12"/>
      <c r="G12" s="2"/>
    </row>
    <row r="13" spans="1:7" x14ac:dyDescent="0.25">
      <c r="A13" s="2"/>
      <c r="B13" s="45">
        <v>41548</v>
      </c>
      <c r="C13" s="5" t="s">
        <v>58</v>
      </c>
      <c r="D13" s="5">
        <v>21</v>
      </c>
      <c r="E13" s="46">
        <v>344</v>
      </c>
      <c r="F13" s="12"/>
      <c r="G13" s="47"/>
    </row>
    <row r="14" spans="1:7" x14ac:dyDescent="0.25">
      <c r="A14" s="2"/>
      <c r="B14" s="45">
        <v>41548</v>
      </c>
      <c r="C14" s="5" t="s">
        <v>59</v>
      </c>
      <c r="D14" s="5">
        <v>22</v>
      </c>
      <c r="E14" s="46">
        <v>344</v>
      </c>
      <c r="F14" s="12"/>
      <c r="G14" s="2"/>
    </row>
    <row r="15" spans="1:7" x14ac:dyDescent="0.25">
      <c r="A15" s="2"/>
      <c r="B15" s="48">
        <v>41730</v>
      </c>
      <c r="C15" s="5" t="s">
        <v>60</v>
      </c>
      <c r="D15" s="5">
        <v>276</v>
      </c>
      <c r="E15" s="46">
        <v>2000</v>
      </c>
      <c r="F15" s="12"/>
      <c r="G15" s="2"/>
    </row>
    <row r="16" spans="1:7" x14ac:dyDescent="0.25">
      <c r="A16" s="2"/>
      <c r="B16" s="45">
        <v>42128</v>
      </c>
      <c r="C16" s="5" t="s">
        <v>61</v>
      </c>
      <c r="D16" s="5">
        <v>798</v>
      </c>
      <c r="E16" s="46">
        <v>2000</v>
      </c>
      <c r="F16" s="12"/>
      <c r="G16" s="2"/>
    </row>
    <row r="17" spans="1:7" x14ac:dyDescent="0.25">
      <c r="A17" s="2"/>
      <c r="B17" s="45">
        <v>42248</v>
      </c>
      <c r="C17" s="5" t="s">
        <v>62</v>
      </c>
      <c r="D17" s="5">
        <v>945</v>
      </c>
      <c r="E17" s="46">
        <v>1000</v>
      </c>
      <c r="F17" s="12"/>
      <c r="G17" s="2"/>
    </row>
    <row r="18" spans="1:7" x14ac:dyDescent="0.25">
      <c r="A18" s="2"/>
      <c r="B18" s="45">
        <v>42311</v>
      </c>
      <c r="C18" s="5" t="s">
        <v>63</v>
      </c>
      <c r="D18" s="5">
        <v>1091</v>
      </c>
      <c r="E18" s="46">
        <v>500</v>
      </c>
      <c r="F18" s="12"/>
      <c r="G18" s="2"/>
    </row>
    <row r="19" spans="1:7" x14ac:dyDescent="0.25">
      <c r="A19" s="2"/>
      <c r="B19" s="45">
        <v>42340</v>
      </c>
      <c r="C19" s="5" t="s">
        <v>64</v>
      </c>
      <c r="D19" s="5">
        <v>1181</v>
      </c>
      <c r="E19" s="46">
        <v>750</v>
      </c>
      <c r="F19" s="12"/>
      <c r="G19" s="2"/>
    </row>
    <row r="20" spans="1:7" x14ac:dyDescent="0.25">
      <c r="A20" s="2"/>
      <c r="B20" s="45">
        <v>42340</v>
      </c>
      <c r="C20" s="5" t="s">
        <v>66</v>
      </c>
      <c r="D20" s="5">
        <v>1188</v>
      </c>
      <c r="E20" s="46">
        <v>500</v>
      </c>
      <c r="F20" s="12"/>
      <c r="G20" s="2"/>
    </row>
    <row r="21" spans="1:7" x14ac:dyDescent="0.25">
      <c r="A21" s="2"/>
      <c r="B21" s="45">
        <v>42340</v>
      </c>
      <c r="C21" s="5" t="s">
        <v>65</v>
      </c>
      <c r="D21" s="5">
        <v>1195</v>
      </c>
      <c r="E21" s="46">
        <v>500</v>
      </c>
      <c r="F21" s="12"/>
      <c r="G21" s="2"/>
    </row>
    <row r="22" spans="1:7" x14ac:dyDescent="0.25">
      <c r="A22" s="2"/>
      <c r="B22" s="45">
        <v>42585</v>
      </c>
      <c r="C22" s="5" t="s">
        <v>67</v>
      </c>
      <c r="D22" s="5">
        <v>1540</v>
      </c>
      <c r="E22" s="46">
        <v>4000</v>
      </c>
      <c r="F22" s="12"/>
      <c r="G22" s="2"/>
    </row>
    <row r="23" spans="1:7" x14ac:dyDescent="0.25">
      <c r="A23" s="2"/>
      <c r="B23" s="45">
        <v>42614</v>
      </c>
      <c r="C23" s="5" t="s">
        <v>68</v>
      </c>
      <c r="D23" s="5">
        <v>1636</v>
      </c>
      <c r="E23" s="46">
        <v>2000</v>
      </c>
      <c r="F23" s="12"/>
      <c r="G23" s="2"/>
    </row>
    <row r="24" spans="1:7" x14ac:dyDescent="0.25">
      <c r="A24" s="2"/>
      <c r="B24" s="45">
        <v>42650</v>
      </c>
      <c r="C24" s="5" t="s">
        <v>69</v>
      </c>
      <c r="D24" s="5">
        <v>1725</v>
      </c>
      <c r="E24" s="46">
        <v>600</v>
      </c>
      <c r="F24" s="12"/>
      <c r="G24" s="2"/>
    </row>
    <row r="25" spans="1:7" x14ac:dyDescent="0.25">
      <c r="A25" s="2"/>
      <c r="B25" s="45">
        <v>42674</v>
      </c>
      <c r="C25" s="5" t="s">
        <v>70</v>
      </c>
      <c r="D25" s="5">
        <v>1742</v>
      </c>
      <c r="E25" s="46">
        <v>1192.5999999999999</v>
      </c>
      <c r="F25" s="12"/>
      <c r="G25" s="2"/>
    </row>
    <row r="26" spans="1:7" x14ac:dyDescent="0.25">
      <c r="A26" s="2"/>
      <c r="B26" s="45">
        <v>42403</v>
      </c>
      <c r="C26" s="5" t="s">
        <v>71</v>
      </c>
      <c r="D26" s="5">
        <v>1899</v>
      </c>
      <c r="E26" s="46">
        <v>2800</v>
      </c>
      <c r="F26" s="12"/>
      <c r="G26" s="2"/>
    </row>
    <row r="27" spans="1:7" x14ac:dyDescent="0.25">
      <c r="A27" s="2"/>
      <c r="B27" s="45">
        <v>42796</v>
      </c>
      <c r="C27" s="5" t="s">
        <v>72</v>
      </c>
      <c r="D27" s="5">
        <v>1956</v>
      </c>
      <c r="E27" s="46">
        <v>2000</v>
      </c>
      <c r="F27" s="12"/>
      <c r="G27" s="2"/>
    </row>
    <row r="28" spans="1:7" x14ac:dyDescent="0.25">
      <c r="A28" s="2"/>
      <c r="B28" s="45">
        <v>42796</v>
      </c>
      <c r="C28" s="5" t="s">
        <v>73</v>
      </c>
      <c r="D28" s="5">
        <v>1958</v>
      </c>
      <c r="E28" s="46">
        <v>2000</v>
      </c>
      <c r="F28" s="12"/>
      <c r="G28" s="2"/>
    </row>
    <row r="29" spans="1:7" x14ac:dyDescent="0.25">
      <c r="A29" s="2"/>
      <c r="B29" s="45">
        <v>42957</v>
      </c>
      <c r="C29" s="5" t="s">
        <v>74</v>
      </c>
      <c r="D29" s="5">
        <v>2122</v>
      </c>
      <c r="E29" s="46">
        <v>4000</v>
      </c>
      <c r="F29" s="12"/>
      <c r="G29" s="2"/>
    </row>
    <row r="30" spans="1:7" x14ac:dyDescent="0.25">
      <c r="A30" s="2"/>
      <c r="B30" s="45">
        <v>42957</v>
      </c>
      <c r="C30" s="5" t="s">
        <v>75</v>
      </c>
      <c r="D30" s="5">
        <v>2155</v>
      </c>
      <c r="E30" s="46">
        <v>1000</v>
      </c>
      <c r="F30" s="12"/>
      <c r="G30" s="2"/>
    </row>
    <row r="31" spans="1:7" x14ac:dyDescent="0.25">
      <c r="A31" s="2"/>
      <c r="B31" s="45">
        <v>42983</v>
      </c>
      <c r="C31" s="5" t="s">
        <v>76</v>
      </c>
      <c r="D31" s="5">
        <v>2181</v>
      </c>
      <c r="E31" s="46">
        <v>750</v>
      </c>
      <c r="F31" s="12"/>
      <c r="G31" s="2"/>
    </row>
    <row r="32" spans="1:7" x14ac:dyDescent="0.25">
      <c r="A32" s="2"/>
      <c r="B32" s="45">
        <v>42983</v>
      </c>
      <c r="C32" s="5" t="s">
        <v>77</v>
      </c>
      <c r="D32" s="5">
        <v>2182</v>
      </c>
      <c r="E32" s="46">
        <v>750</v>
      </c>
      <c r="F32" s="12"/>
      <c r="G32" s="2"/>
    </row>
    <row r="33" spans="1:7" x14ac:dyDescent="0.25">
      <c r="A33" s="2"/>
      <c r="B33" s="45">
        <v>42983</v>
      </c>
      <c r="C33" s="5" t="s">
        <v>78</v>
      </c>
      <c r="D33" s="5">
        <v>2218</v>
      </c>
      <c r="E33" s="46">
        <v>500</v>
      </c>
      <c r="F33" s="12"/>
      <c r="G33" s="2"/>
    </row>
    <row r="34" spans="1:7" x14ac:dyDescent="0.25">
      <c r="A34" s="2"/>
      <c r="B34" s="45">
        <v>43012</v>
      </c>
      <c r="C34" s="5" t="s">
        <v>79</v>
      </c>
      <c r="D34" s="5">
        <v>2226</v>
      </c>
      <c r="E34" s="46">
        <v>4000</v>
      </c>
      <c r="F34" s="12"/>
      <c r="G34" s="2"/>
    </row>
    <row r="35" spans="1:7" x14ac:dyDescent="0.25">
      <c r="A35" s="2"/>
      <c r="B35" s="45">
        <v>43012</v>
      </c>
      <c r="C35" s="5" t="s">
        <v>80</v>
      </c>
      <c r="D35" s="5">
        <v>2234</v>
      </c>
      <c r="E35" s="46">
        <v>2000</v>
      </c>
      <c r="F35" s="12"/>
      <c r="G35" s="2"/>
    </row>
    <row r="36" spans="1:7" x14ac:dyDescent="0.25">
      <c r="A36" s="2"/>
      <c r="B36" s="45">
        <v>43012</v>
      </c>
      <c r="C36" s="5" t="s">
        <v>81</v>
      </c>
      <c r="D36" s="5">
        <v>2250</v>
      </c>
      <c r="E36" s="46">
        <v>750</v>
      </c>
      <c r="F36" s="12"/>
      <c r="G36" s="2"/>
    </row>
    <row r="37" spans="1:7" x14ac:dyDescent="0.25">
      <c r="A37" s="2"/>
      <c r="B37" s="45">
        <v>43012</v>
      </c>
      <c r="C37" s="5" t="s">
        <v>82</v>
      </c>
      <c r="D37" s="5">
        <v>2260</v>
      </c>
      <c r="E37" s="46">
        <v>750</v>
      </c>
      <c r="F37" s="12"/>
      <c r="G37" s="2"/>
    </row>
    <row r="38" spans="1:7" x14ac:dyDescent="0.25">
      <c r="A38" s="2"/>
      <c r="B38" s="45">
        <v>43012</v>
      </c>
      <c r="C38" s="5" t="s">
        <v>83</v>
      </c>
      <c r="D38" s="5">
        <v>2261</v>
      </c>
      <c r="E38" s="46">
        <v>2000</v>
      </c>
      <c r="F38" s="12"/>
      <c r="G38" s="2"/>
    </row>
    <row r="39" spans="1:7" x14ac:dyDescent="0.25">
      <c r="A39" s="2"/>
      <c r="B39" s="45">
        <v>43012</v>
      </c>
      <c r="C39" s="5" t="s">
        <v>84</v>
      </c>
      <c r="D39" s="5">
        <v>2262</v>
      </c>
      <c r="E39" s="46">
        <v>2000</v>
      </c>
      <c r="F39" s="12"/>
      <c r="G39" s="2"/>
    </row>
    <row r="40" spans="1:7" x14ac:dyDescent="0.25">
      <c r="A40" s="2"/>
      <c r="B40" s="45">
        <v>43012</v>
      </c>
      <c r="C40" s="5" t="s">
        <v>85</v>
      </c>
      <c r="D40" s="5">
        <v>2273</v>
      </c>
      <c r="E40" s="46">
        <v>750</v>
      </c>
      <c r="F40" s="12"/>
      <c r="G40" s="2"/>
    </row>
    <row r="41" spans="1:7" x14ac:dyDescent="0.25">
      <c r="A41" s="2"/>
      <c r="B41" s="45">
        <v>43012</v>
      </c>
      <c r="C41" s="5" t="s">
        <v>86</v>
      </c>
      <c r="D41" s="5">
        <v>2285</v>
      </c>
      <c r="E41" s="46">
        <v>2000</v>
      </c>
      <c r="F41" s="12"/>
      <c r="G41" s="2"/>
    </row>
    <row r="42" spans="1:7" x14ac:dyDescent="0.25">
      <c r="A42" s="2"/>
      <c r="B42" s="45">
        <v>43012</v>
      </c>
      <c r="C42" s="5" t="s">
        <v>87</v>
      </c>
      <c r="D42" s="5">
        <v>2292</v>
      </c>
      <c r="E42" s="46">
        <v>500</v>
      </c>
      <c r="F42" s="12"/>
      <c r="G42" s="2"/>
    </row>
    <row r="43" spans="1:7" x14ac:dyDescent="0.25">
      <c r="A43" s="2"/>
      <c r="B43" s="45">
        <v>43012</v>
      </c>
      <c r="C43" s="5" t="s">
        <v>88</v>
      </c>
      <c r="D43" s="5">
        <v>2297</v>
      </c>
      <c r="E43" s="46">
        <v>2000</v>
      </c>
      <c r="F43" s="12"/>
      <c r="G43" s="2"/>
    </row>
    <row r="44" spans="1:7" x14ac:dyDescent="0.25">
      <c r="A44" s="2"/>
      <c r="B44" s="45">
        <v>43012</v>
      </c>
      <c r="C44" s="5" t="s">
        <v>89</v>
      </c>
      <c r="D44" s="5">
        <v>2301</v>
      </c>
      <c r="E44" s="46">
        <v>2000</v>
      </c>
      <c r="F44" s="12"/>
      <c r="G44" s="2"/>
    </row>
    <row r="45" spans="1:7" x14ac:dyDescent="0.25">
      <c r="A45" s="2"/>
      <c r="B45" s="45">
        <v>43012</v>
      </c>
      <c r="C45" s="5" t="s">
        <v>90</v>
      </c>
      <c r="D45" s="5">
        <v>2307</v>
      </c>
      <c r="E45" s="46">
        <v>500</v>
      </c>
      <c r="F45" s="12"/>
      <c r="G45" s="2"/>
    </row>
    <row r="46" spans="1:7" x14ac:dyDescent="0.25">
      <c r="A46" s="2"/>
      <c r="B46" s="45">
        <v>43042</v>
      </c>
      <c r="C46" s="5" t="s">
        <v>91</v>
      </c>
      <c r="D46" s="5">
        <v>2324</v>
      </c>
      <c r="E46" s="46">
        <v>4000</v>
      </c>
      <c r="F46" s="12"/>
      <c r="G46" s="2"/>
    </row>
    <row r="47" spans="1:7" x14ac:dyDescent="0.25">
      <c r="A47" s="2"/>
      <c r="B47" s="45">
        <v>43042</v>
      </c>
      <c r="C47" s="5" t="s">
        <v>92</v>
      </c>
      <c r="D47" s="5">
        <v>2332</v>
      </c>
      <c r="E47" s="46">
        <v>2000</v>
      </c>
      <c r="F47" s="12"/>
      <c r="G47" s="2"/>
    </row>
    <row r="48" spans="1:7" x14ac:dyDescent="0.25">
      <c r="A48" s="2"/>
      <c r="B48" s="45">
        <v>43084</v>
      </c>
      <c r="C48" s="5" t="s">
        <v>93</v>
      </c>
      <c r="D48" s="5">
        <v>2388</v>
      </c>
      <c r="E48" s="46">
        <v>2000</v>
      </c>
      <c r="F48" s="12"/>
      <c r="G48" s="2"/>
    </row>
    <row r="49" spans="1:7" x14ac:dyDescent="0.25">
      <c r="A49" s="2"/>
      <c r="B49" s="45">
        <v>43222</v>
      </c>
      <c r="C49" s="5" t="s">
        <v>1678</v>
      </c>
      <c r="D49" s="5">
        <v>2504</v>
      </c>
      <c r="E49" s="46">
        <v>2000</v>
      </c>
      <c r="F49" s="12"/>
      <c r="G49" s="2"/>
    </row>
    <row r="50" spans="1:7" x14ac:dyDescent="0.25">
      <c r="A50" s="2"/>
      <c r="B50" s="45">
        <v>43252</v>
      </c>
      <c r="C50" s="5" t="s">
        <v>1679</v>
      </c>
      <c r="D50" s="5">
        <v>2523</v>
      </c>
      <c r="E50" s="46">
        <v>4000</v>
      </c>
      <c r="F50" s="12"/>
      <c r="G50" s="12"/>
    </row>
    <row r="51" spans="1:7" x14ac:dyDescent="0.25">
      <c r="A51" s="2"/>
      <c r="B51" s="45">
        <v>43252</v>
      </c>
      <c r="C51" s="5" t="s">
        <v>1680</v>
      </c>
      <c r="D51" s="5">
        <v>2525</v>
      </c>
      <c r="E51" s="46">
        <v>1700</v>
      </c>
      <c r="F51" s="12"/>
      <c r="G51" s="12"/>
    </row>
    <row r="52" spans="1:7" x14ac:dyDescent="0.25">
      <c r="A52" s="2"/>
      <c r="B52" s="45">
        <v>43252</v>
      </c>
      <c r="C52" s="5" t="s">
        <v>1681</v>
      </c>
      <c r="D52" s="5">
        <v>2534</v>
      </c>
      <c r="E52" s="46">
        <v>600</v>
      </c>
      <c r="F52" s="12"/>
      <c r="G52" s="12"/>
    </row>
    <row r="53" spans="1:7" x14ac:dyDescent="0.25">
      <c r="A53" s="2"/>
      <c r="B53" s="45">
        <v>43252</v>
      </c>
      <c r="C53" s="5" t="s">
        <v>1682</v>
      </c>
      <c r="D53" s="5">
        <v>2535</v>
      </c>
      <c r="E53" s="46">
        <v>350</v>
      </c>
      <c r="F53" s="12"/>
      <c r="G53" s="12"/>
    </row>
    <row r="54" spans="1:7" x14ac:dyDescent="0.25">
      <c r="A54" s="2"/>
      <c r="B54" s="45">
        <v>43252</v>
      </c>
      <c r="C54" s="5" t="s">
        <v>1683</v>
      </c>
      <c r="D54" s="5">
        <v>2536</v>
      </c>
      <c r="E54" s="46">
        <v>350</v>
      </c>
      <c r="F54" s="12"/>
      <c r="G54" s="12"/>
    </row>
    <row r="55" spans="1:7" x14ac:dyDescent="0.25">
      <c r="A55" s="2"/>
      <c r="B55" s="45">
        <v>43252</v>
      </c>
      <c r="C55" s="5" t="s">
        <v>1684</v>
      </c>
      <c r="D55" s="5">
        <v>2541</v>
      </c>
      <c r="E55" s="46">
        <v>2000</v>
      </c>
      <c r="F55" s="12"/>
      <c r="G55" s="12"/>
    </row>
    <row r="56" spans="1:7" x14ac:dyDescent="0.25">
      <c r="A56" s="2"/>
      <c r="B56" s="45">
        <v>43257</v>
      </c>
      <c r="C56" s="5" t="s">
        <v>1685</v>
      </c>
      <c r="D56" s="5">
        <v>2549</v>
      </c>
      <c r="E56" s="46">
        <v>2000</v>
      </c>
      <c r="F56" s="12"/>
      <c r="G56" s="12"/>
    </row>
    <row r="57" spans="1:7" x14ac:dyDescent="0.25">
      <c r="A57" s="2"/>
      <c r="B57" s="45">
        <v>43271</v>
      </c>
      <c r="C57" s="5" t="s">
        <v>1686</v>
      </c>
      <c r="D57" s="5">
        <v>2573</v>
      </c>
      <c r="E57" s="46">
        <v>4000</v>
      </c>
      <c r="F57" s="12"/>
      <c r="G57" s="12"/>
    </row>
    <row r="58" spans="1:7" x14ac:dyDescent="0.25">
      <c r="A58" s="2"/>
      <c r="B58" s="45">
        <v>43271</v>
      </c>
      <c r="C58" s="5" t="s">
        <v>1687</v>
      </c>
      <c r="D58" s="5">
        <v>2583</v>
      </c>
      <c r="E58" s="46">
        <v>4000</v>
      </c>
      <c r="F58" s="12"/>
      <c r="G58" s="12"/>
    </row>
    <row r="59" spans="1:7" x14ac:dyDescent="0.25">
      <c r="A59" s="2"/>
      <c r="B59" s="45">
        <v>43271</v>
      </c>
      <c r="C59" s="5" t="s">
        <v>1688</v>
      </c>
      <c r="D59" s="5">
        <v>2595</v>
      </c>
      <c r="E59" s="46">
        <v>4000</v>
      </c>
      <c r="F59" s="12"/>
      <c r="G59" s="12">
        <f>SUM(E13:E59)</f>
        <v>81780.600000000006</v>
      </c>
    </row>
    <row r="60" spans="1:7" x14ac:dyDescent="0.25">
      <c r="A60" s="2"/>
      <c r="B60" s="45"/>
      <c r="C60" s="5"/>
      <c r="D60" s="5"/>
      <c r="E60" s="46"/>
      <c r="F60" s="12"/>
      <c r="G60" s="12"/>
    </row>
    <row r="61" spans="1:7" x14ac:dyDescent="0.25">
      <c r="A61" s="2"/>
      <c r="B61" s="45"/>
      <c r="C61" s="5"/>
      <c r="D61" s="5"/>
      <c r="E61" s="46"/>
      <c r="F61" s="12"/>
      <c r="G61" s="12"/>
    </row>
    <row r="62" spans="1:7" ht="15.75" thickBot="1" x14ac:dyDescent="0.3">
      <c r="A62" s="274" t="s">
        <v>40</v>
      </c>
      <c r="B62" s="3" t="s">
        <v>1675</v>
      </c>
      <c r="C62" s="4"/>
      <c r="D62" s="3"/>
      <c r="E62" s="6"/>
      <c r="F62" s="6"/>
      <c r="G62" s="231">
        <f>G8-G59</f>
        <v>997156.89</v>
      </c>
    </row>
    <row r="63" spans="1:7" ht="15.75" thickTop="1" x14ac:dyDescent="0.25"/>
  </sheetData>
  <mergeCells count="4">
    <mergeCell ref="A3:G3"/>
    <mergeCell ref="A4:G4"/>
    <mergeCell ref="A5:G5"/>
    <mergeCell ref="A6:G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69CF-CE66-45CD-84B5-1D21D046D63C}">
  <dimension ref="A1:G64"/>
  <sheetViews>
    <sheetView topLeftCell="A43" workbookViewId="0">
      <selection sqref="A1:G47"/>
    </sheetView>
  </sheetViews>
  <sheetFormatPr baseColWidth="10" defaultRowHeight="15" x14ac:dyDescent="0.25"/>
  <cols>
    <col min="3" max="3" width="24.5703125" bestFit="1" customWidth="1"/>
  </cols>
  <sheetData>
    <row r="1" spans="1:7" x14ac:dyDescent="0.25">
      <c r="A1" s="336" t="s">
        <v>0</v>
      </c>
      <c r="B1" s="336"/>
      <c r="C1" s="336"/>
      <c r="D1" s="336"/>
      <c r="E1" s="336"/>
      <c r="F1" s="336"/>
      <c r="G1" s="336"/>
    </row>
    <row r="2" spans="1:7" x14ac:dyDescent="0.25">
      <c r="A2" s="336" t="s">
        <v>42</v>
      </c>
      <c r="B2" s="336"/>
      <c r="C2" s="336"/>
      <c r="D2" s="336"/>
      <c r="E2" s="336"/>
      <c r="F2" s="336"/>
      <c r="G2" s="336"/>
    </row>
    <row r="3" spans="1:7" x14ac:dyDescent="0.25">
      <c r="A3" s="336" t="s">
        <v>94</v>
      </c>
      <c r="B3" s="336"/>
      <c r="C3" s="336"/>
      <c r="D3" s="336"/>
      <c r="E3" s="336"/>
      <c r="F3" s="336"/>
      <c r="G3" s="336"/>
    </row>
    <row r="4" spans="1:7" x14ac:dyDescent="0.25">
      <c r="A4" s="336" t="s">
        <v>1671</v>
      </c>
      <c r="B4" s="336"/>
      <c r="C4" s="336"/>
      <c r="D4" s="336"/>
      <c r="E4" s="336"/>
      <c r="F4" s="336"/>
      <c r="G4" s="336"/>
    </row>
    <row r="5" spans="1:7" x14ac:dyDescent="0.25">
      <c r="A5" s="2"/>
      <c r="B5" s="3"/>
      <c r="C5" s="3"/>
      <c r="D5" s="43"/>
      <c r="E5" s="46"/>
      <c r="F5" s="2"/>
      <c r="G5" s="2"/>
    </row>
    <row r="6" spans="1:7" x14ac:dyDescent="0.25">
      <c r="A6" s="2"/>
      <c r="B6" s="3" t="s">
        <v>1660</v>
      </c>
      <c r="C6" s="4"/>
      <c r="D6" s="5"/>
      <c r="E6" s="232"/>
      <c r="F6" s="6"/>
      <c r="G6" s="7">
        <v>732136.58</v>
      </c>
    </row>
    <row r="7" spans="1:7" x14ac:dyDescent="0.25">
      <c r="A7" s="2"/>
      <c r="B7" s="4" t="s">
        <v>57</v>
      </c>
      <c r="C7" s="4"/>
      <c r="D7" s="5"/>
      <c r="E7" s="46"/>
      <c r="F7" s="12"/>
      <c r="G7" s="2"/>
    </row>
    <row r="8" spans="1:7" x14ac:dyDescent="0.25">
      <c r="A8" s="276" t="s">
        <v>44</v>
      </c>
      <c r="B8" s="32" t="s">
        <v>95</v>
      </c>
      <c r="C8" s="4"/>
      <c r="D8" s="5"/>
      <c r="E8" s="46"/>
      <c r="F8" s="12"/>
      <c r="G8" s="2"/>
    </row>
    <row r="9" spans="1:7" x14ac:dyDescent="0.25">
      <c r="A9" s="276"/>
      <c r="B9" s="40" t="s">
        <v>96</v>
      </c>
      <c r="C9" s="4"/>
      <c r="D9" s="5"/>
      <c r="E9" s="46"/>
      <c r="F9" s="12"/>
      <c r="G9" s="2"/>
    </row>
    <row r="10" spans="1:7" x14ac:dyDescent="0.25">
      <c r="A10" s="2"/>
      <c r="B10" s="45"/>
      <c r="C10" s="4"/>
      <c r="D10" s="5">
        <v>2781</v>
      </c>
      <c r="E10" s="46">
        <v>-3</v>
      </c>
      <c r="F10" s="12" t="s">
        <v>97</v>
      </c>
      <c r="G10" s="2"/>
    </row>
    <row r="11" spans="1:7" x14ac:dyDescent="0.25">
      <c r="A11" s="2"/>
      <c r="B11" s="45">
        <v>42916</v>
      </c>
      <c r="C11" s="4" t="s">
        <v>98</v>
      </c>
      <c r="D11" s="5"/>
      <c r="E11" s="46">
        <v>0.06</v>
      </c>
      <c r="F11" s="12" t="s">
        <v>99</v>
      </c>
      <c r="G11" s="2"/>
    </row>
    <row r="12" spans="1:7" x14ac:dyDescent="0.25">
      <c r="A12" s="2"/>
      <c r="B12" s="45">
        <v>43188</v>
      </c>
      <c r="C12" s="4" t="s">
        <v>129</v>
      </c>
      <c r="D12" s="5">
        <v>4441</v>
      </c>
      <c r="E12" s="46">
        <v>1</v>
      </c>
      <c r="F12" s="12" t="s">
        <v>97</v>
      </c>
      <c r="G12" s="2"/>
    </row>
    <row r="13" spans="1:7" x14ac:dyDescent="0.25">
      <c r="A13" s="2"/>
      <c r="B13" s="4"/>
      <c r="C13" s="4"/>
      <c r="D13" s="5"/>
      <c r="E13" s="27">
        <f>SUM(E10:E12)</f>
        <v>-1.94</v>
      </c>
      <c r="F13" s="12">
        <f>E13</f>
        <v>-1.94</v>
      </c>
      <c r="G13" s="12">
        <f>F13</f>
        <v>-1.94</v>
      </c>
    </row>
    <row r="14" spans="1:7" x14ac:dyDescent="0.25">
      <c r="A14" s="2"/>
      <c r="B14" s="4"/>
      <c r="C14" s="4"/>
      <c r="D14" s="5"/>
      <c r="E14" s="46"/>
      <c r="F14" s="12"/>
      <c r="G14" s="2"/>
    </row>
    <row r="15" spans="1:7" x14ac:dyDescent="0.25">
      <c r="A15" s="2"/>
      <c r="B15" s="4"/>
      <c r="C15" s="4"/>
      <c r="D15" s="5"/>
      <c r="E15" s="46"/>
      <c r="F15" s="12"/>
      <c r="G15" s="2"/>
    </row>
    <row r="16" spans="1:7" x14ac:dyDescent="0.25">
      <c r="A16" s="276" t="s">
        <v>3</v>
      </c>
      <c r="B16" s="32" t="s">
        <v>100</v>
      </c>
      <c r="C16" s="4"/>
      <c r="D16" s="5"/>
      <c r="E16" s="46"/>
      <c r="F16" s="12"/>
      <c r="G16" s="2"/>
    </row>
    <row r="17" spans="1:7" x14ac:dyDescent="0.25">
      <c r="A17" s="29"/>
      <c r="B17" s="40" t="s">
        <v>101</v>
      </c>
      <c r="C17" s="4"/>
      <c r="D17" s="5"/>
      <c r="E17" s="46"/>
      <c r="F17" s="12"/>
      <c r="G17" s="2"/>
    </row>
    <row r="18" spans="1:7" x14ac:dyDescent="0.25">
      <c r="A18" s="2"/>
      <c r="B18" s="4"/>
      <c r="C18" s="4"/>
      <c r="D18" s="5"/>
      <c r="E18" s="46"/>
      <c r="F18" s="12"/>
      <c r="G18" s="2"/>
    </row>
    <row r="19" spans="1:7" x14ac:dyDescent="0.25">
      <c r="A19" s="2"/>
      <c r="B19" s="45">
        <v>42801</v>
      </c>
      <c r="C19" s="4" t="s">
        <v>102</v>
      </c>
      <c r="D19" s="5">
        <v>2229</v>
      </c>
      <c r="E19" s="46">
        <v>2679</v>
      </c>
      <c r="F19" s="12"/>
      <c r="G19" s="2"/>
    </row>
    <row r="20" spans="1:7" x14ac:dyDescent="0.25">
      <c r="A20" s="2"/>
      <c r="B20" s="45">
        <v>42801</v>
      </c>
      <c r="C20" s="4" t="s">
        <v>103</v>
      </c>
      <c r="D20" s="5">
        <v>2253</v>
      </c>
      <c r="E20" s="46">
        <v>2061</v>
      </c>
      <c r="F20" s="12"/>
      <c r="G20" s="2"/>
    </row>
    <row r="21" spans="1:7" x14ac:dyDescent="0.25">
      <c r="A21" s="2"/>
      <c r="B21" s="45">
        <v>42812</v>
      </c>
      <c r="C21" s="4" t="s">
        <v>104</v>
      </c>
      <c r="D21" s="5">
        <v>2618</v>
      </c>
      <c r="E21" s="46">
        <v>2266</v>
      </c>
      <c r="F21" s="12"/>
      <c r="G21" s="2"/>
    </row>
    <row r="22" spans="1:7" x14ac:dyDescent="0.25">
      <c r="A22" s="2"/>
      <c r="B22" s="45">
        <v>42812</v>
      </c>
      <c r="C22" s="4" t="s">
        <v>105</v>
      </c>
      <c r="D22" s="5">
        <v>2882</v>
      </c>
      <c r="E22" s="46">
        <v>2679</v>
      </c>
      <c r="F22" s="12"/>
      <c r="G22" s="2"/>
    </row>
    <row r="23" spans="1:7" x14ac:dyDescent="0.25">
      <c r="A23" s="2"/>
      <c r="B23" s="45">
        <v>42812</v>
      </c>
      <c r="C23" s="4" t="s">
        <v>106</v>
      </c>
      <c r="D23" s="5">
        <v>2923</v>
      </c>
      <c r="E23" s="46">
        <v>2679</v>
      </c>
      <c r="F23" s="12"/>
      <c r="G23" s="2"/>
    </row>
    <row r="24" spans="1:7" x14ac:dyDescent="0.25">
      <c r="A24" s="2"/>
      <c r="B24" s="45">
        <v>42815</v>
      </c>
      <c r="C24" s="4" t="s">
        <v>107</v>
      </c>
      <c r="D24" s="5">
        <v>3002</v>
      </c>
      <c r="E24" s="46">
        <v>2679</v>
      </c>
      <c r="F24" s="12"/>
      <c r="G24" s="2"/>
    </row>
    <row r="25" spans="1:7" x14ac:dyDescent="0.25">
      <c r="A25" s="2"/>
      <c r="B25" s="45">
        <v>42815</v>
      </c>
      <c r="C25" s="4" t="s">
        <v>108</v>
      </c>
      <c r="D25" s="5">
        <v>3012</v>
      </c>
      <c r="E25" s="46">
        <v>2473</v>
      </c>
      <c r="F25" s="12"/>
      <c r="G25" s="12"/>
    </row>
    <row r="26" spans="1:7" x14ac:dyDescent="0.25">
      <c r="A26" s="2"/>
      <c r="B26" s="45">
        <v>43049</v>
      </c>
      <c r="C26" s="4" t="s">
        <v>109</v>
      </c>
      <c r="D26" s="5">
        <v>3088</v>
      </c>
      <c r="E26" s="46">
        <v>2220</v>
      </c>
      <c r="F26" s="12"/>
      <c r="G26" s="12"/>
    </row>
    <row r="27" spans="1:7" x14ac:dyDescent="0.25">
      <c r="A27" s="2"/>
      <c r="B27" s="45">
        <v>43049</v>
      </c>
      <c r="C27" s="4" t="s">
        <v>110</v>
      </c>
      <c r="D27" s="5">
        <v>3139</v>
      </c>
      <c r="E27" s="46">
        <v>2220</v>
      </c>
      <c r="F27" s="12"/>
      <c r="G27" s="12"/>
    </row>
    <row r="28" spans="1:7" x14ac:dyDescent="0.25">
      <c r="A28" s="2"/>
      <c r="B28" s="45">
        <v>43049</v>
      </c>
      <c r="C28" s="4" t="s">
        <v>111</v>
      </c>
      <c r="D28" s="5">
        <v>3152</v>
      </c>
      <c r="E28" s="46">
        <v>2220</v>
      </c>
      <c r="F28" s="12"/>
      <c r="G28" s="12"/>
    </row>
    <row r="29" spans="1:7" x14ac:dyDescent="0.25">
      <c r="A29" s="2"/>
      <c r="B29" s="45">
        <v>43049</v>
      </c>
      <c r="C29" s="4" t="s">
        <v>112</v>
      </c>
      <c r="D29" s="5">
        <v>3207</v>
      </c>
      <c r="E29" s="46">
        <v>2220</v>
      </c>
      <c r="F29" s="12"/>
      <c r="G29" s="12"/>
    </row>
    <row r="30" spans="1:7" x14ac:dyDescent="0.25">
      <c r="A30" s="2"/>
      <c r="B30" s="45">
        <v>43049</v>
      </c>
      <c r="C30" s="4" t="s">
        <v>113</v>
      </c>
      <c r="D30" s="5">
        <v>3247</v>
      </c>
      <c r="E30" s="46">
        <v>2442</v>
      </c>
      <c r="F30" s="12"/>
      <c r="G30" s="12"/>
    </row>
    <row r="31" spans="1:7" x14ac:dyDescent="0.25">
      <c r="A31" s="2"/>
      <c r="B31" s="45">
        <v>43050</v>
      </c>
      <c r="C31" s="4" t="s">
        <v>104</v>
      </c>
      <c r="D31" s="5">
        <v>3456</v>
      </c>
      <c r="E31" s="46">
        <v>2665</v>
      </c>
      <c r="F31" s="12"/>
      <c r="G31" s="12"/>
    </row>
    <row r="32" spans="1:7" x14ac:dyDescent="0.25">
      <c r="A32" s="2"/>
      <c r="B32" s="45">
        <v>43050</v>
      </c>
      <c r="C32" s="4" t="s">
        <v>116</v>
      </c>
      <c r="D32" s="5">
        <v>3566</v>
      </c>
      <c r="E32" s="46">
        <v>2886</v>
      </c>
      <c r="F32" s="12"/>
      <c r="G32" s="12"/>
    </row>
    <row r="33" spans="1:7" x14ac:dyDescent="0.25">
      <c r="A33" s="2"/>
      <c r="B33" s="45">
        <v>43172</v>
      </c>
      <c r="C33" s="4" t="s">
        <v>130</v>
      </c>
      <c r="D33" s="5">
        <v>3856</v>
      </c>
      <c r="E33" s="46">
        <v>2220</v>
      </c>
      <c r="F33" s="12"/>
      <c r="G33" s="12"/>
    </row>
    <row r="34" spans="1:7" x14ac:dyDescent="0.25">
      <c r="A34" s="2"/>
      <c r="B34" s="45">
        <v>43172</v>
      </c>
      <c r="C34" s="4" t="s">
        <v>109</v>
      </c>
      <c r="D34" s="5">
        <v>3882</v>
      </c>
      <c r="E34" s="46">
        <v>2220</v>
      </c>
      <c r="F34" s="12"/>
      <c r="G34" s="12"/>
    </row>
    <row r="35" spans="1:7" x14ac:dyDescent="0.25">
      <c r="A35" s="2"/>
      <c r="B35" s="45">
        <v>43172</v>
      </c>
      <c r="C35" s="4" t="s">
        <v>131</v>
      </c>
      <c r="D35" s="5">
        <v>3893</v>
      </c>
      <c r="E35" s="46">
        <v>2220</v>
      </c>
      <c r="F35" s="12"/>
      <c r="G35" s="12"/>
    </row>
    <row r="36" spans="1:7" x14ac:dyDescent="0.25">
      <c r="A36" s="2"/>
      <c r="B36" s="45">
        <v>43173</v>
      </c>
      <c r="C36" s="4" t="s">
        <v>112</v>
      </c>
      <c r="D36" s="5">
        <v>3962</v>
      </c>
      <c r="E36" s="46">
        <v>2220</v>
      </c>
      <c r="F36" s="12"/>
      <c r="G36" s="12"/>
    </row>
    <row r="37" spans="1:7" x14ac:dyDescent="0.25">
      <c r="A37" s="2"/>
      <c r="B37" s="45">
        <v>43173</v>
      </c>
      <c r="C37" s="4" t="s">
        <v>135</v>
      </c>
      <c r="D37" s="5">
        <v>3984</v>
      </c>
      <c r="E37" s="46">
        <v>2220</v>
      </c>
      <c r="F37" s="12"/>
      <c r="G37" s="12"/>
    </row>
    <row r="38" spans="1:7" x14ac:dyDescent="0.25">
      <c r="A38" s="2"/>
      <c r="B38" s="45">
        <v>43173</v>
      </c>
      <c r="C38" s="4" t="s">
        <v>136</v>
      </c>
      <c r="D38" s="5">
        <v>3992</v>
      </c>
      <c r="E38" s="46">
        <v>2442</v>
      </c>
      <c r="F38" s="12"/>
      <c r="G38" s="12"/>
    </row>
    <row r="39" spans="1:7" x14ac:dyDescent="0.25">
      <c r="A39" s="2"/>
      <c r="B39" s="45">
        <v>43173</v>
      </c>
      <c r="C39" s="4" t="s">
        <v>137</v>
      </c>
      <c r="D39" s="5">
        <v>4010</v>
      </c>
      <c r="E39" s="46">
        <v>2442</v>
      </c>
      <c r="F39" s="12"/>
      <c r="G39" s="12"/>
    </row>
    <row r="40" spans="1:7" x14ac:dyDescent="0.25">
      <c r="A40" s="2"/>
      <c r="B40" s="45">
        <v>43172</v>
      </c>
      <c r="C40" s="4" t="s">
        <v>132</v>
      </c>
      <c r="D40" s="5">
        <v>4030</v>
      </c>
      <c r="E40" s="46">
        <v>2220</v>
      </c>
      <c r="F40" s="12"/>
      <c r="G40" s="12"/>
    </row>
    <row r="41" spans="1:7" x14ac:dyDescent="0.25">
      <c r="A41" s="2"/>
      <c r="B41" s="45">
        <v>43172</v>
      </c>
      <c r="C41" s="4" t="s">
        <v>133</v>
      </c>
      <c r="D41" s="5">
        <v>4045</v>
      </c>
      <c r="E41" s="46">
        <v>2220</v>
      </c>
      <c r="F41" s="12"/>
      <c r="G41" s="12"/>
    </row>
    <row r="42" spans="1:7" x14ac:dyDescent="0.25">
      <c r="A42" s="2"/>
      <c r="B42" s="45">
        <v>43172</v>
      </c>
      <c r="C42" s="4" t="s">
        <v>110</v>
      </c>
      <c r="D42" s="5">
        <v>4047</v>
      </c>
      <c r="E42" s="46">
        <v>2220</v>
      </c>
      <c r="F42" s="12"/>
      <c r="G42" s="12"/>
    </row>
    <row r="43" spans="1:7" x14ac:dyDescent="0.25">
      <c r="A43" s="2"/>
      <c r="B43" s="45">
        <v>43172</v>
      </c>
      <c r="C43" s="4" t="s">
        <v>134</v>
      </c>
      <c r="D43" s="5">
        <v>4062</v>
      </c>
      <c r="E43" s="46">
        <v>2220</v>
      </c>
      <c r="F43" s="12"/>
      <c r="G43" s="12"/>
    </row>
    <row r="44" spans="1:7" x14ac:dyDescent="0.25">
      <c r="A44" s="2"/>
      <c r="B44" s="45">
        <v>43173</v>
      </c>
      <c r="C44" s="4" t="s">
        <v>138</v>
      </c>
      <c r="D44" s="5">
        <v>4096</v>
      </c>
      <c r="E44" s="46">
        <v>2442</v>
      </c>
      <c r="F44" s="12"/>
      <c r="G44" s="12"/>
    </row>
    <row r="45" spans="1:7" x14ac:dyDescent="0.25">
      <c r="A45" s="2"/>
      <c r="B45" s="45">
        <v>43174</v>
      </c>
      <c r="C45" s="4" t="s">
        <v>139</v>
      </c>
      <c r="D45" s="5">
        <v>4102</v>
      </c>
      <c r="E45" s="46">
        <v>2442</v>
      </c>
      <c r="F45" s="12"/>
      <c r="G45" s="12"/>
    </row>
    <row r="46" spans="1:7" x14ac:dyDescent="0.25">
      <c r="A46" s="2"/>
      <c r="B46" s="45">
        <v>43174</v>
      </c>
      <c r="C46" s="4" t="s">
        <v>140</v>
      </c>
      <c r="D46" s="5">
        <v>4106</v>
      </c>
      <c r="E46" s="46">
        <v>2665</v>
      </c>
      <c r="F46" s="12"/>
      <c r="G46" s="12"/>
    </row>
    <row r="47" spans="1:7" x14ac:dyDescent="0.25">
      <c r="A47" s="2"/>
      <c r="B47" s="45">
        <v>43174</v>
      </c>
      <c r="C47" s="4" t="s">
        <v>141</v>
      </c>
      <c r="D47" s="5">
        <v>4108</v>
      </c>
      <c r="E47" s="46">
        <v>2665</v>
      </c>
      <c r="F47" s="12"/>
      <c r="G47" s="12"/>
    </row>
    <row r="48" spans="1:7" x14ac:dyDescent="0.25">
      <c r="A48" s="2"/>
      <c r="B48" s="45">
        <v>43174</v>
      </c>
      <c r="C48" s="4" t="s">
        <v>114</v>
      </c>
      <c r="D48" s="5">
        <v>4117</v>
      </c>
      <c r="E48" s="46">
        <v>2665</v>
      </c>
      <c r="F48" s="12"/>
      <c r="G48" s="12"/>
    </row>
    <row r="49" spans="1:7" x14ac:dyDescent="0.25">
      <c r="A49" s="2"/>
      <c r="B49" s="45">
        <v>43174</v>
      </c>
      <c r="C49" s="4" t="s">
        <v>142</v>
      </c>
      <c r="D49" s="5">
        <v>4186</v>
      </c>
      <c r="E49" s="46">
        <v>2442</v>
      </c>
      <c r="F49" s="12"/>
      <c r="G49" s="12"/>
    </row>
    <row r="50" spans="1:7" x14ac:dyDescent="0.25">
      <c r="A50" s="2"/>
      <c r="B50" s="45">
        <v>43174</v>
      </c>
      <c r="C50" s="4" t="s">
        <v>143</v>
      </c>
      <c r="D50" s="5">
        <v>4187</v>
      </c>
      <c r="E50" s="46">
        <v>2442</v>
      </c>
      <c r="F50" s="12"/>
      <c r="G50" s="12"/>
    </row>
    <row r="51" spans="1:7" x14ac:dyDescent="0.25">
      <c r="A51" s="2"/>
      <c r="B51" s="45">
        <v>43175</v>
      </c>
      <c r="C51" s="4" t="s">
        <v>104</v>
      </c>
      <c r="D51" s="5">
        <v>4271</v>
      </c>
      <c r="E51" s="46">
        <v>2665</v>
      </c>
      <c r="F51" s="12"/>
      <c r="G51" s="12"/>
    </row>
    <row r="52" spans="1:7" x14ac:dyDescent="0.25">
      <c r="A52" s="2"/>
      <c r="B52" s="45">
        <v>43175</v>
      </c>
      <c r="C52" s="4" t="s">
        <v>144</v>
      </c>
      <c r="D52" s="5">
        <v>4278</v>
      </c>
      <c r="E52" s="46">
        <v>2665</v>
      </c>
      <c r="F52" s="12"/>
      <c r="G52" s="12"/>
    </row>
    <row r="53" spans="1:7" x14ac:dyDescent="0.25">
      <c r="A53" s="2"/>
      <c r="B53" s="45">
        <v>43175</v>
      </c>
      <c r="C53" s="4" t="s">
        <v>145</v>
      </c>
      <c r="D53" s="5">
        <v>4294</v>
      </c>
      <c r="E53" s="46">
        <v>2665</v>
      </c>
      <c r="F53" s="12"/>
      <c r="G53" s="12"/>
    </row>
    <row r="54" spans="1:7" x14ac:dyDescent="0.25">
      <c r="A54" s="2"/>
      <c r="B54" s="45">
        <v>43175</v>
      </c>
      <c r="C54" s="4" t="s">
        <v>146</v>
      </c>
      <c r="D54" s="5">
        <v>4300</v>
      </c>
      <c r="E54" s="46">
        <v>2665</v>
      </c>
      <c r="F54" s="12"/>
      <c r="G54" s="12"/>
    </row>
    <row r="55" spans="1:7" x14ac:dyDescent="0.25">
      <c r="A55" s="2"/>
      <c r="B55" s="45">
        <v>43175</v>
      </c>
      <c r="C55" s="4" t="s">
        <v>147</v>
      </c>
      <c r="D55" s="5">
        <v>4321</v>
      </c>
      <c r="E55" s="46">
        <v>2886</v>
      </c>
      <c r="F55" s="12"/>
      <c r="G55" s="12"/>
    </row>
    <row r="56" spans="1:7" x14ac:dyDescent="0.25">
      <c r="A56" s="2"/>
      <c r="B56" s="45">
        <v>43175</v>
      </c>
      <c r="C56" s="4" t="s">
        <v>115</v>
      </c>
      <c r="D56" s="5">
        <v>4362</v>
      </c>
      <c r="E56" s="46">
        <v>2886</v>
      </c>
      <c r="F56" s="12"/>
      <c r="G56" s="12"/>
    </row>
    <row r="57" spans="1:7" x14ac:dyDescent="0.25">
      <c r="A57" s="2"/>
      <c r="B57" s="45">
        <v>43179</v>
      </c>
      <c r="C57" s="4" t="s">
        <v>116</v>
      </c>
      <c r="D57" s="5">
        <v>4378</v>
      </c>
      <c r="E57" s="46">
        <v>2886</v>
      </c>
      <c r="F57" s="12"/>
      <c r="G57" s="12"/>
    </row>
    <row r="58" spans="1:7" x14ac:dyDescent="0.25">
      <c r="A58" s="2"/>
      <c r="B58" s="45">
        <v>43179</v>
      </c>
      <c r="C58" s="4" t="s">
        <v>148</v>
      </c>
      <c r="D58" s="5">
        <v>4444</v>
      </c>
      <c r="E58" s="46">
        <v>2886</v>
      </c>
      <c r="F58" s="12"/>
      <c r="G58" s="12"/>
    </row>
    <row r="59" spans="1:7" x14ac:dyDescent="0.25">
      <c r="A59" s="2"/>
      <c r="B59" s="45">
        <v>43180</v>
      </c>
      <c r="C59" s="4" t="s">
        <v>149</v>
      </c>
      <c r="D59" s="5">
        <v>4500</v>
      </c>
      <c r="E59" s="46">
        <v>2886</v>
      </c>
      <c r="F59" s="12"/>
      <c r="G59" s="12"/>
    </row>
    <row r="60" spans="1:7" x14ac:dyDescent="0.25">
      <c r="A60" s="2"/>
      <c r="B60" s="45">
        <v>43180</v>
      </c>
      <c r="C60" s="4" t="s">
        <v>150</v>
      </c>
      <c r="D60" s="5">
        <v>4545</v>
      </c>
      <c r="E60" s="46">
        <v>2886</v>
      </c>
      <c r="F60" s="12"/>
      <c r="G60" s="12"/>
    </row>
    <row r="61" spans="1:7" x14ac:dyDescent="0.25">
      <c r="A61" s="2"/>
      <c r="B61" s="45">
        <v>43180</v>
      </c>
      <c r="C61" s="4" t="s">
        <v>151</v>
      </c>
      <c r="D61" s="5">
        <v>4577</v>
      </c>
      <c r="E61" s="46">
        <v>2886</v>
      </c>
      <c r="F61" s="12"/>
      <c r="G61" s="12">
        <f>SUM(E19:E61)</f>
        <v>107878</v>
      </c>
    </row>
    <row r="62" spans="1:7" x14ac:dyDescent="0.25">
      <c r="A62" s="2"/>
      <c r="B62" s="45"/>
      <c r="C62" s="4"/>
      <c r="D62" s="5"/>
      <c r="E62" s="27"/>
      <c r="F62" s="12"/>
      <c r="G62" s="2"/>
    </row>
    <row r="63" spans="1:7" ht="15.75" thickBot="1" x14ac:dyDescent="0.3">
      <c r="A63" s="274" t="s">
        <v>40</v>
      </c>
      <c r="B63" s="3" t="s">
        <v>1675</v>
      </c>
      <c r="C63" s="4"/>
      <c r="D63" s="3"/>
      <c r="E63" s="232"/>
      <c r="F63" s="6"/>
      <c r="G63" s="231">
        <f>G6-G13-G61</f>
        <v>624260.5199999999</v>
      </c>
    </row>
    <row r="64" spans="1:7" ht="15.75" thickTop="1" x14ac:dyDescent="0.25">
      <c r="A64" s="1"/>
      <c r="B64" s="1"/>
      <c r="C64" s="1"/>
      <c r="D64" s="1"/>
      <c r="E64" s="251"/>
      <c r="F64" s="1"/>
      <c r="G64" s="251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792F-D2CD-4439-B423-19C53E008D1A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0142-6E99-4884-A967-D430D2D9628A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8A0D-90F7-48BE-8208-0D08E38D96ED}">
  <dimension ref="A2:E53"/>
  <sheetViews>
    <sheetView workbookViewId="0">
      <selection sqref="A1:G47"/>
    </sheetView>
  </sheetViews>
  <sheetFormatPr baseColWidth="10" defaultRowHeight="15" x14ac:dyDescent="0.25"/>
  <cols>
    <col min="1" max="1" width="59.28515625" style="237" bestFit="1" customWidth="1"/>
    <col min="2" max="2" width="14.85546875" style="242" bestFit="1" customWidth="1"/>
    <col min="3" max="3" width="13.7109375" style="237" customWidth="1"/>
    <col min="4" max="4" width="39.85546875" style="237" bestFit="1" customWidth="1"/>
    <col min="5" max="5" width="14.85546875" style="242" bestFit="1" customWidth="1"/>
    <col min="6" max="256" width="9.140625" style="237" customWidth="1"/>
    <col min="257" max="257" width="59.28515625" style="237" bestFit="1" customWidth="1"/>
    <col min="258" max="258" width="14.85546875" style="237" bestFit="1" customWidth="1"/>
    <col min="259" max="259" width="13.7109375" style="237" customWidth="1"/>
    <col min="260" max="260" width="39.85546875" style="237" bestFit="1" customWidth="1"/>
    <col min="261" max="261" width="14.85546875" style="237" bestFit="1" customWidth="1"/>
    <col min="262" max="512" width="9.140625" style="237" customWidth="1"/>
    <col min="513" max="513" width="59.28515625" style="237" bestFit="1" customWidth="1"/>
    <col min="514" max="514" width="14.85546875" style="237" bestFit="1" customWidth="1"/>
    <col min="515" max="515" width="13.7109375" style="237" customWidth="1"/>
    <col min="516" max="516" width="39.85546875" style="237" bestFit="1" customWidth="1"/>
    <col min="517" max="517" width="14.85546875" style="237" bestFit="1" customWidth="1"/>
    <col min="518" max="768" width="9.140625" style="237" customWidth="1"/>
    <col min="769" max="769" width="59.28515625" style="237" bestFit="1" customWidth="1"/>
    <col min="770" max="770" width="14.85546875" style="237" bestFit="1" customWidth="1"/>
    <col min="771" max="771" width="13.7109375" style="237" customWidth="1"/>
    <col min="772" max="772" width="39.85546875" style="237" bestFit="1" customWidth="1"/>
    <col min="773" max="773" width="14.85546875" style="237" bestFit="1" customWidth="1"/>
    <col min="774" max="1024" width="9.140625" style="237" customWidth="1"/>
    <col min="1025" max="1025" width="59.28515625" style="237" bestFit="1" customWidth="1"/>
    <col min="1026" max="1026" width="14.85546875" style="237" bestFit="1" customWidth="1"/>
    <col min="1027" max="1027" width="13.7109375" style="237" customWidth="1"/>
    <col min="1028" max="1028" width="39.85546875" style="237" bestFit="1" customWidth="1"/>
    <col min="1029" max="1029" width="14.85546875" style="237" bestFit="1" customWidth="1"/>
    <col min="1030" max="1280" width="9.140625" style="237" customWidth="1"/>
    <col min="1281" max="1281" width="59.28515625" style="237" bestFit="1" customWidth="1"/>
    <col min="1282" max="1282" width="14.85546875" style="237" bestFit="1" customWidth="1"/>
    <col min="1283" max="1283" width="13.7109375" style="237" customWidth="1"/>
    <col min="1284" max="1284" width="39.85546875" style="237" bestFit="1" customWidth="1"/>
    <col min="1285" max="1285" width="14.85546875" style="237" bestFit="1" customWidth="1"/>
    <col min="1286" max="1536" width="9.140625" style="237" customWidth="1"/>
    <col min="1537" max="1537" width="59.28515625" style="237" bestFit="1" customWidth="1"/>
    <col min="1538" max="1538" width="14.85546875" style="237" bestFit="1" customWidth="1"/>
    <col min="1539" max="1539" width="13.7109375" style="237" customWidth="1"/>
    <col min="1540" max="1540" width="39.85546875" style="237" bestFit="1" customWidth="1"/>
    <col min="1541" max="1541" width="14.85546875" style="237" bestFit="1" customWidth="1"/>
    <col min="1542" max="1792" width="9.140625" style="237" customWidth="1"/>
    <col min="1793" max="1793" width="59.28515625" style="237" bestFit="1" customWidth="1"/>
    <col min="1794" max="1794" width="14.85546875" style="237" bestFit="1" customWidth="1"/>
    <col min="1795" max="1795" width="13.7109375" style="237" customWidth="1"/>
    <col min="1796" max="1796" width="39.85546875" style="237" bestFit="1" customWidth="1"/>
    <col min="1797" max="1797" width="14.85546875" style="237" bestFit="1" customWidth="1"/>
    <col min="1798" max="2048" width="9.140625" style="237" customWidth="1"/>
    <col min="2049" max="2049" width="59.28515625" style="237" bestFit="1" customWidth="1"/>
    <col min="2050" max="2050" width="14.85546875" style="237" bestFit="1" customWidth="1"/>
    <col min="2051" max="2051" width="13.7109375" style="237" customWidth="1"/>
    <col min="2052" max="2052" width="39.85546875" style="237" bestFit="1" customWidth="1"/>
    <col min="2053" max="2053" width="14.85546875" style="237" bestFit="1" customWidth="1"/>
    <col min="2054" max="2304" width="9.140625" style="237" customWidth="1"/>
    <col min="2305" max="2305" width="59.28515625" style="237" bestFit="1" customWidth="1"/>
    <col min="2306" max="2306" width="14.85546875" style="237" bestFit="1" customWidth="1"/>
    <col min="2307" max="2307" width="13.7109375" style="237" customWidth="1"/>
    <col min="2308" max="2308" width="39.85546875" style="237" bestFit="1" customWidth="1"/>
    <col min="2309" max="2309" width="14.85546875" style="237" bestFit="1" customWidth="1"/>
    <col min="2310" max="2560" width="9.140625" style="237" customWidth="1"/>
    <col min="2561" max="2561" width="59.28515625" style="237" bestFit="1" customWidth="1"/>
    <col min="2562" max="2562" width="14.85546875" style="237" bestFit="1" customWidth="1"/>
    <col min="2563" max="2563" width="13.7109375" style="237" customWidth="1"/>
    <col min="2564" max="2564" width="39.85546875" style="237" bestFit="1" customWidth="1"/>
    <col min="2565" max="2565" width="14.85546875" style="237" bestFit="1" customWidth="1"/>
    <col min="2566" max="2816" width="9.140625" style="237" customWidth="1"/>
    <col min="2817" max="2817" width="59.28515625" style="237" bestFit="1" customWidth="1"/>
    <col min="2818" max="2818" width="14.85546875" style="237" bestFit="1" customWidth="1"/>
    <col min="2819" max="2819" width="13.7109375" style="237" customWidth="1"/>
    <col min="2820" max="2820" width="39.85546875" style="237" bestFit="1" customWidth="1"/>
    <col min="2821" max="2821" width="14.85546875" style="237" bestFit="1" customWidth="1"/>
    <col min="2822" max="3072" width="9.140625" style="237" customWidth="1"/>
    <col min="3073" max="3073" width="59.28515625" style="237" bestFit="1" customWidth="1"/>
    <col min="3074" max="3074" width="14.85546875" style="237" bestFit="1" customWidth="1"/>
    <col min="3075" max="3075" width="13.7109375" style="237" customWidth="1"/>
    <col min="3076" max="3076" width="39.85546875" style="237" bestFit="1" customWidth="1"/>
    <col min="3077" max="3077" width="14.85546875" style="237" bestFit="1" customWidth="1"/>
    <col min="3078" max="3328" width="9.140625" style="237" customWidth="1"/>
    <col min="3329" max="3329" width="59.28515625" style="237" bestFit="1" customWidth="1"/>
    <col min="3330" max="3330" width="14.85546875" style="237" bestFit="1" customWidth="1"/>
    <col min="3331" max="3331" width="13.7109375" style="237" customWidth="1"/>
    <col min="3332" max="3332" width="39.85546875" style="237" bestFit="1" customWidth="1"/>
    <col min="3333" max="3333" width="14.85546875" style="237" bestFit="1" customWidth="1"/>
    <col min="3334" max="3584" width="9.140625" style="237" customWidth="1"/>
    <col min="3585" max="3585" width="59.28515625" style="237" bestFit="1" customWidth="1"/>
    <col min="3586" max="3586" width="14.85546875" style="237" bestFit="1" customWidth="1"/>
    <col min="3587" max="3587" width="13.7109375" style="237" customWidth="1"/>
    <col min="3588" max="3588" width="39.85546875" style="237" bestFit="1" customWidth="1"/>
    <col min="3589" max="3589" width="14.85546875" style="237" bestFit="1" customWidth="1"/>
    <col min="3590" max="3840" width="9.140625" style="237" customWidth="1"/>
    <col min="3841" max="3841" width="59.28515625" style="237" bestFit="1" customWidth="1"/>
    <col min="3842" max="3842" width="14.85546875" style="237" bestFit="1" customWidth="1"/>
    <col min="3843" max="3843" width="13.7109375" style="237" customWidth="1"/>
    <col min="3844" max="3844" width="39.85546875" style="237" bestFit="1" customWidth="1"/>
    <col min="3845" max="3845" width="14.85546875" style="237" bestFit="1" customWidth="1"/>
    <col min="3846" max="4096" width="9.140625" style="237" customWidth="1"/>
    <col min="4097" max="4097" width="59.28515625" style="237" bestFit="1" customWidth="1"/>
    <col min="4098" max="4098" width="14.85546875" style="237" bestFit="1" customWidth="1"/>
    <col min="4099" max="4099" width="13.7109375" style="237" customWidth="1"/>
    <col min="4100" max="4100" width="39.85546875" style="237" bestFit="1" customWidth="1"/>
    <col min="4101" max="4101" width="14.85546875" style="237" bestFit="1" customWidth="1"/>
    <col min="4102" max="4352" width="9.140625" style="237" customWidth="1"/>
    <col min="4353" max="4353" width="59.28515625" style="237" bestFit="1" customWidth="1"/>
    <col min="4354" max="4354" width="14.85546875" style="237" bestFit="1" customWidth="1"/>
    <col min="4355" max="4355" width="13.7109375" style="237" customWidth="1"/>
    <col min="4356" max="4356" width="39.85546875" style="237" bestFit="1" customWidth="1"/>
    <col min="4357" max="4357" width="14.85546875" style="237" bestFit="1" customWidth="1"/>
    <col min="4358" max="4608" width="9.140625" style="237" customWidth="1"/>
    <col min="4609" max="4609" width="59.28515625" style="237" bestFit="1" customWidth="1"/>
    <col min="4610" max="4610" width="14.85546875" style="237" bestFit="1" customWidth="1"/>
    <col min="4611" max="4611" width="13.7109375" style="237" customWidth="1"/>
    <col min="4612" max="4612" width="39.85546875" style="237" bestFit="1" customWidth="1"/>
    <col min="4613" max="4613" width="14.85546875" style="237" bestFit="1" customWidth="1"/>
    <col min="4614" max="4864" width="9.140625" style="237" customWidth="1"/>
    <col min="4865" max="4865" width="59.28515625" style="237" bestFit="1" customWidth="1"/>
    <col min="4866" max="4866" width="14.85546875" style="237" bestFit="1" customWidth="1"/>
    <col min="4867" max="4867" width="13.7109375" style="237" customWidth="1"/>
    <col min="4868" max="4868" width="39.85546875" style="237" bestFit="1" customWidth="1"/>
    <col min="4869" max="4869" width="14.85546875" style="237" bestFit="1" customWidth="1"/>
    <col min="4870" max="5120" width="9.140625" style="237" customWidth="1"/>
    <col min="5121" max="5121" width="59.28515625" style="237" bestFit="1" customWidth="1"/>
    <col min="5122" max="5122" width="14.85546875" style="237" bestFit="1" customWidth="1"/>
    <col min="5123" max="5123" width="13.7109375" style="237" customWidth="1"/>
    <col min="5124" max="5124" width="39.85546875" style="237" bestFit="1" customWidth="1"/>
    <col min="5125" max="5125" width="14.85546875" style="237" bestFit="1" customWidth="1"/>
    <col min="5126" max="5376" width="9.140625" style="237" customWidth="1"/>
    <col min="5377" max="5377" width="59.28515625" style="237" bestFit="1" customWidth="1"/>
    <col min="5378" max="5378" width="14.85546875" style="237" bestFit="1" customWidth="1"/>
    <col min="5379" max="5379" width="13.7109375" style="237" customWidth="1"/>
    <col min="5380" max="5380" width="39.85546875" style="237" bestFit="1" customWidth="1"/>
    <col min="5381" max="5381" width="14.85546875" style="237" bestFit="1" customWidth="1"/>
    <col min="5382" max="5632" width="9.140625" style="237" customWidth="1"/>
    <col min="5633" max="5633" width="59.28515625" style="237" bestFit="1" customWidth="1"/>
    <col min="5634" max="5634" width="14.85546875" style="237" bestFit="1" customWidth="1"/>
    <col min="5635" max="5635" width="13.7109375" style="237" customWidth="1"/>
    <col min="5636" max="5636" width="39.85546875" style="237" bestFit="1" customWidth="1"/>
    <col min="5637" max="5637" width="14.85546875" style="237" bestFit="1" customWidth="1"/>
    <col min="5638" max="5888" width="9.140625" style="237" customWidth="1"/>
    <col min="5889" max="5889" width="59.28515625" style="237" bestFit="1" customWidth="1"/>
    <col min="5890" max="5890" width="14.85546875" style="237" bestFit="1" customWidth="1"/>
    <col min="5891" max="5891" width="13.7109375" style="237" customWidth="1"/>
    <col min="5892" max="5892" width="39.85546875" style="237" bestFit="1" customWidth="1"/>
    <col min="5893" max="5893" width="14.85546875" style="237" bestFit="1" customWidth="1"/>
    <col min="5894" max="6144" width="9.140625" style="237" customWidth="1"/>
    <col min="6145" max="6145" width="59.28515625" style="237" bestFit="1" customWidth="1"/>
    <col min="6146" max="6146" width="14.85546875" style="237" bestFit="1" customWidth="1"/>
    <col min="6147" max="6147" width="13.7109375" style="237" customWidth="1"/>
    <col min="6148" max="6148" width="39.85546875" style="237" bestFit="1" customWidth="1"/>
    <col min="6149" max="6149" width="14.85546875" style="237" bestFit="1" customWidth="1"/>
    <col min="6150" max="6400" width="9.140625" style="237" customWidth="1"/>
    <col min="6401" max="6401" width="59.28515625" style="237" bestFit="1" customWidth="1"/>
    <col min="6402" max="6402" width="14.85546875" style="237" bestFit="1" customWidth="1"/>
    <col min="6403" max="6403" width="13.7109375" style="237" customWidth="1"/>
    <col min="6404" max="6404" width="39.85546875" style="237" bestFit="1" customWidth="1"/>
    <col min="6405" max="6405" width="14.85546875" style="237" bestFit="1" customWidth="1"/>
    <col min="6406" max="6656" width="9.140625" style="237" customWidth="1"/>
    <col min="6657" max="6657" width="59.28515625" style="237" bestFit="1" customWidth="1"/>
    <col min="6658" max="6658" width="14.85546875" style="237" bestFit="1" customWidth="1"/>
    <col min="6659" max="6659" width="13.7109375" style="237" customWidth="1"/>
    <col min="6660" max="6660" width="39.85546875" style="237" bestFit="1" customWidth="1"/>
    <col min="6661" max="6661" width="14.85546875" style="237" bestFit="1" customWidth="1"/>
    <col min="6662" max="6912" width="9.140625" style="237" customWidth="1"/>
    <col min="6913" max="6913" width="59.28515625" style="237" bestFit="1" customWidth="1"/>
    <col min="6914" max="6914" width="14.85546875" style="237" bestFit="1" customWidth="1"/>
    <col min="6915" max="6915" width="13.7109375" style="237" customWidth="1"/>
    <col min="6916" max="6916" width="39.85546875" style="237" bestFit="1" customWidth="1"/>
    <col min="6917" max="6917" width="14.85546875" style="237" bestFit="1" customWidth="1"/>
    <col min="6918" max="7168" width="9.140625" style="237" customWidth="1"/>
    <col min="7169" max="7169" width="59.28515625" style="237" bestFit="1" customWidth="1"/>
    <col min="7170" max="7170" width="14.85546875" style="237" bestFit="1" customWidth="1"/>
    <col min="7171" max="7171" width="13.7109375" style="237" customWidth="1"/>
    <col min="7172" max="7172" width="39.85546875" style="237" bestFit="1" customWidth="1"/>
    <col min="7173" max="7173" width="14.85546875" style="237" bestFit="1" customWidth="1"/>
    <col min="7174" max="7424" width="9.140625" style="237" customWidth="1"/>
    <col min="7425" max="7425" width="59.28515625" style="237" bestFit="1" customWidth="1"/>
    <col min="7426" max="7426" width="14.85546875" style="237" bestFit="1" customWidth="1"/>
    <col min="7427" max="7427" width="13.7109375" style="237" customWidth="1"/>
    <col min="7428" max="7428" width="39.85546875" style="237" bestFit="1" customWidth="1"/>
    <col min="7429" max="7429" width="14.85546875" style="237" bestFit="1" customWidth="1"/>
    <col min="7430" max="7680" width="9.140625" style="237" customWidth="1"/>
    <col min="7681" max="7681" width="59.28515625" style="237" bestFit="1" customWidth="1"/>
    <col min="7682" max="7682" width="14.85546875" style="237" bestFit="1" customWidth="1"/>
    <col min="7683" max="7683" width="13.7109375" style="237" customWidth="1"/>
    <col min="7684" max="7684" width="39.85546875" style="237" bestFit="1" customWidth="1"/>
    <col min="7685" max="7685" width="14.85546875" style="237" bestFit="1" customWidth="1"/>
    <col min="7686" max="7936" width="9.140625" style="237" customWidth="1"/>
    <col min="7937" max="7937" width="59.28515625" style="237" bestFit="1" customWidth="1"/>
    <col min="7938" max="7938" width="14.85546875" style="237" bestFit="1" customWidth="1"/>
    <col min="7939" max="7939" width="13.7109375" style="237" customWidth="1"/>
    <col min="7940" max="7940" width="39.85546875" style="237" bestFit="1" customWidth="1"/>
    <col min="7941" max="7941" width="14.85546875" style="237" bestFit="1" customWidth="1"/>
    <col min="7942" max="8192" width="9.140625" style="237" customWidth="1"/>
    <col min="8193" max="8193" width="59.28515625" style="237" bestFit="1" customWidth="1"/>
    <col min="8194" max="8194" width="14.85546875" style="237" bestFit="1" customWidth="1"/>
    <col min="8195" max="8195" width="13.7109375" style="237" customWidth="1"/>
    <col min="8196" max="8196" width="39.85546875" style="237" bestFit="1" customWidth="1"/>
    <col min="8197" max="8197" width="14.85546875" style="237" bestFit="1" customWidth="1"/>
    <col min="8198" max="8448" width="9.140625" style="237" customWidth="1"/>
    <col min="8449" max="8449" width="59.28515625" style="237" bestFit="1" customWidth="1"/>
    <col min="8450" max="8450" width="14.85546875" style="237" bestFit="1" customWidth="1"/>
    <col min="8451" max="8451" width="13.7109375" style="237" customWidth="1"/>
    <col min="8452" max="8452" width="39.85546875" style="237" bestFit="1" customWidth="1"/>
    <col min="8453" max="8453" width="14.85546875" style="237" bestFit="1" customWidth="1"/>
    <col min="8454" max="8704" width="9.140625" style="237" customWidth="1"/>
    <col min="8705" max="8705" width="59.28515625" style="237" bestFit="1" customWidth="1"/>
    <col min="8706" max="8706" width="14.85546875" style="237" bestFit="1" customWidth="1"/>
    <col min="8707" max="8707" width="13.7109375" style="237" customWidth="1"/>
    <col min="8708" max="8708" width="39.85546875" style="237" bestFit="1" customWidth="1"/>
    <col min="8709" max="8709" width="14.85546875" style="237" bestFit="1" customWidth="1"/>
    <col min="8710" max="8960" width="9.140625" style="237" customWidth="1"/>
    <col min="8961" max="8961" width="59.28515625" style="237" bestFit="1" customWidth="1"/>
    <col min="8962" max="8962" width="14.85546875" style="237" bestFit="1" customWidth="1"/>
    <col min="8963" max="8963" width="13.7109375" style="237" customWidth="1"/>
    <col min="8964" max="8964" width="39.85546875" style="237" bestFit="1" customWidth="1"/>
    <col min="8965" max="8965" width="14.85546875" style="237" bestFit="1" customWidth="1"/>
    <col min="8966" max="9216" width="9.140625" style="237" customWidth="1"/>
    <col min="9217" max="9217" width="59.28515625" style="237" bestFit="1" customWidth="1"/>
    <col min="9218" max="9218" width="14.85546875" style="237" bestFit="1" customWidth="1"/>
    <col min="9219" max="9219" width="13.7109375" style="237" customWidth="1"/>
    <col min="9220" max="9220" width="39.85546875" style="237" bestFit="1" customWidth="1"/>
    <col min="9221" max="9221" width="14.85546875" style="237" bestFit="1" customWidth="1"/>
    <col min="9222" max="9472" width="9.140625" style="237" customWidth="1"/>
    <col min="9473" max="9473" width="59.28515625" style="237" bestFit="1" customWidth="1"/>
    <col min="9474" max="9474" width="14.85546875" style="237" bestFit="1" customWidth="1"/>
    <col min="9475" max="9475" width="13.7109375" style="237" customWidth="1"/>
    <col min="9476" max="9476" width="39.85546875" style="237" bestFit="1" customWidth="1"/>
    <col min="9477" max="9477" width="14.85546875" style="237" bestFit="1" customWidth="1"/>
    <col min="9478" max="9728" width="9.140625" style="237" customWidth="1"/>
    <col min="9729" max="9729" width="59.28515625" style="237" bestFit="1" customWidth="1"/>
    <col min="9730" max="9730" width="14.85546875" style="237" bestFit="1" customWidth="1"/>
    <col min="9731" max="9731" width="13.7109375" style="237" customWidth="1"/>
    <col min="9732" max="9732" width="39.85546875" style="237" bestFit="1" customWidth="1"/>
    <col min="9733" max="9733" width="14.85546875" style="237" bestFit="1" customWidth="1"/>
    <col min="9734" max="9984" width="9.140625" style="237" customWidth="1"/>
    <col min="9985" max="9985" width="59.28515625" style="237" bestFit="1" customWidth="1"/>
    <col min="9986" max="9986" width="14.85546875" style="237" bestFit="1" customWidth="1"/>
    <col min="9987" max="9987" width="13.7109375" style="237" customWidth="1"/>
    <col min="9988" max="9988" width="39.85546875" style="237" bestFit="1" customWidth="1"/>
    <col min="9989" max="9989" width="14.85546875" style="237" bestFit="1" customWidth="1"/>
    <col min="9990" max="10240" width="9.140625" style="237" customWidth="1"/>
    <col min="10241" max="10241" width="59.28515625" style="237" bestFit="1" customWidth="1"/>
    <col min="10242" max="10242" width="14.85546875" style="237" bestFit="1" customWidth="1"/>
    <col min="10243" max="10243" width="13.7109375" style="237" customWidth="1"/>
    <col min="10244" max="10244" width="39.85546875" style="237" bestFit="1" customWidth="1"/>
    <col min="10245" max="10245" width="14.85546875" style="237" bestFit="1" customWidth="1"/>
    <col min="10246" max="10496" width="9.140625" style="237" customWidth="1"/>
    <col min="10497" max="10497" width="59.28515625" style="237" bestFit="1" customWidth="1"/>
    <col min="10498" max="10498" width="14.85546875" style="237" bestFit="1" customWidth="1"/>
    <col min="10499" max="10499" width="13.7109375" style="237" customWidth="1"/>
    <col min="10500" max="10500" width="39.85546875" style="237" bestFit="1" customWidth="1"/>
    <col min="10501" max="10501" width="14.85546875" style="237" bestFit="1" customWidth="1"/>
    <col min="10502" max="10752" width="9.140625" style="237" customWidth="1"/>
    <col min="10753" max="10753" width="59.28515625" style="237" bestFit="1" customWidth="1"/>
    <col min="10754" max="10754" width="14.85546875" style="237" bestFit="1" customWidth="1"/>
    <col min="10755" max="10755" width="13.7109375" style="237" customWidth="1"/>
    <col min="10756" max="10756" width="39.85546875" style="237" bestFit="1" customWidth="1"/>
    <col min="10757" max="10757" width="14.85546875" style="237" bestFit="1" customWidth="1"/>
    <col min="10758" max="11008" width="9.140625" style="237" customWidth="1"/>
    <col min="11009" max="11009" width="59.28515625" style="237" bestFit="1" customWidth="1"/>
    <col min="11010" max="11010" width="14.85546875" style="237" bestFit="1" customWidth="1"/>
    <col min="11011" max="11011" width="13.7109375" style="237" customWidth="1"/>
    <col min="11012" max="11012" width="39.85546875" style="237" bestFit="1" customWidth="1"/>
    <col min="11013" max="11013" width="14.85546875" style="237" bestFit="1" customWidth="1"/>
    <col min="11014" max="11264" width="9.140625" style="237" customWidth="1"/>
    <col min="11265" max="11265" width="59.28515625" style="237" bestFit="1" customWidth="1"/>
    <col min="11266" max="11266" width="14.85546875" style="237" bestFit="1" customWidth="1"/>
    <col min="11267" max="11267" width="13.7109375" style="237" customWidth="1"/>
    <col min="11268" max="11268" width="39.85546875" style="237" bestFit="1" customWidth="1"/>
    <col min="11269" max="11269" width="14.85546875" style="237" bestFit="1" customWidth="1"/>
    <col min="11270" max="11520" width="9.140625" style="237" customWidth="1"/>
    <col min="11521" max="11521" width="59.28515625" style="237" bestFit="1" customWidth="1"/>
    <col min="11522" max="11522" width="14.85546875" style="237" bestFit="1" customWidth="1"/>
    <col min="11523" max="11523" width="13.7109375" style="237" customWidth="1"/>
    <col min="11524" max="11524" width="39.85546875" style="237" bestFit="1" customWidth="1"/>
    <col min="11525" max="11525" width="14.85546875" style="237" bestFit="1" customWidth="1"/>
    <col min="11526" max="11776" width="9.140625" style="237" customWidth="1"/>
    <col min="11777" max="11777" width="59.28515625" style="237" bestFit="1" customWidth="1"/>
    <col min="11778" max="11778" width="14.85546875" style="237" bestFit="1" customWidth="1"/>
    <col min="11779" max="11779" width="13.7109375" style="237" customWidth="1"/>
    <col min="11780" max="11780" width="39.85546875" style="237" bestFit="1" customWidth="1"/>
    <col min="11781" max="11781" width="14.85546875" style="237" bestFit="1" customWidth="1"/>
    <col min="11782" max="12032" width="9.140625" style="237" customWidth="1"/>
    <col min="12033" max="12033" width="59.28515625" style="237" bestFit="1" customWidth="1"/>
    <col min="12034" max="12034" width="14.85546875" style="237" bestFit="1" customWidth="1"/>
    <col min="12035" max="12035" width="13.7109375" style="237" customWidth="1"/>
    <col min="12036" max="12036" width="39.85546875" style="237" bestFit="1" customWidth="1"/>
    <col min="12037" max="12037" width="14.85546875" style="237" bestFit="1" customWidth="1"/>
    <col min="12038" max="12288" width="9.140625" style="237" customWidth="1"/>
    <col min="12289" max="12289" width="59.28515625" style="237" bestFit="1" customWidth="1"/>
    <col min="12290" max="12290" width="14.85546875" style="237" bestFit="1" customWidth="1"/>
    <col min="12291" max="12291" width="13.7109375" style="237" customWidth="1"/>
    <col min="12292" max="12292" width="39.85546875" style="237" bestFit="1" customWidth="1"/>
    <col min="12293" max="12293" width="14.85546875" style="237" bestFit="1" customWidth="1"/>
    <col min="12294" max="12544" width="9.140625" style="237" customWidth="1"/>
    <col min="12545" max="12545" width="59.28515625" style="237" bestFit="1" customWidth="1"/>
    <col min="12546" max="12546" width="14.85546875" style="237" bestFit="1" customWidth="1"/>
    <col min="12547" max="12547" width="13.7109375" style="237" customWidth="1"/>
    <col min="12548" max="12548" width="39.85546875" style="237" bestFit="1" customWidth="1"/>
    <col min="12549" max="12549" width="14.85546875" style="237" bestFit="1" customWidth="1"/>
    <col min="12550" max="12800" width="9.140625" style="237" customWidth="1"/>
    <col min="12801" max="12801" width="59.28515625" style="237" bestFit="1" customWidth="1"/>
    <col min="12802" max="12802" width="14.85546875" style="237" bestFit="1" customWidth="1"/>
    <col min="12803" max="12803" width="13.7109375" style="237" customWidth="1"/>
    <col min="12804" max="12804" width="39.85546875" style="237" bestFit="1" customWidth="1"/>
    <col min="12805" max="12805" width="14.85546875" style="237" bestFit="1" customWidth="1"/>
    <col min="12806" max="13056" width="9.140625" style="237" customWidth="1"/>
    <col min="13057" max="13057" width="59.28515625" style="237" bestFit="1" customWidth="1"/>
    <col min="13058" max="13058" width="14.85546875" style="237" bestFit="1" customWidth="1"/>
    <col min="13059" max="13059" width="13.7109375" style="237" customWidth="1"/>
    <col min="13060" max="13060" width="39.85546875" style="237" bestFit="1" customWidth="1"/>
    <col min="13061" max="13061" width="14.85546875" style="237" bestFit="1" customWidth="1"/>
    <col min="13062" max="13312" width="9.140625" style="237" customWidth="1"/>
    <col min="13313" max="13313" width="59.28515625" style="237" bestFit="1" customWidth="1"/>
    <col min="13314" max="13314" width="14.85546875" style="237" bestFit="1" customWidth="1"/>
    <col min="13315" max="13315" width="13.7109375" style="237" customWidth="1"/>
    <col min="13316" max="13316" width="39.85546875" style="237" bestFit="1" customWidth="1"/>
    <col min="13317" max="13317" width="14.85546875" style="237" bestFit="1" customWidth="1"/>
    <col min="13318" max="13568" width="9.140625" style="237" customWidth="1"/>
    <col min="13569" max="13569" width="59.28515625" style="237" bestFit="1" customWidth="1"/>
    <col min="13570" max="13570" width="14.85546875" style="237" bestFit="1" customWidth="1"/>
    <col min="13571" max="13571" width="13.7109375" style="237" customWidth="1"/>
    <col min="13572" max="13572" width="39.85546875" style="237" bestFit="1" customWidth="1"/>
    <col min="13573" max="13573" width="14.85546875" style="237" bestFit="1" customWidth="1"/>
    <col min="13574" max="13824" width="9.140625" style="237" customWidth="1"/>
    <col min="13825" max="13825" width="59.28515625" style="237" bestFit="1" customWidth="1"/>
    <col min="13826" max="13826" width="14.85546875" style="237" bestFit="1" customWidth="1"/>
    <col min="13827" max="13827" width="13.7109375" style="237" customWidth="1"/>
    <col min="13828" max="13828" width="39.85546875" style="237" bestFit="1" customWidth="1"/>
    <col min="13829" max="13829" width="14.85546875" style="237" bestFit="1" customWidth="1"/>
    <col min="13830" max="14080" width="9.140625" style="237" customWidth="1"/>
    <col min="14081" max="14081" width="59.28515625" style="237" bestFit="1" customWidth="1"/>
    <col min="14082" max="14082" width="14.85546875" style="237" bestFit="1" customWidth="1"/>
    <col min="14083" max="14083" width="13.7109375" style="237" customWidth="1"/>
    <col min="14084" max="14084" width="39.85546875" style="237" bestFit="1" customWidth="1"/>
    <col min="14085" max="14085" width="14.85546875" style="237" bestFit="1" customWidth="1"/>
    <col min="14086" max="14336" width="9.140625" style="237" customWidth="1"/>
    <col min="14337" max="14337" width="59.28515625" style="237" bestFit="1" customWidth="1"/>
    <col min="14338" max="14338" width="14.85546875" style="237" bestFit="1" customWidth="1"/>
    <col min="14339" max="14339" width="13.7109375" style="237" customWidth="1"/>
    <col min="14340" max="14340" width="39.85546875" style="237" bestFit="1" customWidth="1"/>
    <col min="14341" max="14341" width="14.85546875" style="237" bestFit="1" customWidth="1"/>
    <col min="14342" max="14592" width="9.140625" style="237" customWidth="1"/>
    <col min="14593" max="14593" width="59.28515625" style="237" bestFit="1" customWidth="1"/>
    <col min="14594" max="14594" width="14.85546875" style="237" bestFit="1" customWidth="1"/>
    <col min="14595" max="14595" width="13.7109375" style="237" customWidth="1"/>
    <col min="14596" max="14596" width="39.85546875" style="237" bestFit="1" customWidth="1"/>
    <col min="14597" max="14597" width="14.85546875" style="237" bestFit="1" customWidth="1"/>
    <col min="14598" max="14848" width="9.140625" style="237" customWidth="1"/>
    <col min="14849" max="14849" width="59.28515625" style="237" bestFit="1" customWidth="1"/>
    <col min="14850" max="14850" width="14.85546875" style="237" bestFit="1" customWidth="1"/>
    <col min="14851" max="14851" width="13.7109375" style="237" customWidth="1"/>
    <col min="14852" max="14852" width="39.85546875" style="237" bestFit="1" customWidth="1"/>
    <col min="14853" max="14853" width="14.85546875" style="237" bestFit="1" customWidth="1"/>
    <col min="14854" max="15104" width="9.140625" style="237" customWidth="1"/>
    <col min="15105" max="15105" width="59.28515625" style="237" bestFit="1" customWidth="1"/>
    <col min="15106" max="15106" width="14.85546875" style="237" bestFit="1" customWidth="1"/>
    <col min="15107" max="15107" width="13.7109375" style="237" customWidth="1"/>
    <col min="15108" max="15108" width="39.85546875" style="237" bestFit="1" customWidth="1"/>
    <col min="15109" max="15109" width="14.85546875" style="237" bestFit="1" customWidth="1"/>
    <col min="15110" max="15360" width="9.140625" style="237" customWidth="1"/>
    <col min="15361" max="15361" width="59.28515625" style="237" bestFit="1" customWidth="1"/>
    <col min="15362" max="15362" width="14.85546875" style="237" bestFit="1" customWidth="1"/>
    <col min="15363" max="15363" width="13.7109375" style="237" customWidth="1"/>
    <col min="15364" max="15364" width="39.85546875" style="237" bestFit="1" customWidth="1"/>
    <col min="15365" max="15365" width="14.85546875" style="237" bestFit="1" customWidth="1"/>
    <col min="15366" max="15616" width="9.140625" style="237" customWidth="1"/>
    <col min="15617" max="15617" width="59.28515625" style="237" bestFit="1" customWidth="1"/>
    <col min="15618" max="15618" width="14.85546875" style="237" bestFit="1" customWidth="1"/>
    <col min="15619" max="15619" width="13.7109375" style="237" customWidth="1"/>
    <col min="15620" max="15620" width="39.85546875" style="237" bestFit="1" customWidth="1"/>
    <col min="15621" max="15621" width="14.85546875" style="237" bestFit="1" customWidth="1"/>
    <col min="15622" max="15872" width="9.140625" style="237" customWidth="1"/>
    <col min="15873" max="15873" width="59.28515625" style="237" bestFit="1" customWidth="1"/>
    <col min="15874" max="15874" width="14.85546875" style="237" bestFit="1" customWidth="1"/>
    <col min="15875" max="15875" width="13.7109375" style="237" customWidth="1"/>
    <col min="15876" max="15876" width="39.85546875" style="237" bestFit="1" customWidth="1"/>
    <col min="15877" max="15877" width="14.85546875" style="237" bestFit="1" customWidth="1"/>
    <col min="15878" max="16128" width="9.140625" style="237" customWidth="1"/>
    <col min="16129" max="16129" width="59.28515625" style="237" bestFit="1" customWidth="1"/>
    <col min="16130" max="16130" width="14.85546875" style="237" bestFit="1" customWidth="1"/>
    <col min="16131" max="16131" width="13.7109375" style="237" customWidth="1"/>
    <col min="16132" max="16132" width="39.85546875" style="237" bestFit="1" customWidth="1"/>
    <col min="16133" max="16133" width="14.85546875" style="237" bestFit="1" customWidth="1"/>
    <col min="16134" max="16384" width="9.140625" style="237" customWidth="1"/>
  </cols>
  <sheetData>
    <row r="2" spans="1:5" ht="24" customHeight="1" x14ac:dyDescent="0.25">
      <c r="A2" s="328" t="s">
        <v>184</v>
      </c>
      <c r="B2" s="328"/>
      <c r="C2" s="328"/>
      <c r="D2" s="328"/>
      <c r="E2" s="328"/>
    </row>
    <row r="3" spans="1:5" ht="24" customHeight="1" x14ac:dyDescent="0.25">
      <c r="A3" s="329" t="s">
        <v>1806</v>
      </c>
      <c r="B3" s="329"/>
      <c r="C3" s="329"/>
      <c r="D3" s="329"/>
      <c r="E3" s="329"/>
    </row>
    <row r="4" spans="1:5" ht="12" customHeight="1" x14ac:dyDescent="0.25">
      <c r="A4" s="238"/>
      <c r="B4" s="241"/>
      <c r="C4" s="238"/>
      <c r="D4" s="238"/>
      <c r="E4" s="241"/>
    </row>
    <row r="5" spans="1:5" ht="20.100000000000001" customHeight="1" x14ac:dyDescent="0.25">
      <c r="A5" s="277" t="s">
        <v>185</v>
      </c>
      <c r="B5" s="278" t="s">
        <v>57</v>
      </c>
      <c r="C5" s="279" t="s">
        <v>186</v>
      </c>
      <c r="D5" s="277" t="s">
        <v>187</v>
      </c>
      <c r="E5" s="278" t="s">
        <v>57</v>
      </c>
    </row>
    <row r="6" spans="1:5" ht="20.100000000000001" customHeight="1" x14ac:dyDescent="0.25">
      <c r="A6" s="262" t="s">
        <v>57</v>
      </c>
      <c r="B6" s="278" t="s">
        <v>57</v>
      </c>
      <c r="C6" s="262" t="s">
        <v>57</v>
      </c>
      <c r="D6" s="262" t="s">
        <v>57</v>
      </c>
      <c r="E6" s="278" t="s">
        <v>57</v>
      </c>
    </row>
    <row r="7" spans="1:5" ht="20.100000000000001" customHeight="1" x14ac:dyDescent="0.25">
      <c r="A7" s="239" t="s">
        <v>188</v>
      </c>
      <c r="B7" s="278" t="s">
        <v>57</v>
      </c>
      <c r="C7" s="262" t="s">
        <v>57</v>
      </c>
      <c r="D7" s="239" t="s">
        <v>189</v>
      </c>
      <c r="E7" s="278" t="s">
        <v>57</v>
      </c>
    </row>
    <row r="8" spans="1:5" ht="20.100000000000001" customHeight="1" x14ac:dyDescent="0.25">
      <c r="A8" s="262" t="s">
        <v>57</v>
      </c>
      <c r="B8" s="278" t="s">
        <v>57</v>
      </c>
      <c r="C8" s="279" t="s">
        <v>186</v>
      </c>
      <c r="D8" s="262" t="s">
        <v>57</v>
      </c>
      <c r="E8" s="278" t="s">
        <v>57</v>
      </c>
    </row>
    <row r="9" spans="1:5" ht="20.100000000000001" customHeight="1" x14ac:dyDescent="0.25">
      <c r="A9" s="239" t="s">
        <v>190</v>
      </c>
      <c r="B9" s="278" t="s">
        <v>57</v>
      </c>
      <c r="C9" s="262" t="s">
        <v>57</v>
      </c>
      <c r="D9" s="239" t="s">
        <v>190</v>
      </c>
      <c r="E9" s="278" t="s">
        <v>57</v>
      </c>
    </row>
    <row r="10" spans="1:5" ht="20.100000000000001" customHeight="1" x14ac:dyDescent="0.25">
      <c r="A10" s="262" t="s">
        <v>57</v>
      </c>
      <c r="B10" s="278" t="s">
        <v>57</v>
      </c>
      <c r="C10" s="279" t="s">
        <v>186</v>
      </c>
      <c r="D10" s="262" t="s">
        <v>57</v>
      </c>
      <c r="E10" s="278" t="s">
        <v>57</v>
      </c>
    </row>
    <row r="11" spans="1:5" ht="20.100000000000001" customHeight="1" x14ac:dyDescent="0.25">
      <c r="A11" s="262" t="s">
        <v>191</v>
      </c>
      <c r="B11" s="280">
        <v>12000</v>
      </c>
      <c r="C11" s="262" t="s">
        <v>57</v>
      </c>
      <c r="D11" s="262" t="s">
        <v>192</v>
      </c>
      <c r="E11" s="280">
        <v>803633.94</v>
      </c>
    </row>
    <row r="12" spans="1:5" ht="20.100000000000001" customHeight="1" x14ac:dyDescent="0.25">
      <c r="A12" s="262" t="s">
        <v>193</v>
      </c>
      <c r="B12" s="280">
        <v>9099125.9100000001</v>
      </c>
      <c r="C12" s="262" t="s">
        <v>57</v>
      </c>
      <c r="D12" s="262" t="s">
        <v>194</v>
      </c>
      <c r="E12" s="281">
        <v>422676.21</v>
      </c>
    </row>
    <row r="13" spans="1:5" ht="20.100000000000001" customHeight="1" x14ac:dyDescent="0.25">
      <c r="A13" s="262" t="s">
        <v>238</v>
      </c>
      <c r="B13" s="280">
        <v>8131094.6100000003</v>
      </c>
      <c r="C13" s="262" t="s">
        <v>57</v>
      </c>
      <c r="D13" s="262" t="s">
        <v>57</v>
      </c>
      <c r="E13" s="278" t="s">
        <v>57</v>
      </c>
    </row>
    <row r="14" spans="1:5" ht="20.100000000000001" customHeight="1" x14ac:dyDescent="0.25">
      <c r="A14" s="262" t="s">
        <v>195</v>
      </c>
      <c r="B14" s="280">
        <v>3329249.98</v>
      </c>
      <c r="C14" s="262" t="s">
        <v>57</v>
      </c>
      <c r="D14" s="239" t="s">
        <v>197</v>
      </c>
      <c r="E14" s="282">
        <v>1226310.1499999999</v>
      </c>
    </row>
    <row r="15" spans="1:5" ht="20.100000000000001" customHeight="1" x14ac:dyDescent="0.25">
      <c r="A15" s="262" t="s">
        <v>196</v>
      </c>
      <c r="B15" s="280">
        <v>1035370.97</v>
      </c>
      <c r="C15" s="262" t="s">
        <v>57</v>
      </c>
      <c r="D15" s="262" t="s">
        <v>57</v>
      </c>
      <c r="E15" s="278" t="s">
        <v>57</v>
      </c>
    </row>
    <row r="16" spans="1:5" ht="20.100000000000001" customHeight="1" x14ac:dyDescent="0.25">
      <c r="A16" s="262" t="s">
        <v>198</v>
      </c>
      <c r="B16" s="280">
        <v>4268.1000000000004</v>
      </c>
      <c r="C16" s="262" t="s">
        <v>57</v>
      </c>
      <c r="D16" s="239" t="s">
        <v>200</v>
      </c>
      <c r="E16" s="278" t="s">
        <v>57</v>
      </c>
    </row>
    <row r="17" spans="1:5" ht="20.100000000000001" customHeight="1" x14ac:dyDescent="0.25">
      <c r="A17" s="262" t="s">
        <v>199</v>
      </c>
      <c r="B17" s="280">
        <v>1197.68</v>
      </c>
      <c r="C17" s="262" t="s">
        <v>57</v>
      </c>
      <c r="D17" s="262" t="s">
        <v>57</v>
      </c>
      <c r="E17" s="278" t="s">
        <v>57</v>
      </c>
    </row>
    <row r="18" spans="1:5" ht="20.100000000000001" customHeight="1" x14ac:dyDescent="0.25">
      <c r="A18" s="262" t="s">
        <v>201</v>
      </c>
      <c r="B18" s="283">
        <v>-659400.13</v>
      </c>
      <c r="C18" s="262" t="s">
        <v>57</v>
      </c>
      <c r="D18" s="262" t="s">
        <v>203</v>
      </c>
      <c r="E18" s="281">
        <v>249827.5</v>
      </c>
    </row>
    <row r="19" spans="1:5" ht="20.100000000000001" customHeight="1" x14ac:dyDescent="0.25">
      <c r="A19" s="262" t="s">
        <v>202</v>
      </c>
      <c r="B19" s="284">
        <v>-513235.18</v>
      </c>
      <c r="C19" s="262" t="s">
        <v>57</v>
      </c>
      <c r="D19" s="262" t="s">
        <v>57</v>
      </c>
      <c r="E19" s="278" t="s">
        <v>57</v>
      </c>
    </row>
    <row r="20" spans="1:5" ht="20.100000000000001" customHeight="1" x14ac:dyDescent="0.25">
      <c r="A20" s="262" t="s">
        <v>57</v>
      </c>
      <c r="B20" s="278" t="s">
        <v>57</v>
      </c>
      <c r="C20" s="279" t="s">
        <v>186</v>
      </c>
      <c r="D20" s="239" t="s">
        <v>204</v>
      </c>
      <c r="E20" s="282">
        <v>249827.5</v>
      </c>
    </row>
    <row r="21" spans="1:5" ht="20.100000000000001" customHeight="1" x14ac:dyDescent="0.25">
      <c r="A21" s="239" t="s">
        <v>197</v>
      </c>
      <c r="B21" s="282">
        <v>20439671.940000001</v>
      </c>
      <c r="C21" s="279" t="s">
        <v>186</v>
      </c>
      <c r="D21" s="262" t="s">
        <v>57</v>
      </c>
      <c r="E21" s="278" t="s">
        <v>57</v>
      </c>
    </row>
    <row r="22" spans="1:5" ht="20.100000000000001" customHeight="1" x14ac:dyDescent="0.25">
      <c r="A22" s="262" t="s">
        <v>57</v>
      </c>
      <c r="B22" s="278" t="s">
        <v>57</v>
      </c>
      <c r="C22" s="279" t="s">
        <v>186</v>
      </c>
      <c r="D22" s="262" t="s">
        <v>57</v>
      </c>
      <c r="E22" s="278" t="s">
        <v>57</v>
      </c>
    </row>
    <row r="23" spans="1:5" ht="20.100000000000001" customHeight="1" x14ac:dyDescent="0.25">
      <c r="A23" s="303" t="s">
        <v>57</v>
      </c>
      <c r="B23" s="278" t="s">
        <v>57</v>
      </c>
      <c r="C23" s="279" t="s">
        <v>186</v>
      </c>
      <c r="D23" s="239" t="s">
        <v>206</v>
      </c>
      <c r="E23" s="282">
        <v>1476137.65</v>
      </c>
    </row>
    <row r="24" spans="1:5" ht="20.100000000000001" customHeight="1" x14ac:dyDescent="0.25">
      <c r="A24" s="239" t="s">
        <v>205</v>
      </c>
      <c r="B24" s="278" t="s">
        <v>57</v>
      </c>
      <c r="C24" s="262" t="s">
        <v>57</v>
      </c>
      <c r="D24" s="262" t="s">
        <v>57</v>
      </c>
      <c r="E24" s="278" t="s">
        <v>57</v>
      </c>
    </row>
    <row r="25" spans="1:5" ht="20.100000000000001" customHeight="1" x14ac:dyDescent="0.25">
      <c r="A25" s="262" t="s">
        <v>57</v>
      </c>
      <c r="B25" s="278" t="s">
        <v>57</v>
      </c>
      <c r="C25" s="262" t="s">
        <v>57</v>
      </c>
      <c r="D25" s="262" t="s">
        <v>57</v>
      </c>
      <c r="E25" s="278" t="s">
        <v>57</v>
      </c>
    </row>
    <row r="26" spans="1:5" ht="20.100000000000001" customHeight="1" x14ac:dyDescent="0.25">
      <c r="A26" s="262" t="s">
        <v>207</v>
      </c>
      <c r="B26" s="280">
        <v>1583191.31</v>
      </c>
      <c r="C26" s="262" t="s">
        <v>57</v>
      </c>
      <c r="D26" s="277" t="s">
        <v>209</v>
      </c>
      <c r="E26" s="282">
        <v>1476137.65</v>
      </c>
    </row>
    <row r="27" spans="1:5" ht="20.100000000000001" customHeight="1" x14ac:dyDescent="0.25">
      <c r="A27" s="262" t="s">
        <v>208</v>
      </c>
      <c r="B27" s="280">
        <v>472824.47</v>
      </c>
      <c r="C27" s="262" t="s">
        <v>57</v>
      </c>
      <c r="D27" s="262" t="s">
        <v>57</v>
      </c>
      <c r="E27" s="278" t="s">
        <v>57</v>
      </c>
    </row>
    <row r="28" spans="1:5" ht="20.100000000000001" customHeight="1" x14ac:dyDescent="0.25">
      <c r="A28" s="262" t="s">
        <v>210</v>
      </c>
      <c r="B28" s="280">
        <v>263298.71000000002</v>
      </c>
      <c r="C28" s="262" t="s">
        <v>57</v>
      </c>
      <c r="D28" s="277" t="s">
        <v>212</v>
      </c>
      <c r="E28" s="278" t="s">
        <v>57</v>
      </c>
    </row>
    <row r="29" spans="1:5" ht="20.100000000000001" customHeight="1" x14ac:dyDescent="0.25">
      <c r="A29" s="262" t="s">
        <v>211</v>
      </c>
      <c r="B29" s="280">
        <v>1802.72</v>
      </c>
      <c r="C29" s="262" t="s">
        <v>57</v>
      </c>
      <c r="D29" s="262" t="s">
        <v>57</v>
      </c>
      <c r="E29" s="278" t="s">
        <v>57</v>
      </c>
    </row>
    <row r="30" spans="1:5" ht="20.100000000000001" customHeight="1" x14ac:dyDescent="0.25">
      <c r="A30" s="262" t="s">
        <v>213</v>
      </c>
      <c r="B30" s="280">
        <v>1173158</v>
      </c>
      <c r="C30" s="262" t="s">
        <v>57</v>
      </c>
      <c r="D30" s="239" t="s">
        <v>215</v>
      </c>
      <c r="E30" s="278" t="s">
        <v>57</v>
      </c>
    </row>
    <row r="31" spans="1:5" ht="20.100000000000001" customHeight="1" x14ac:dyDescent="0.25">
      <c r="A31" s="262" t="s">
        <v>214</v>
      </c>
      <c r="B31" s="280">
        <v>17708657.870000001</v>
      </c>
      <c r="C31" s="262" t="s">
        <v>57</v>
      </c>
      <c r="D31" s="262" t="s">
        <v>57</v>
      </c>
      <c r="E31" s="278" t="s">
        <v>57</v>
      </c>
    </row>
    <row r="32" spans="1:5" ht="20.100000000000001" customHeight="1" x14ac:dyDescent="0.25">
      <c r="A32" s="262" t="s">
        <v>216</v>
      </c>
      <c r="B32" s="280">
        <v>645000</v>
      </c>
      <c r="C32" s="262" t="s">
        <v>57</v>
      </c>
      <c r="D32" s="262" t="s">
        <v>218</v>
      </c>
      <c r="E32" s="280">
        <v>10446445.449999999</v>
      </c>
    </row>
    <row r="33" spans="1:5" ht="20.100000000000001" customHeight="1" x14ac:dyDescent="0.25">
      <c r="A33" s="262" t="s">
        <v>217</v>
      </c>
      <c r="B33" s="280">
        <v>443695</v>
      </c>
      <c r="C33" s="262" t="s">
        <v>57</v>
      </c>
      <c r="D33" s="262" t="s">
        <v>220</v>
      </c>
      <c r="E33" s="280">
        <v>3757988.99</v>
      </c>
    </row>
    <row r="34" spans="1:5" ht="20.100000000000001" customHeight="1" x14ac:dyDescent="0.25">
      <c r="A34" s="262" t="s">
        <v>219</v>
      </c>
      <c r="B34" s="283">
        <v>-808657</v>
      </c>
      <c r="C34" s="262" t="s">
        <v>57</v>
      </c>
      <c r="D34" s="262" t="s">
        <v>222</v>
      </c>
      <c r="E34" s="280">
        <v>3337367.16</v>
      </c>
    </row>
    <row r="35" spans="1:5" ht="20.100000000000001" customHeight="1" x14ac:dyDescent="0.25">
      <c r="A35" s="262" t="s">
        <v>221</v>
      </c>
      <c r="B35" s="283">
        <v>-278997.7</v>
      </c>
      <c r="C35" s="262" t="s">
        <v>57</v>
      </c>
      <c r="D35" s="262" t="s">
        <v>224</v>
      </c>
      <c r="E35" s="280">
        <v>7862470.3600000003</v>
      </c>
    </row>
    <row r="36" spans="1:5" ht="20.100000000000001" customHeight="1" x14ac:dyDescent="0.25">
      <c r="A36" s="262" t="s">
        <v>223</v>
      </c>
      <c r="B36" s="283">
        <v>-258185.49</v>
      </c>
      <c r="C36" s="262" t="s">
        <v>57</v>
      </c>
      <c r="D36" s="262" t="s">
        <v>226</v>
      </c>
      <c r="E36" s="280">
        <v>4561192.3</v>
      </c>
    </row>
    <row r="37" spans="1:5" ht="20.100000000000001" customHeight="1" x14ac:dyDescent="0.25">
      <c r="A37" s="262" t="s">
        <v>225</v>
      </c>
      <c r="B37" s="283">
        <v>-1098</v>
      </c>
      <c r="C37" s="262" t="s">
        <v>57</v>
      </c>
      <c r="D37" s="262" t="s">
        <v>228</v>
      </c>
      <c r="E37" s="280">
        <v>2765075.14</v>
      </c>
    </row>
    <row r="38" spans="1:5" ht="20.100000000000001" customHeight="1" x14ac:dyDescent="0.25">
      <c r="A38" s="262" t="s">
        <v>227</v>
      </c>
      <c r="B38" s="284">
        <v>-199.9</v>
      </c>
      <c r="C38" s="262" t="s">
        <v>57</v>
      </c>
      <c r="D38" s="262" t="s">
        <v>229</v>
      </c>
      <c r="E38" s="280">
        <v>2354645.0299999998</v>
      </c>
    </row>
    <row r="39" spans="1:5" ht="20.100000000000001" customHeight="1" x14ac:dyDescent="0.25">
      <c r="A39" s="262" t="s">
        <v>57</v>
      </c>
      <c r="B39" s="278" t="s">
        <v>57</v>
      </c>
      <c r="C39" s="279" t="s">
        <v>186</v>
      </c>
      <c r="D39" s="262" t="s">
        <v>231</v>
      </c>
      <c r="E39" s="280">
        <v>1636821.79</v>
      </c>
    </row>
    <row r="40" spans="1:5" ht="20.100000000000001" customHeight="1" x14ac:dyDescent="0.25">
      <c r="A40" s="239" t="s">
        <v>230</v>
      </c>
      <c r="B40" s="282">
        <v>20944489.989999998</v>
      </c>
      <c r="C40" s="279" t="s">
        <v>186</v>
      </c>
      <c r="D40" s="262" t="s">
        <v>763</v>
      </c>
      <c r="E40" s="281">
        <v>1968858.92</v>
      </c>
    </row>
    <row r="41" spans="1:5" ht="20.100000000000001" customHeight="1" x14ac:dyDescent="0.25">
      <c r="A41" s="262" t="s">
        <v>57</v>
      </c>
      <c r="B41" s="278" t="s">
        <v>57</v>
      </c>
      <c r="C41" s="279" t="s">
        <v>186</v>
      </c>
      <c r="D41" s="262" t="s">
        <v>57</v>
      </c>
      <c r="E41" s="278" t="s">
        <v>57</v>
      </c>
    </row>
    <row r="42" spans="1:5" ht="20.100000000000001" customHeight="1" x14ac:dyDescent="0.25">
      <c r="A42" s="262" t="s">
        <v>57</v>
      </c>
      <c r="B42" s="278" t="s">
        <v>57</v>
      </c>
      <c r="C42" s="279" t="s">
        <v>186</v>
      </c>
      <c r="D42" s="239" t="s">
        <v>232</v>
      </c>
      <c r="E42" s="282">
        <v>38690865.140000001</v>
      </c>
    </row>
    <row r="43" spans="1:5" ht="20.100000000000001" customHeight="1" x14ac:dyDescent="0.25">
      <c r="A43" s="262" t="s">
        <v>57</v>
      </c>
      <c r="B43" s="278" t="s">
        <v>57</v>
      </c>
      <c r="C43" s="279" t="s">
        <v>186</v>
      </c>
      <c r="D43" s="262" t="s">
        <v>57</v>
      </c>
      <c r="E43" s="278" t="s">
        <v>57</v>
      </c>
    </row>
    <row r="44" spans="1:5" ht="20.100000000000001" customHeight="1" x14ac:dyDescent="0.25">
      <c r="A44" s="239" t="s">
        <v>233</v>
      </c>
      <c r="B44" s="282">
        <v>41384161.93</v>
      </c>
      <c r="C44" s="279" t="s">
        <v>186</v>
      </c>
      <c r="D44" s="262" t="s">
        <v>234</v>
      </c>
      <c r="E44" s="282">
        <v>1217159.1399999999</v>
      </c>
    </row>
    <row r="45" spans="1:5" ht="20.100000000000001" customHeight="1" x14ac:dyDescent="0.25">
      <c r="A45" s="262" t="s">
        <v>57</v>
      </c>
      <c r="B45" s="278" t="s">
        <v>57</v>
      </c>
      <c r="C45" s="279" t="s">
        <v>186</v>
      </c>
      <c r="D45" s="262" t="s">
        <v>57</v>
      </c>
      <c r="E45" s="278" t="s">
        <v>57</v>
      </c>
    </row>
    <row r="46" spans="1:5" ht="20.100000000000001" customHeight="1" x14ac:dyDescent="0.25">
      <c r="A46" s="262" t="s">
        <v>57</v>
      </c>
      <c r="B46" s="278" t="s">
        <v>57</v>
      </c>
      <c r="C46" s="279" t="s">
        <v>186</v>
      </c>
      <c r="D46" s="277" t="s">
        <v>235</v>
      </c>
      <c r="E46" s="282">
        <v>39908024.280000001</v>
      </c>
    </row>
    <row r="47" spans="1:5" ht="20.100000000000001" customHeight="1" x14ac:dyDescent="0.25">
      <c r="A47" s="262" t="s">
        <v>57</v>
      </c>
      <c r="B47" s="278" t="s">
        <v>57</v>
      </c>
      <c r="C47" s="262" t="s">
        <v>57</v>
      </c>
      <c r="D47" s="262" t="s">
        <v>57</v>
      </c>
      <c r="E47" s="278" t="s">
        <v>57</v>
      </c>
    </row>
    <row r="48" spans="1:5" ht="20.100000000000001" customHeight="1" x14ac:dyDescent="0.25">
      <c r="A48" s="262" t="s">
        <v>57</v>
      </c>
      <c r="B48" s="278" t="s">
        <v>57</v>
      </c>
      <c r="C48" s="262" t="s">
        <v>57</v>
      </c>
      <c r="D48" s="262" t="s">
        <v>57</v>
      </c>
      <c r="E48" s="278" t="s">
        <v>57</v>
      </c>
    </row>
    <row r="49" spans="1:5" ht="20.100000000000001" customHeight="1" x14ac:dyDescent="0.25">
      <c r="A49" s="279" t="s">
        <v>186</v>
      </c>
      <c r="B49" s="278" t="s">
        <v>57</v>
      </c>
      <c r="C49" s="262" t="s">
        <v>57</v>
      </c>
      <c r="D49" s="262" t="s">
        <v>57</v>
      </c>
      <c r="E49" s="278" t="s">
        <v>57</v>
      </c>
    </row>
    <row r="50" spans="1:5" ht="20.100000000000001" customHeight="1" thickBot="1" x14ac:dyDescent="0.3">
      <c r="A50" s="277" t="s">
        <v>236</v>
      </c>
      <c r="B50" s="285">
        <v>41384161.93</v>
      </c>
      <c r="C50" s="279" t="s">
        <v>186</v>
      </c>
      <c r="D50" s="277" t="s">
        <v>237</v>
      </c>
      <c r="E50" s="285">
        <v>41384161.93</v>
      </c>
    </row>
    <row r="51" spans="1:5" ht="20.100000000000001" customHeight="1" thickTop="1" x14ac:dyDescent="0.25">
      <c r="A51" s="279" t="s">
        <v>186</v>
      </c>
      <c r="B51" s="278" t="s">
        <v>57</v>
      </c>
      <c r="C51" s="262" t="s">
        <v>57</v>
      </c>
      <c r="D51" s="262" t="s">
        <v>57</v>
      </c>
      <c r="E51" s="278" t="s">
        <v>57</v>
      </c>
    </row>
    <row r="52" spans="1:5" ht="20.100000000000001" customHeight="1" x14ac:dyDescent="0.25">
      <c r="A52" s="262" t="s">
        <v>57</v>
      </c>
    </row>
    <row r="53" spans="1:5" ht="20.100000000000001" customHeight="1" x14ac:dyDescent="0.25">
      <c r="A53" s="243" t="s">
        <v>57</v>
      </c>
      <c r="B53" s="244" t="s">
        <v>57</v>
      </c>
      <c r="C53" s="243" t="s">
        <v>57</v>
      </c>
      <c r="D53" s="243" t="s">
        <v>57</v>
      </c>
      <c r="E53" s="244" t="s">
        <v>57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6ADC-1CED-433A-8614-C9F5658D88DF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0"/>
  <sheetViews>
    <sheetView workbookViewId="0">
      <selection activeCell="I17" sqref="I17"/>
    </sheetView>
  </sheetViews>
  <sheetFormatPr baseColWidth="10" defaultColWidth="10.85546875" defaultRowHeight="15" x14ac:dyDescent="0.25"/>
  <cols>
    <col min="1" max="1" width="3.7109375" style="87" customWidth="1"/>
    <col min="2" max="2" width="21.85546875" style="87" customWidth="1"/>
    <col min="3" max="3" width="45.85546875" style="87" customWidth="1"/>
    <col min="4" max="4" width="8.42578125" style="87" bestFit="1" customWidth="1"/>
    <col min="5" max="5" width="23" style="87" bestFit="1" customWidth="1"/>
    <col min="6" max="6" width="18.42578125" style="87" bestFit="1" customWidth="1"/>
    <col min="7" max="16384" width="10.85546875" style="87"/>
  </cols>
  <sheetData>
    <row r="2" spans="2:6" ht="15.75" thickBot="1" x14ac:dyDescent="0.3"/>
    <row r="3" spans="2:6" ht="16.5" thickBot="1" x14ac:dyDescent="0.3">
      <c r="B3" s="69" t="s">
        <v>1731</v>
      </c>
      <c r="C3" s="70"/>
      <c r="D3" s="70"/>
      <c r="E3" s="71"/>
      <c r="F3" s="72"/>
    </row>
    <row r="4" spans="2:6" ht="15.75" x14ac:dyDescent="0.25">
      <c r="B4" s="73" t="s">
        <v>169</v>
      </c>
      <c r="C4" s="74" t="s">
        <v>170</v>
      </c>
      <c r="D4" s="75" t="s">
        <v>171</v>
      </c>
      <c r="E4" s="76" t="s">
        <v>172</v>
      </c>
      <c r="F4" s="77" t="s">
        <v>173</v>
      </c>
    </row>
    <row r="5" spans="2:6" ht="16.5" thickBot="1" x14ac:dyDescent="0.3">
      <c r="B5" s="78" t="s">
        <v>174</v>
      </c>
      <c r="C5" s="79" t="s">
        <v>174</v>
      </c>
      <c r="D5" s="80"/>
      <c r="E5" s="81"/>
      <c r="F5" s="82"/>
    </row>
    <row r="6" spans="2:6" x14ac:dyDescent="0.25">
      <c r="B6" s="94"/>
      <c r="C6" s="98"/>
      <c r="D6" s="95"/>
      <c r="E6" s="83"/>
      <c r="F6" s="96"/>
    </row>
    <row r="7" spans="2:6" x14ac:dyDescent="0.25">
      <c r="B7" s="90">
        <v>653893769</v>
      </c>
      <c r="C7" s="97" t="s">
        <v>175</v>
      </c>
      <c r="D7" s="88" t="s">
        <v>176</v>
      </c>
      <c r="E7" s="100">
        <v>3042018.54</v>
      </c>
      <c r="F7" s="91" t="s">
        <v>177</v>
      </c>
    </row>
    <row r="8" spans="2:6" ht="15.75" thickBot="1" x14ac:dyDescent="0.3">
      <c r="B8" s="84"/>
      <c r="C8" s="85"/>
      <c r="D8" s="92"/>
      <c r="E8" s="101"/>
      <c r="F8" s="93"/>
    </row>
    <row r="9" spans="2:6" x14ac:dyDescent="0.25">
      <c r="B9" s="94"/>
      <c r="C9" s="98"/>
      <c r="D9" s="95"/>
      <c r="E9" s="83"/>
      <c r="F9" s="96"/>
    </row>
    <row r="10" spans="2:6" x14ac:dyDescent="0.25">
      <c r="B10" s="90">
        <v>653893741</v>
      </c>
      <c r="C10" s="97" t="s">
        <v>178</v>
      </c>
      <c r="D10" s="88" t="s">
        <v>176</v>
      </c>
      <c r="E10" s="100">
        <v>1250999.94</v>
      </c>
      <c r="F10" s="91" t="s">
        <v>177</v>
      </c>
    </row>
    <row r="11" spans="2:6" ht="15.75" thickBot="1" x14ac:dyDescent="0.3">
      <c r="B11" s="84"/>
      <c r="C11" s="85"/>
      <c r="D11" s="92"/>
      <c r="E11" s="260" t="s">
        <v>1781</v>
      </c>
      <c r="F11" s="93"/>
    </row>
    <row r="12" spans="2:6" x14ac:dyDescent="0.25">
      <c r="B12" s="94"/>
      <c r="C12" s="98"/>
      <c r="D12" s="95"/>
      <c r="E12" s="83"/>
      <c r="F12" s="96"/>
    </row>
    <row r="13" spans="2:6" x14ac:dyDescent="0.25">
      <c r="B13" s="90">
        <v>653893732</v>
      </c>
      <c r="C13" s="97" t="s">
        <v>183</v>
      </c>
      <c r="D13" s="88" t="s">
        <v>176</v>
      </c>
      <c r="E13" s="100">
        <v>199906.04</v>
      </c>
      <c r="F13" s="91" t="s">
        <v>177</v>
      </c>
    </row>
    <row r="14" spans="2:6" x14ac:dyDescent="0.25">
      <c r="B14" s="90"/>
      <c r="C14" s="97" t="s">
        <v>182</v>
      </c>
      <c r="D14" s="88"/>
      <c r="E14" s="100"/>
      <c r="F14" s="91"/>
    </row>
    <row r="15" spans="2:6" ht="15.75" thickBot="1" x14ac:dyDescent="0.3">
      <c r="B15" s="84"/>
      <c r="C15" s="85"/>
      <c r="D15" s="92"/>
      <c r="E15" s="99"/>
      <c r="F15" s="93"/>
    </row>
    <row r="16" spans="2:6" x14ac:dyDescent="0.25">
      <c r="B16" s="94"/>
      <c r="C16" s="98"/>
      <c r="D16" s="95"/>
      <c r="E16" s="83"/>
      <c r="F16" s="96"/>
    </row>
    <row r="17" spans="2:6" x14ac:dyDescent="0.25">
      <c r="B17" s="90">
        <v>653893750</v>
      </c>
      <c r="C17" s="97" t="s">
        <v>181</v>
      </c>
      <c r="D17" s="88" t="s">
        <v>176</v>
      </c>
      <c r="E17" s="100">
        <v>3066661.95</v>
      </c>
      <c r="F17" s="91" t="s">
        <v>177</v>
      </c>
    </row>
    <row r="18" spans="2:6" x14ac:dyDescent="0.25">
      <c r="B18" s="90"/>
      <c r="C18" s="97" t="s">
        <v>180</v>
      </c>
      <c r="D18" s="88"/>
      <c r="E18" s="100"/>
      <c r="F18" s="91"/>
    </row>
    <row r="19" spans="2:6" ht="15.75" thickBot="1" x14ac:dyDescent="0.3">
      <c r="B19" s="84"/>
      <c r="C19" s="85"/>
      <c r="D19" s="92"/>
      <c r="E19" s="99"/>
      <c r="F19" s="93"/>
    </row>
    <row r="20" spans="2:6" x14ac:dyDescent="0.25">
      <c r="B20" s="94"/>
      <c r="C20" s="98"/>
      <c r="D20" s="95"/>
      <c r="E20" s="83"/>
      <c r="F20" s="96"/>
    </row>
    <row r="21" spans="2:6" x14ac:dyDescent="0.25">
      <c r="B21" s="90">
        <v>893169653</v>
      </c>
      <c r="C21" s="97" t="s">
        <v>165</v>
      </c>
      <c r="D21" s="88" t="s">
        <v>176</v>
      </c>
      <c r="E21" s="100">
        <v>1030169.89</v>
      </c>
      <c r="F21" s="91" t="s">
        <v>177</v>
      </c>
    </row>
    <row r="22" spans="2:6" ht="15.75" thickBot="1" x14ac:dyDescent="0.3">
      <c r="B22" s="84"/>
      <c r="C22" s="85"/>
      <c r="D22" s="92"/>
      <c r="E22" s="99"/>
      <c r="F22" s="93"/>
    </row>
    <row r="23" spans="2:6" x14ac:dyDescent="0.25">
      <c r="B23" s="94"/>
      <c r="C23" s="98"/>
      <c r="D23" s="95"/>
      <c r="E23" s="83"/>
      <c r="F23" s="96"/>
    </row>
    <row r="24" spans="2:6" x14ac:dyDescent="0.25">
      <c r="B24" s="90">
        <v>288687007</v>
      </c>
      <c r="C24" s="97" t="s">
        <v>179</v>
      </c>
      <c r="D24" s="88" t="s">
        <v>176</v>
      </c>
      <c r="E24" s="100">
        <v>725509.94</v>
      </c>
      <c r="F24" s="91" t="s">
        <v>177</v>
      </c>
    </row>
    <row r="25" spans="2:6" ht="15.75" thickBot="1" x14ac:dyDescent="0.3">
      <c r="B25" s="84"/>
      <c r="C25" s="85"/>
      <c r="D25" s="92"/>
      <c r="E25" s="101"/>
      <c r="F25" s="93"/>
    </row>
    <row r="26" spans="2:6" x14ac:dyDescent="0.25">
      <c r="B26" s="89"/>
      <c r="C26" s="89"/>
      <c r="D26" s="89"/>
      <c r="E26" s="89"/>
      <c r="F26" s="89"/>
    </row>
    <row r="27" spans="2:6" x14ac:dyDescent="0.25">
      <c r="B27" s="89"/>
      <c r="C27" s="89"/>
      <c r="D27" s="89"/>
      <c r="E27" s="89"/>
      <c r="F27" s="89"/>
    </row>
    <row r="28" spans="2:6" x14ac:dyDescent="0.25">
      <c r="B28" s="89"/>
      <c r="C28" s="89"/>
      <c r="D28" s="89"/>
      <c r="E28" s="89"/>
      <c r="F28" s="89"/>
    </row>
    <row r="29" spans="2:6" x14ac:dyDescent="0.25">
      <c r="B29" s="89"/>
      <c r="C29" s="89"/>
      <c r="D29" s="89"/>
      <c r="E29" s="89"/>
      <c r="F29" s="89"/>
    </row>
    <row r="30" spans="2:6" x14ac:dyDescent="0.25">
      <c r="B30" s="89"/>
      <c r="C30" s="89"/>
      <c r="D30" s="89"/>
      <c r="E30" s="89"/>
      <c r="F30" s="89"/>
    </row>
  </sheetData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7B0F-7AA1-46B3-A346-483E42A53BE1}">
  <dimension ref="A2:G66"/>
  <sheetViews>
    <sheetView workbookViewId="0">
      <selection sqref="A1:G47"/>
    </sheetView>
  </sheetViews>
  <sheetFormatPr baseColWidth="10" defaultRowHeight="15" x14ac:dyDescent="0.25"/>
  <cols>
    <col min="1" max="1" width="11.42578125" style="237"/>
    <col min="2" max="2" width="58.85546875" style="237" bestFit="1" customWidth="1"/>
    <col min="3" max="3" width="12.28515625" style="242" bestFit="1" customWidth="1"/>
    <col min="4" max="4" width="13.7109375" style="237" customWidth="1"/>
    <col min="5" max="5" width="13.85546875" style="242" bestFit="1" customWidth="1"/>
    <col min="6" max="6" width="13.7109375" style="237" customWidth="1"/>
    <col min="7" max="256" width="9.140625" style="237" customWidth="1"/>
    <col min="257" max="257" width="11.42578125" style="237"/>
    <col min="258" max="258" width="58.85546875" style="237" bestFit="1" customWidth="1"/>
    <col min="259" max="259" width="12.28515625" style="237" bestFit="1" customWidth="1"/>
    <col min="260" max="260" width="13.7109375" style="237" customWidth="1"/>
    <col min="261" max="261" width="13.85546875" style="237" bestFit="1" customWidth="1"/>
    <col min="262" max="262" width="13.7109375" style="237" customWidth="1"/>
    <col min="263" max="512" width="9.140625" style="237" customWidth="1"/>
    <col min="513" max="513" width="11.42578125" style="237"/>
    <col min="514" max="514" width="58.85546875" style="237" bestFit="1" customWidth="1"/>
    <col min="515" max="515" width="12.28515625" style="237" bestFit="1" customWidth="1"/>
    <col min="516" max="516" width="13.7109375" style="237" customWidth="1"/>
    <col min="517" max="517" width="13.85546875" style="237" bestFit="1" customWidth="1"/>
    <col min="518" max="518" width="13.7109375" style="237" customWidth="1"/>
    <col min="519" max="768" width="9.140625" style="237" customWidth="1"/>
    <col min="769" max="769" width="11.42578125" style="237"/>
    <col min="770" max="770" width="58.85546875" style="237" bestFit="1" customWidth="1"/>
    <col min="771" max="771" width="12.28515625" style="237" bestFit="1" customWidth="1"/>
    <col min="772" max="772" width="13.7109375" style="237" customWidth="1"/>
    <col min="773" max="773" width="13.85546875" style="237" bestFit="1" customWidth="1"/>
    <col min="774" max="774" width="13.7109375" style="237" customWidth="1"/>
    <col min="775" max="1024" width="9.140625" style="237" customWidth="1"/>
    <col min="1025" max="1025" width="11.42578125" style="237"/>
    <col min="1026" max="1026" width="58.85546875" style="237" bestFit="1" customWidth="1"/>
    <col min="1027" max="1027" width="12.28515625" style="237" bestFit="1" customWidth="1"/>
    <col min="1028" max="1028" width="13.7109375" style="237" customWidth="1"/>
    <col min="1029" max="1029" width="13.85546875" style="237" bestFit="1" customWidth="1"/>
    <col min="1030" max="1030" width="13.7109375" style="237" customWidth="1"/>
    <col min="1031" max="1280" width="9.140625" style="237" customWidth="1"/>
    <col min="1281" max="1281" width="11.42578125" style="237"/>
    <col min="1282" max="1282" width="58.85546875" style="237" bestFit="1" customWidth="1"/>
    <col min="1283" max="1283" width="12.28515625" style="237" bestFit="1" customWidth="1"/>
    <col min="1284" max="1284" width="13.7109375" style="237" customWidth="1"/>
    <col min="1285" max="1285" width="13.85546875" style="237" bestFit="1" customWidth="1"/>
    <col min="1286" max="1286" width="13.7109375" style="237" customWidth="1"/>
    <col min="1287" max="1536" width="9.140625" style="237" customWidth="1"/>
    <col min="1537" max="1537" width="11.42578125" style="237"/>
    <col min="1538" max="1538" width="58.85546875" style="237" bestFit="1" customWidth="1"/>
    <col min="1539" max="1539" width="12.28515625" style="237" bestFit="1" customWidth="1"/>
    <col min="1540" max="1540" width="13.7109375" style="237" customWidth="1"/>
    <col min="1541" max="1541" width="13.85546875" style="237" bestFit="1" customWidth="1"/>
    <col min="1542" max="1542" width="13.7109375" style="237" customWidth="1"/>
    <col min="1543" max="1792" width="9.140625" style="237" customWidth="1"/>
    <col min="1793" max="1793" width="11.42578125" style="237"/>
    <col min="1794" max="1794" width="58.85546875" style="237" bestFit="1" customWidth="1"/>
    <col min="1795" max="1795" width="12.28515625" style="237" bestFit="1" customWidth="1"/>
    <col min="1796" max="1796" width="13.7109375" style="237" customWidth="1"/>
    <col min="1797" max="1797" width="13.85546875" style="237" bestFit="1" customWidth="1"/>
    <col min="1798" max="1798" width="13.7109375" style="237" customWidth="1"/>
    <col min="1799" max="2048" width="9.140625" style="237" customWidth="1"/>
    <col min="2049" max="2049" width="11.42578125" style="237"/>
    <col min="2050" max="2050" width="58.85546875" style="237" bestFit="1" customWidth="1"/>
    <col min="2051" max="2051" width="12.28515625" style="237" bestFit="1" customWidth="1"/>
    <col min="2052" max="2052" width="13.7109375" style="237" customWidth="1"/>
    <col min="2053" max="2053" width="13.85546875" style="237" bestFit="1" customWidth="1"/>
    <col min="2054" max="2054" width="13.7109375" style="237" customWidth="1"/>
    <col min="2055" max="2304" width="9.140625" style="237" customWidth="1"/>
    <col min="2305" max="2305" width="11.42578125" style="237"/>
    <col min="2306" max="2306" width="58.85546875" style="237" bestFit="1" customWidth="1"/>
    <col min="2307" max="2307" width="12.28515625" style="237" bestFit="1" customWidth="1"/>
    <col min="2308" max="2308" width="13.7109375" style="237" customWidth="1"/>
    <col min="2309" max="2309" width="13.85546875" style="237" bestFit="1" customWidth="1"/>
    <col min="2310" max="2310" width="13.7109375" style="237" customWidth="1"/>
    <col min="2311" max="2560" width="9.140625" style="237" customWidth="1"/>
    <col min="2561" max="2561" width="11.42578125" style="237"/>
    <col min="2562" max="2562" width="58.85546875" style="237" bestFit="1" customWidth="1"/>
    <col min="2563" max="2563" width="12.28515625" style="237" bestFit="1" customWidth="1"/>
    <col min="2564" max="2564" width="13.7109375" style="237" customWidth="1"/>
    <col min="2565" max="2565" width="13.85546875" style="237" bestFit="1" customWidth="1"/>
    <col min="2566" max="2566" width="13.7109375" style="237" customWidth="1"/>
    <col min="2567" max="2816" width="9.140625" style="237" customWidth="1"/>
    <col min="2817" max="2817" width="11.42578125" style="237"/>
    <col min="2818" max="2818" width="58.85546875" style="237" bestFit="1" customWidth="1"/>
    <col min="2819" max="2819" width="12.28515625" style="237" bestFit="1" customWidth="1"/>
    <col min="2820" max="2820" width="13.7109375" style="237" customWidth="1"/>
    <col min="2821" max="2821" width="13.85546875" style="237" bestFit="1" customWidth="1"/>
    <col min="2822" max="2822" width="13.7109375" style="237" customWidth="1"/>
    <col min="2823" max="3072" width="9.140625" style="237" customWidth="1"/>
    <col min="3073" max="3073" width="11.42578125" style="237"/>
    <col min="3074" max="3074" width="58.85546875" style="237" bestFit="1" customWidth="1"/>
    <col min="3075" max="3075" width="12.28515625" style="237" bestFit="1" customWidth="1"/>
    <col min="3076" max="3076" width="13.7109375" style="237" customWidth="1"/>
    <col min="3077" max="3077" width="13.85546875" style="237" bestFit="1" customWidth="1"/>
    <col min="3078" max="3078" width="13.7109375" style="237" customWidth="1"/>
    <col min="3079" max="3328" width="9.140625" style="237" customWidth="1"/>
    <col min="3329" max="3329" width="11.42578125" style="237"/>
    <col min="3330" max="3330" width="58.85546875" style="237" bestFit="1" customWidth="1"/>
    <col min="3331" max="3331" width="12.28515625" style="237" bestFit="1" customWidth="1"/>
    <col min="3332" max="3332" width="13.7109375" style="237" customWidth="1"/>
    <col min="3333" max="3333" width="13.85546875" style="237" bestFit="1" customWidth="1"/>
    <col min="3334" max="3334" width="13.7109375" style="237" customWidth="1"/>
    <col min="3335" max="3584" width="9.140625" style="237" customWidth="1"/>
    <col min="3585" max="3585" width="11.42578125" style="237"/>
    <col min="3586" max="3586" width="58.85546875" style="237" bestFit="1" customWidth="1"/>
    <col min="3587" max="3587" width="12.28515625" style="237" bestFit="1" customWidth="1"/>
    <col min="3588" max="3588" width="13.7109375" style="237" customWidth="1"/>
    <col min="3589" max="3589" width="13.85546875" style="237" bestFit="1" customWidth="1"/>
    <col min="3590" max="3590" width="13.7109375" style="237" customWidth="1"/>
    <col min="3591" max="3840" width="9.140625" style="237" customWidth="1"/>
    <col min="3841" max="3841" width="11.42578125" style="237"/>
    <col min="3842" max="3842" width="58.85546875" style="237" bestFit="1" customWidth="1"/>
    <col min="3843" max="3843" width="12.28515625" style="237" bestFit="1" customWidth="1"/>
    <col min="3844" max="3844" width="13.7109375" style="237" customWidth="1"/>
    <col min="3845" max="3845" width="13.85546875" style="237" bestFit="1" customWidth="1"/>
    <col min="3846" max="3846" width="13.7109375" style="237" customWidth="1"/>
    <col min="3847" max="4096" width="9.140625" style="237" customWidth="1"/>
    <col min="4097" max="4097" width="11.42578125" style="237"/>
    <col min="4098" max="4098" width="58.85546875" style="237" bestFit="1" customWidth="1"/>
    <col min="4099" max="4099" width="12.28515625" style="237" bestFit="1" customWidth="1"/>
    <col min="4100" max="4100" width="13.7109375" style="237" customWidth="1"/>
    <col min="4101" max="4101" width="13.85546875" style="237" bestFit="1" customWidth="1"/>
    <col min="4102" max="4102" width="13.7109375" style="237" customWidth="1"/>
    <col min="4103" max="4352" width="9.140625" style="237" customWidth="1"/>
    <col min="4353" max="4353" width="11.42578125" style="237"/>
    <col min="4354" max="4354" width="58.85546875" style="237" bestFit="1" customWidth="1"/>
    <col min="4355" max="4355" width="12.28515625" style="237" bestFit="1" customWidth="1"/>
    <col min="4356" max="4356" width="13.7109375" style="237" customWidth="1"/>
    <col min="4357" max="4357" width="13.85546875" style="237" bestFit="1" customWidth="1"/>
    <col min="4358" max="4358" width="13.7109375" style="237" customWidth="1"/>
    <col min="4359" max="4608" width="9.140625" style="237" customWidth="1"/>
    <col min="4609" max="4609" width="11.42578125" style="237"/>
    <col min="4610" max="4610" width="58.85546875" style="237" bestFit="1" customWidth="1"/>
    <col min="4611" max="4611" width="12.28515625" style="237" bestFit="1" customWidth="1"/>
    <col min="4612" max="4612" width="13.7109375" style="237" customWidth="1"/>
    <col min="4613" max="4613" width="13.85546875" style="237" bestFit="1" customWidth="1"/>
    <col min="4614" max="4614" width="13.7109375" style="237" customWidth="1"/>
    <col min="4615" max="4864" width="9.140625" style="237" customWidth="1"/>
    <col min="4865" max="4865" width="11.42578125" style="237"/>
    <col min="4866" max="4866" width="58.85546875" style="237" bestFit="1" customWidth="1"/>
    <col min="4867" max="4867" width="12.28515625" style="237" bestFit="1" customWidth="1"/>
    <col min="4868" max="4868" width="13.7109375" style="237" customWidth="1"/>
    <col min="4869" max="4869" width="13.85546875" style="237" bestFit="1" customWidth="1"/>
    <col min="4870" max="4870" width="13.7109375" style="237" customWidth="1"/>
    <col min="4871" max="5120" width="9.140625" style="237" customWidth="1"/>
    <col min="5121" max="5121" width="11.42578125" style="237"/>
    <col min="5122" max="5122" width="58.85546875" style="237" bestFit="1" customWidth="1"/>
    <col min="5123" max="5123" width="12.28515625" style="237" bestFit="1" customWidth="1"/>
    <col min="5124" max="5124" width="13.7109375" style="237" customWidth="1"/>
    <col min="5125" max="5125" width="13.85546875" style="237" bestFit="1" customWidth="1"/>
    <col min="5126" max="5126" width="13.7109375" style="237" customWidth="1"/>
    <col min="5127" max="5376" width="9.140625" style="237" customWidth="1"/>
    <col min="5377" max="5377" width="11.42578125" style="237"/>
    <col min="5378" max="5378" width="58.85546875" style="237" bestFit="1" customWidth="1"/>
    <col min="5379" max="5379" width="12.28515625" style="237" bestFit="1" customWidth="1"/>
    <col min="5380" max="5380" width="13.7109375" style="237" customWidth="1"/>
    <col min="5381" max="5381" width="13.85546875" style="237" bestFit="1" customWidth="1"/>
    <col min="5382" max="5382" width="13.7109375" style="237" customWidth="1"/>
    <col min="5383" max="5632" width="9.140625" style="237" customWidth="1"/>
    <col min="5633" max="5633" width="11.42578125" style="237"/>
    <col min="5634" max="5634" width="58.85546875" style="237" bestFit="1" customWidth="1"/>
    <col min="5635" max="5635" width="12.28515625" style="237" bestFit="1" customWidth="1"/>
    <col min="5636" max="5636" width="13.7109375" style="237" customWidth="1"/>
    <col min="5637" max="5637" width="13.85546875" style="237" bestFit="1" customWidth="1"/>
    <col min="5638" max="5638" width="13.7109375" style="237" customWidth="1"/>
    <col min="5639" max="5888" width="9.140625" style="237" customWidth="1"/>
    <col min="5889" max="5889" width="11.42578125" style="237"/>
    <col min="5890" max="5890" width="58.85546875" style="237" bestFit="1" customWidth="1"/>
    <col min="5891" max="5891" width="12.28515625" style="237" bestFit="1" customWidth="1"/>
    <col min="5892" max="5892" width="13.7109375" style="237" customWidth="1"/>
    <col min="5893" max="5893" width="13.85546875" style="237" bestFit="1" customWidth="1"/>
    <col min="5894" max="5894" width="13.7109375" style="237" customWidth="1"/>
    <col min="5895" max="6144" width="9.140625" style="237" customWidth="1"/>
    <col min="6145" max="6145" width="11.42578125" style="237"/>
    <col min="6146" max="6146" width="58.85546875" style="237" bestFit="1" customWidth="1"/>
    <col min="6147" max="6147" width="12.28515625" style="237" bestFit="1" customWidth="1"/>
    <col min="6148" max="6148" width="13.7109375" style="237" customWidth="1"/>
    <col min="6149" max="6149" width="13.85546875" style="237" bestFit="1" customWidth="1"/>
    <col min="6150" max="6150" width="13.7109375" style="237" customWidth="1"/>
    <col min="6151" max="6400" width="9.140625" style="237" customWidth="1"/>
    <col min="6401" max="6401" width="11.42578125" style="237"/>
    <col min="6402" max="6402" width="58.85546875" style="237" bestFit="1" customWidth="1"/>
    <col min="6403" max="6403" width="12.28515625" style="237" bestFit="1" customWidth="1"/>
    <col min="6404" max="6404" width="13.7109375" style="237" customWidth="1"/>
    <col min="6405" max="6405" width="13.85546875" style="237" bestFit="1" customWidth="1"/>
    <col min="6406" max="6406" width="13.7109375" style="237" customWidth="1"/>
    <col min="6407" max="6656" width="9.140625" style="237" customWidth="1"/>
    <col min="6657" max="6657" width="11.42578125" style="237"/>
    <col min="6658" max="6658" width="58.85546875" style="237" bestFit="1" customWidth="1"/>
    <col min="6659" max="6659" width="12.28515625" style="237" bestFit="1" customWidth="1"/>
    <col min="6660" max="6660" width="13.7109375" style="237" customWidth="1"/>
    <col min="6661" max="6661" width="13.85546875" style="237" bestFit="1" customWidth="1"/>
    <col min="6662" max="6662" width="13.7109375" style="237" customWidth="1"/>
    <col min="6663" max="6912" width="9.140625" style="237" customWidth="1"/>
    <col min="6913" max="6913" width="11.42578125" style="237"/>
    <col min="6914" max="6914" width="58.85546875" style="237" bestFit="1" customWidth="1"/>
    <col min="6915" max="6915" width="12.28515625" style="237" bestFit="1" customWidth="1"/>
    <col min="6916" max="6916" width="13.7109375" style="237" customWidth="1"/>
    <col min="6917" max="6917" width="13.85546875" style="237" bestFit="1" customWidth="1"/>
    <col min="6918" max="6918" width="13.7109375" style="237" customWidth="1"/>
    <col min="6919" max="7168" width="9.140625" style="237" customWidth="1"/>
    <col min="7169" max="7169" width="11.42578125" style="237"/>
    <col min="7170" max="7170" width="58.85546875" style="237" bestFit="1" customWidth="1"/>
    <col min="7171" max="7171" width="12.28515625" style="237" bestFit="1" customWidth="1"/>
    <col min="7172" max="7172" width="13.7109375" style="237" customWidth="1"/>
    <col min="7173" max="7173" width="13.85546875" style="237" bestFit="1" customWidth="1"/>
    <col min="7174" max="7174" width="13.7109375" style="237" customWidth="1"/>
    <col min="7175" max="7424" width="9.140625" style="237" customWidth="1"/>
    <col min="7425" max="7425" width="11.42578125" style="237"/>
    <col min="7426" max="7426" width="58.85546875" style="237" bestFit="1" customWidth="1"/>
    <col min="7427" max="7427" width="12.28515625" style="237" bestFit="1" customWidth="1"/>
    <col min="7428" max="7428" width="13.7109375" style="237" customWidth="1"/>
    <col min="7429" max="7429" width="13.85546875" style="237" bestFit="1" customWidth="1"/>
    <col min="7430" max="7430" width="13.7109375" style="237" customWidth="1"/>
    <col min="7431" max="7680" width="9.140625" style="237" customWidth="1"/>
    <col min="7681" max="7681" width="11.42578125" style="237"/>
    <col min="7682" max="7682" width="58.85546875" style="237" bestFit="1" customWidth="1"/>
    <col min="7683" max="7683" width="12.28515625" style="237" bestFit="1" customWidth="1"/>
    <col min="7684" max="7684" width="13.7109375" style="237" customWidth="1"/>
    <col min="7685" max="7685" width="13.85546875" style="237" bestFit="1" customWidth="1"/>
    <col min="7686" max="7686" width="13.7109375" style="237" customWidth="1"/>
    <col min="7687" max="7936" width="9.140625" style="237" customWidth="1"/>
    <col min="7937" max="7937" width="11.42578125" style="237"/>
    <col min="7938" max="7938" width="58.85546875" style="237" bestFit="1" customWidth="1"/>
    <col min="7939" max="7939" width="12.28515625" style="237" bestFit="1" customWidth="1"/>
    <col min="7940" max="7940" width="13.7109375" style="237" customWidth="1"/>
    <col min="7941" max="7941" width="13.85546875" style="237" bestFit="1" customWidth="1"/>
    <col min="7942" max="7942" width="13.7109375" style="237" customWidth="1"/>
    <col min="7943" max="8192" width="9.140625" style="237" customWidth="1"/>
    <col min="8193" max="8193" width="11.42578125" style="237"/>
    <col min="8194" max="8194" width="58.85546875" style="237" bestFit="1" customWidth="1"/>
    <col min="8195" max="8195" width="12.28515625" style="237" bestFit="1" customWidth="1"/>
    <col min="8196" max="8196" width="13.7109375" style="237" customWidth="1"/>
    <col min="8197" max="8197" width="13.85546875" style="237" bestFit="1" customWidth="1"/>
    <col min="8198" max="8198" width="13.7109375" style="237" customWidth="1"/>
    <col min="8199" max="8448" width="9.140625" style="237" customWidth="1"/>
    <col min="8449" max="8449" width="11.42578125" style="237"/>
    <col min="8450" max="8450" width="58.85546875" style="237" bestFit="1" customWidth="1"/>
    <col min="8451" max="8451" width="12.28515625" style="237" bestFit="1" customWidth="1"/>
    <col min="8452" max="8452" width="13.7109375" style="237" customWidth="1"/>
    <col min="8453" max="8453" width="13.85546875" style="237" bestFit="1" customWidth="1"/>
    <col min="8454" max="8454" width="13.7109375" style="237" customWidth="1"/>
    <col min="8455" max="8704" width="9.140625" style="237" customWidth="1"/>
    <col min="8705" max="8705" width="11.42578125" style="237"/>
    <col min="8706" max="8706" width="58.85546875" style="237" bestFit="1" customWidth="1"/>
    <col min="8707" max="8707" width="12.28515625" style="237" bestFit="1" customWidth="1"/>
    <col min="8708" max="8708" width="13.7109375" style="237" customWidth="1"/>
    <col min="8709" max="8709" width="13.85546875" style="237" bestFit="1" customWidth="1"/>
    <col min="8710" max="8710" width="13.7109375" style="237" customWidth="1"/>
    <col min="8711" max="8960" width="9.140625" style="237" customWidth="1"/>
    <col min="8961" max="8961" width="11.42578125" style="237"/>
    <col min="8962" max="8962" width="58.85546875" style="237" bestFit="1" customWidth="1"/>
    <col min="8963" max="8963" width="12.28515625" style="237" bestFit="1" customWidth="1"/>
    <col min="8964" max="8964" width="13.7109375" style="237" customWidth="1"/>
    <col min="8965" max="8965" width="13.85546875" style="237" bestFit="1" customWidth="1"/>
    <col min="8966" max="8966" width="13.7109375" style="237" customWidth="1"/>
    <col min="8967" max="9216" width="9.140625" style="237" customWidth="1"/>
    <col min="9217" max="9217" width="11.42578125" style="237"/>
    <col min="9218" max="9218" width="58.85546875" style="237" bestFit="1" customWidth="1"/>
    <col min="9219" max="9219" width="12.28515625" style="237" bestFit="1" customWidth="1"/>
    <col min="9220" max="9220" width="13.7109375" style="237" customWidth="1"/>
    <col min="9221" max="9221" width="13.85546875" style="237" bestFit="1" customWidth="1"/>
    <col min="9222" max="9222" width="13.7109375" style="237" customWidth="1"/>
    <col min="9223" max="9472" width="9.140625" style="237" customWidth="1"/>
    <col min="9473" max="9473" width="11.42578125" style="237"/>
    <col min="9474" max="9474" width="58.85546875" style="237" bestFit="1" customWidth="1"/>
    <col min="9475" max="9475" width="12.28515625" style="237" bestFit="1" customWidth="1"/>
    <col min="9476" max="9476" width="13.7109375" style="237" customWidth="1"/>
    <col min="9477" max="9477" width="13.85546875" style="237" bestFit="1" customWidth="1"/>
    <col min="9478" max="9478" width="13.7109375" style="237" customWidth="1"/>
    <col min="9479" max="9728" width="9.140625" style="237" customWidth="1"/>
    <col min="9729" max="9729" width="11.42578125" style="237"/>
    <col min="9730" max="9730" width="58.85546875" style="237" bestFit="1" customWidth="1"/>
    <col min="9731" max="9731" width="12.28515625" style="237" bestFit="1" customWidth="1"/>
    <col min="9732" max="9732" width="13.7109375" style="237" customWidth="1"/>
    <col min="9733" max="9733" width="13.85546875" style="237" bestFit="1" customWidth="1"/>
    <col min="9734" max="9734" width="13.7109375" style="237" customWidth="1"/>
    <col min="9735" max="9984" width="9.140625" style="237" customWidth="1"/>
    <col min="9985" max="9985" width="11.42578125" style="237"/>
    <col min="9986" max="9986" width="58.85546875" style="237" bestFit="1" customWidth="1"/>
    <col min="9987" max="9987" width="12.28515625" style="237" bestFit="1" customWidth="1"/>
    <col min="9988" max="9988" width="13.7109375" style="237" customWidth="1"/>
    <col min="9989" max="9989" width="13.85546875" style="237" bestFit="1" customWidth="1"/>
    <col min="9990" max="9990" width="13.7109375" style="237" customWidth="1"/>
    <col min="9991" max="10240" width="9.140625" style="237" customWidth="1"/>
    <col min="10241" max="10241" width="11.42578125" style="237"/>
    <col min="10242" max="10242" width="58.85546875" style="237" bestFit="1" customWidth="1"/>
    <col min="10243" max="10243" width="12.28515625" style="237" bestFit="1" customWidth="1"/>
    <col min="10244" max="10244" width="13.7109375" style="237" customWidth="1"/>
    <col min="10245" max="10245" width="13.85546875" style="237" bestFit="1" customWidth="1"/>
    <col min="10246" max="10246" width="13.7109375" style="237" customWidth="1"/>
    <col min="10247" max="10496" width="9.140625" style="237" customWidth="1"/>
    <col min="10497" max="10497" width="11.42578125" style="237"/>
    <col min="10498" max="10498" width="58.85546875" style="237" bestFit="1" customWidth="1"/>
    <col min="10499" max="10499" width="12.28515625" style="237" bestFit="1" customWidth="1"/>
    <col min="10500" max="10500" width="13.7109375" style="237" customWidth="1"/>
    <col min="10501" max="10501" width="13.85546875" style="237" bestFit="1" customWidth="1"/>
    <col min="10502" max="10502" width="13.7109375" style="237" customWidth="1"/>
    <col min="10503" max="10752" width="9.140625" style="237" customWidth="1"/>
    <col min="10753" max="10753" width="11.42578125" style="237"/>
    <col min="10754" max="10754" width="58.85546875" style="237" bestFit="1" customWidth="1"/>
    <col min="10755" max="10755" width="12.28515625" style="237" bestFit="1" customWidth="1"/>
    <col min="10756" max="10756" width="13.7109375" style="237" customWidth="1"/>
    <col min="10757" max="10757" width="13.85546875" style="237" bestFit="1" customWidth="1"/>
    <col min="10758" max="10758" width="13.7109375" style="237" customWidth="1"/>
    <col min="10759" max="11008" width="9.140625" style="237" customWidth="1"/>
    <col min="11009" max="11009" width="11.42578125" style="237"/>
    <col min="11010" max="11010" width="58.85546875" style="237" bestFit="1" customWidth="1"/>
    <col min="11011" max="11011" width="12.28515625" style="237" bestFit="1" customWidth="1"/>
    <col min="11012" max="11012" width="13.7109375" style="237" customWidth="1"/>
    <col min="11013" max="11013" width="13.85546875" style="237" bestFit="1" customWidth="1"/>
    <col min="11014" max="11014" width="13.7109375" style="237" customWidth="1"/>
    <col min="11015" max="11264" width="9.140625" style="237" customWidth="1"/>
    <col min="11265" max="11265" width="11.42578125" style="237"/>
    <col min="11266" max="11266" width="58.85546875" style="237" bestFit="1" customWidth="1"/>
    <col min="11267" max="11267" width="12.28515625" style="237" bestFit="1" customWidth="1"/>
    <col min="11268" max="11268" width="13.7109375" style="237" customWidth="1"/>
    <col min="11269" max="11269" width="13.85546875" style="237" bestFit="1" customWidth="1"/>
    <col min="11270" max="11270" width="13.7109375" style="237" customWidth="1"/>
    <col min="11271" max="11520" width="9.140625" style="237" customWidth="1"/>
    <col min="11521" max="11521" width="11.42578125" style="237"/>
    <col min="11522" max="11522" width="58.85546875" style="237" bestFit="1" customWidth="1"/>
    <col min="11523" max="11523" width="12.28515625" style="237" bestFit="1" customWidth="1"/>
    <col min="11524" max="11524" width="13.7109375" style="237" customWidth="1"/>
    <col min="11525" max="11525" width="13.85546875" style="237" bestFit="1" customWidth="1"/>
    <col min="11526" max="11526" width="13.7109375" style="237" customWidth="1"/>
    <col min="11527" max="11776" width="9.140625" style="237" customWidth="1"/>
    <col min="11777" max="11777" width="11.42578125" style="237"/>
    <col min="11778" max="11778" width="58.85546875" style="237" bestFit="1" customWidth="1"/>
    <col min="11779" max="11779" width="12.28515625" style="237" bestFit="1" customWidth="1"/>
    <col min="11780" max="11780" width="13.7109375" style="237" customWidth="1"/>
    <col min="11781" max="11781" width="13.85546875" style="237" bestFit="1" customWidth="1"/>
    <col min="11782" max="11782" width="13.7109375" style="237" customWidth="1"/>
    <col min="11783" max="12032" width="9.140625" style="237" customWidth="1"/>
    <col min="12033" max="12033" width="11.42578125" style="237"/>
    <col min="12034" max="12034" width="58.85546875" style="237" bestFit="1" customWidth="1"/>
    <col min="12035" max="12035" width="12.28515625" style="237" bestFit="1" customWidth="1"/>
    <col min="12036" max="12036" width="13.7109375" style="237" customWidth="1"/>
    <col min="12037" max="12037" width="13.85546875" style="237" bestFit="1" customWidth="1"/>
    <col min="12038" max="12038" width="13.7109375" style="237" customWidth="1"/>
    <col min="12039" max="12288" width="9.140625" style="237" customWidth="1"/>
    <col min="12289" max="12289" width="11.42578125" style="237"/>
    <col min="12290" max="12290" width="58.85546875" style="237" bestFit="1" customWidth="1"/>
    <col min="12291" max="12291" width="12.28515625" style="237" bestFit="1" customWidth="1"/>
    <col min="12292" max="12292" width="13.7109375" style="237" customWidth="1"/>
    <col min="12293" max="12293" width="13.85546875" style="237" bestFit="1" customWidth="1"/>
    <col min="12294" max="12294" width="13.7109375" style="237" customWidth="1"/>
    <col min="12295" max="12544" width="9.140625" style="237" customWidth="1"/>
    <col min="12545" max="12545" width="11.42578125" style="237"/>
    <col min="12546" max="12546" width="58.85546875" style="237" bestFit="1" customWidth="1"/>
    <col min="12547" max="12547" width="12.28515625" style="237" bestFit="1" customWidth="1"/>
    <col min="12548" max="12548" width="13.7109375" style="237" customWidth="1"/>
    <col min="12549" max="12549" width="13.85546875" style="237" bestFit="1" customWidth="1"/>
    <col min="12550" max="12550" width="13.7109375" style="237" customWidth="1"/>
    <col min="12551" max="12800" width="9.140625" style="237" customWidth="1"/>
    <col min="12801" max="12801" width="11.42578125" style="237"/>
    <col min="12802" max="12802" width="58.85546875" style="237" bestFit="1" customWidth="1"/>
    <col min="12803" max="12803" width="12.28515625" style="237" bestFit="1" customWidth="1"/>
    <col min="12804" max="12804" width="13.7109375" style="237" customWidth="1"/>
    <col min="12805" max="12805" width="13.85546875" style="237" bestFit="1" customWidth="1"/>
    <col min="12806" max="12806" width="13.7109375" style="237" customWidth="1"/>
    <col min="12807" max="13056" width="9.140625" style="237" customWidth="1"/>
    <col min="13057" max="13057" width="11.42578125" style="237"/>
    <col min="13058" max="13058" width="58.85546875" style="237" bestFit="1" customWidth="1"/>
    <col min="13059" max="13059" width="12.28515625" style="237" bestFit="1" customWidth="1"/>
    <col min="13060" max="13060" width="13.7109375" style="237" customWidth="1"/>
    <col min="13061" max="13061" width="13.85546875" style="237" bestFit="1" customWidth="1"/>
    <col min="13062" max="13062" width="13.7109375" style="237" customWidth="1"/>
    <col min="13063" max="13312" width="9.140625" style="237" customWidth="1"/>
    <col min="13313" max="13313" width="11.42578125" style="237"/>
    <col min="13314" max="13314" width="58.85546875" style="237" bestFit="1" customWidth="1"/>
    <col min="13315" max="13315" width="12.28515625" style="237" bestFit="1" customWidth="1"/>
    <col min="13316" max="13316" width="13.7109375" style="237" customWidth="1"/>
    <col min="13317" max="13317" width="13.85546875" style="237" bestFit="1" customWidth="1"/>
    <col min="13318" max="13318" width="13.7109375" style="237" customWidth="1"/>
    <col min="13319" max="13568" width="9.140625" style="237" customWidth="1"/>
    <col min="13569" max="13569" width="11.42578125" style="237"/>
    <col min="13570" max="13570" width="58.85546875" style="237" bestFit="1" customWidth="1"/>
    <col min="13571" max="13571" width="12.28515625" style="237" bestFit="1" customWidth="1"/>
    <col min="13572" max="13572" width="13.7109375" style="237" customWidth="1"/>
    <col min="13573" max="13573" width="13.85546875" style="237" bestFit="1" customWidth="1"/>
    <col min="13574" max="13574" width="13.7109375" style="237" customWidth="1"/>
    <col min="13575" max="13824" width="9.140625" style="237" customWidth="1"/>
    <col min="13825" max="13825" width="11.42578125" style="237"/>
    <col min="13826" max="13826" width="58.85546875" style="237" bestFit="1" customWidth="1"/>
    <col min="13827" max="13827" width="12.28515625" style="237" bestFit="1" customWidth="1"/>
    <col min="13828" max="13828" width="13.7109375" style="237" customWidth="1"/>
    <col min="13829" max="13829" width="13.85546875" style="237" bestFit="1" customWidth="1"/>
    <col min="13830" max="13830" width="13.7109375" style="237" customWidth="1"/>
    <col min="13831" max="14080" width="9.140625" style="237" customWidth="1"/>
    <col min="14081" max="14081" width="11.42578125" style="237"/>
    <col min="14082" max="14082" width="58.85546875" style="237" bestFit="1" customWidth="1"/>
    <col min="14083" max="14083" width="12.28515625" style="237" bestFit="1" customWidth="1"/>
    <col min="14084" max="14084" width="13.7109375" style="237" customWidth="1"/>
    <col min="14085" max="14085" width="13.85546875" style="237" bestFit="1" customWidth="1"/>
    <col min="14086" max="14086" width="13.7109375" style="237" customWidth="1"/>
    <col min="14087" max="14336" width="9.140625" style="237" customWidth="1"/>
    <col min="14337" max="14337" width="11.42578125" style="237"/>
    <col min="14338" max="14338" width="58.85546875" style="237" bestFit="1" customWidth="1"/>
    <col min="14339" max="14339" width="12.28515625" style="237" bestFit="1" customWidth="1"/>
    <col min="14340" max="14340" width="13.7109375" style="237" customWidth="1"/>
    <col min="14341" max="14341" width="13.85546875" style="237" bestFit="1" customWidth="1"/>
    <col min="14342" max="14342" width="13.7109375" style="237" customWidth="1"/>
    <col min="14343" max="14592" width="9.140625" style="237" customWidth="1"/>
    <col min="14593" max="14593" width="11.42578125" style="237"/>
    <col min="14594" max="14594" width="58.85546875" style="237" bestFit="1" customWidth="1"/>
    <col min="14595" max="14595" width="12.28515625" style="237" bestFit="1" customWidth="1"/>
    <col min="14596" max="14596" width="13.7109375" style="237" customWidth="1"/>
    <col min="14597" max="14597" width="13.85546875" style="237" bestFit="1" customWidth="1"/>
    <col min="14598" max="14598" width="13.7109375" style="237" customWidth="1"/>
    <col min="14599" max="14848" width="9.140625" style="237" customWidth="1"/>
    <col min="14849" max="14849" width="11.42578125" style="237"/>
    <col min="14850" max="14850" width="58.85546875" style="237" bestFit="1" customWidth="1"/>
    <col min="14851" max="14851" width="12.28515625" style="237" bestFit="1" customWidth="1"/>
    <col min="14852" max="14852" width="13.7109375" style="237" customWidth="1"/>
    <col min="14853" max="14853" width="13.85546875" style="237" bestFit="1" customWidth="1"/>
    <col min="14854" max="14854" width="13.7109375" style="237" customWidth="1"/>
    <col min="14855" max="15104" width="9.140625" style="237" customWidth="1"/>
    <col min="15105" max="15105" width="11.42578125" style="237"/>
    <col min="15106" max="15106" width="58.85546875" style="237" bestFit="1" customWidth="1"/>
    <col min="15107" max="15107" width="12.28515625" style="237" bestFit="1" customWidth="1"/>
    <col min="15108" max="15108" width="13.7109375" style="237" customWidth="1"/>
    <col min="15109" max="15109" width="13.85546875" style="237" bestFit="1" customWidth="1"/>
    <col min="15110" max="15110" width="13.7109375" style="237" customWidth="1"/>
    <col min="15111" max="15360" width="9.140625" style="237" customWidth="1"/>
    <col min="15361" max="15361" width="11.42578125" style="237"/>
    <col min="15362" max="15362" width="58.85546875" style="237" bestFit="1" customWidth="1"/>
    <col min="15363" max="15363" width="12.28515625" style="237" bestFit="1" customWidth="1"/>
    <col min="15364" max="15364" width="13.7109375" style="237" customWidth="1"/>
    <col min="15365" max="15365" width="13.85546875" style="237" bestFit="1" customWidth="1"/>
    <col min="15366" max="15366" width="13.7109375" style="237" customWidth="1"/>
    <col min="15367" max="15616" width="9.140625" style="237" customWidth="1"/>
    <col min="15617" max="15617" width="11.42578125" style="237"/>
    <col min="15618" max="15618" width="58.85546875" style="237" bestFit="1" customWidth="1"/>
    <col min="15619" max="15619" width="12.28515625" style="237" bestFit="1" customWidth="1"/>
    <col min="15620" max="15620" width="13.7109375" style="237" customWidth="1"/>
    <col min="15621" max="15621" width="13.85546875" style="237" bestFit="1" customWidth="1"/>
    <col min="15622" max="15622" width="13.7109375" style="237" customWidth="1"/>
    <col min="15623" max="15872" width="9.140625" style="237" customWidth="1"/>
    <col min="15873" max="15873" width="11.42578125" style="237"/>
    <col min="15874" max="15874" width="58.85546875" style="237" bestFit="1" customWidth="1"/>
    <col min="15875" max="15875" width="12.28515625" style="237" bestFit="1" customWidth="1"/>
    <col min="15876" max="15876" width="13.7109375" style="237" customWidth="1"/>
    <col min="15877" max="15877" width="13.85546875" style="237" bestFit="1" customWidth="1"/>
    <col min="15878" max="15878" width="13.7109375" style="237" customWidth="1"/>
    <col min="15879" max="16128" width="9.140625" style="237" customWidth="1"/>
    <col min="16129" max="16129" width="11.42578125" style="237"/>
    <col min="16130" max="16130" width="58.85546875" style="237" bestFit="1" customWidth="1"/>
    <col min="16131" max="16131" width="12.28515625" style="237" bestFit="1" customWidth="1"/>
    <col min="16132" max="16132" width="13.7109375" style="237" customWidth="1"/>
    <col min="16133" max="16133" width="13.85546875" style="237" bestFit="1" customWidth="1"/>
    <col min="16134" max="16134" width="13.7109375" style="237" customWidth="1"/>
    <col min="16135" max="16384" width="9.140625" style="237" customWidth="1"/>
  </cols>
  <sheetData>
    <row r="2" spans="1:7" ht="24" customHeight="1" x14ac:dyDescent="0.25">
      <c r="A2" s="328" t="s">
        <v>184</v>
      </c>
      <c r="B2" s="328"/>
      <c r="C2" s="328"/>
      <c r="D2" s="328"/>
      <c r="E2" s="328"/>
      <c r="F2" s="328"/>
      <c r="G2" s="328"/>
    </row>
    <row r="3" spans="1:7" ht="24" customHeight="1" x14ac:dyDescent="0.25">
      <c r="A3" s="329" t="s">
        <v>1689</v>
      </c>
      <c r="B3" s="329"/>
      <c r="C3" s="329"/>
      <c r="D3" s="329"/>
      <c r="E3" s="329"/>
      <c r="F3" s="329"/>
      <c r="G3" s="329"/>
    </row>
    <row r="4" spans="1:7" ht="12" customHeight="1" x14ac:dyDescent="0.25">
      <c r="B4" s="238"/>
      <c r="C4" s="241"/>
      <c r="D4" s="238"/>
      <c r="E4" s="241"/>
      <c r="F4" s="238"/>
    </row>
    <row r="5" spans="1:7" ht="21.95" customHeight="1" x14ac:dyDescent="0.25">
      <c r="B5" s="262"/>
      <c r="C5" s="286" t="s">
        <v>857</v>
      </c>
      <c r="D5" s="245"/>
      <c r="E5" s="286" t="s">
        <v>858</v>
      </c>
      <c r="F5" s="245"/>
    </row>
    <row r="6" spans="1:7" ht="12" customHeight="1" x14ac:dyDescent="0.25">
      <c r="B6" s="238"/>
      <c r="C6" s="241"/>
      <c r="D6" s="238"/>
      <c r="E6" s="241"/>
      <c r="F6" s="238"/>
    </row>
    <row r="7" spans="1:7" ht="20.100000000000001" customHeight="1" x14ac:dyDescent="0.25">
      <c r="B7" s="239" t="s">
        <v>239</v>
      </c>
      <c r="C7" s="278"/>
      <c r="D7" s="262"/>
      <c r="E7" s="278"/>
      <c r="F7" s="262"/>
    </row>
    <row r="8" spans="1:7" ht="20.100000000000001" customHeight="1" x14ac:dyDescent="0.25">
      <c r="B8" s="262" t="s">
        <v>57</v>
      </c>
    </row>
    <row r="9" spans="1:7" ht="20.100000000000001" customHeight="1" x14ac:dyDescent="0.25">
      <c r="B9" s="240" t="s">
        <v>240</v>
      </c>
    </row>
    <row r="10" spans="1:7" ht="20.100000000000001" customHeight="1" x14ac:dyDescent="0.25">
      <c r="B10" s="262" t="s">
        <v>241</v>
      </c>
      <c r="C10" s="280">
        <v>556651.78</v>
      </c>
      <c r="D10" s="271"/>
      <c r="E10" s="280">
        <v>2325627.5299999998</v>
      </c>
      <c r="F10" s="271"/>
    </row>
    <row r="11" spans="1:7" ht="20.100000000000001" customHeight="1" x14ac:dyDescent="0.25">
      <c r="B11" s="262" t="s">
        <v>178</v>
      </c>
      <c r="C11" s="280">
        <v>141860.28</v>
      </c>
      <c r="D11" s="271"/>
      <c r="E11" s="280">
        <v>599743.79</v>
      </c>
      <c r="F11" s="271"/>
    </row>
    <row r="12" spans="1:7" ht="20.100000000000001" customHeight="1" x14ac:dyDescent="0.25">
      <c r="B12" s="262" t="s">
        <v>242</v>
      </c>
      <c r="C12" s="280">
        <v>8916.68</v>
      </c>
      <c r="D12" s="271"/>
      <c r="E12" s="283">
        <v>-2716399.5</v>
      </c>
      <c r="F12" s="246"/>
    </row>
    <row r="13" spans="1:7" ht="20.100000000000001" customHeight="1" x14ac:dyDescent="0.25">
      <c r="B13" s="262" t="s">
        <v>243</v>
      </c>
      <c r="C13" s="280">
        <v>0</v>
      </c>
      <c r="D13" s="271"/>
      <c r="E13" s="280">
        <v>8305343.0099999998</v>
      </c>
      <c r="F13" s="271"/>
    </row>
    <row r="14" spans="1:7" ht="20.100000000000001" customHeight="1" x14ac:dyDescent="0.25">
      <c r="B14" s="262" t="s">
        <v>244</v>
      </c>
      <c r="C14" s="281">
        <v>70366.59</v>
      </c>
      <c r="D14" s="271"/>
      <c r="E14" s="281">
        <v>214106.53</v>
      </c>
      <c r="F14" s="271"/>
    </row>
    <row r="15" spans="1:7" ht="12" customHeight="1" x14ac:dyDescent="0.25">
      <c r="B15" s="238"/>
      <c r="C15" s="241"/>
      <c r="D15" s="238"/>
      <c r="E15" s="241"/>
      <c r="F15" s="238"/>
    </row>
    <row r="16" spans="1:7" ht="20.100000000000001" customHeight="1" x14ac:dyDescent="0.25">
      <c r="B16" s="262" t="s">
        <v>245</v>
      </c>
      <c r="C16" s="282">
        <v>777795.33</v>
      </c>
      <c r="D16" s="271"/>
      <c r="E16" s="282">
        <v>8728421.3599999994</v>
      </c>
      <c r="F16" s="271"/>
    </row>
    <row r="17" spans="2:6" ht="20.100000000000001" customHeight="1" x14ac:dyDescent="0.25">
      <c r="B17" s="262" t="s">
        <v>57</v>
      </c>
    </row>
    <row r="18" spans="2:6" ht="12" customHeight="1" x14ac:dyDescent="0.25">
      <c r="B18" s="238"/>
      <c r="C18" s="241"/>
      <c r="D18" s="238"/>
      <c r="E18" s="241"/>
      <c r="F18" s="238"/>
    </row>
    <row r="19" spans="2:6" ht="20.100000000000001" customHeight="1" x14ac:dyDescent="0.25">
      <c r="B19" s="239" t="s">
        <v>246</v>
      </c>
      <c r="C19" s="282">
        <v>777795.33</v>
      </c>
      <c r="D19" s="271"/>
      <c r="E19" s="282">
        <v>8728421.3599999994</v>
      </c>
      <c r="F19" s="271"/>
    </row>
    <row r="20" spans="2:6" ht="20.100000000000001" customHeight="1" x14ac:dyDescent="0.25">
      <c r="B20" s="262" t="s">
        <v>57</v>
      </c>
    </row>
    <row r="21" spans="2:6" ht="20.100000000000001" customHeight="1" x14ac:dyDescent="0.25">
      <c r="B21" s="239" t="s">
        <v>247</v>
      </c>
      <c r="C21" s="278"/>
      <c r="D21" s="262"/>
      <c r="E21" s="278"/>
      <c r="F21" s="262"/>
    </row>
    <row r="22" spans="2:6" ht="20.100000000000001" customHeight="1" x14ac:dyDescent="0.25">
      <c r="B22" s="262" t="s">
        <v>57</v>
      </c>
    </row>
    <row r="23" spans="2:6" ht="20.100000000000001" customHeight="1" x14ac:dyDescent="0.25">
      <c r="B23" s="240" t="s">
        <v>248</v>
      </c>
    </row>
    <row r="24" spans="2:6" ht="20.100000000000001" customHeight="1" x14ac:dyDescent="0.25">
      <c r="B24" s="262" t="s">
        <v>249</v>
      </c>
    </row>
    <row r="25" spans="2:6" ht="20.100000000000001" customHeight="1" x14ac:dyDescent="0.25">
      <c r="B25" s="262" t="s">
        <v>250</v>
      </c>
      <c r="C25" s="280">
        <v>3541</v>
      </c>
      <c r="D25" s="271"/>
      <c r="E25" s="280">
        <v>84035</v>
      </c>
      <c r="F25" s="271"/>
    </row>
    <row r="26" spans="2:6" ht="20.100000000000001" customHeight="1" x14ac:dyDescent="0.25">
      <c r="B26" s="262" t="s">
        <v>275</v>
      </c>
      <c r="C26" s="280">
        <v>9681</v>
      </c>
      <c r="D26" s="271"/>
      <c r="E26" s="280">
        <v>44268.28</v>
      </c>
      <c r="F26" s="271"/>
    </row>
    <row r="27" spans="2:6" ht="20.100000000000001" customHeight="1" x14ac:dyDescent="0.25">
      <c r="B27" s="262" t="s">
        <v>251</v>
      </c>
      <c r="C27" s="280">
        <v>27695.58</v>
      </c>
      <c r="D27" s="271"/>
      <c r="E27" s="280">
        <v>132634.14000000001</v>
      </c>
      <c r="F27" s="271"/>
    </row>
    <row r="28" spans="2:6" ht="20.100000000000001" customHeight="1" x14ac:dyDescent="0.25">
      <c r="B28" s="262" t="s">
        <v>252</v>
      </c>
      <c r="C28" s="280">
        <v>28800</v>
      </c>
      <c r="D28" s="271"/>
      <c r="E28" s="280">
        <v>208207</v>
      </c>
      <c r="F28" s="271"/>
    </row>
    <row r="29" spans="2:6" ht="20.100000000000001" customHeight="1" x14ac:dyDescent="0.25">
      <c r="B29" s="262" t="s">
        <v>253</v>
      </c>
      <c r="C29" s="280">
        <v>16300</v>
      </c>
      <c r="D29" s="271"/>
      <c r="E29" s="280">
        <v>192782.91</v>
      </c>
      <c r="F29" s="271"/>
    </row>
    <row r="30" spans="2:6" ht="20.100000000000001" customHeight="1" x14ac:dyDescent="0.25">
      <c r="B30" s="262" t="s">
        <v>254</v>
      </c>
      <c r="C30" s="280">
        <v>1243.52</v>
      </c>
      <c r="D30" s="271"/>
      <c r="E30" s="280">
        <v>101757.54</v>
      </c>
      <c r="F30" s="271"/>
    </row>
    <row r="31" spans="2:6" ht="20.100000000000001" customHeight="1" x14ac:dyDescent="0.25">
      <c r="B31" s="262" t="s">
        <v>255</v>
      </c>
      <c r="C31" s="280">
        <v>5619.9</v>
      </c>
      <c r="D31" s="271"/>
      <c r="E31" s="280">
        <v>28060.44</v>
      </c>
      <c r="F31" s="271"/>
    </row>
    <row r="32" spans="2:6" ht="20.100000000000001" customHeight="1" x14ac:dyDescent="0.25">
      <c r="B32" s="262" t="s">
        <v>256</v>
      </c>
      <c r="C32" s="280">
        <v>0</v>
      </c>
      <c r="D32" s="271"/>
      <c r="E32" s="280">
        <v>418764</v>
      </c>
      <c r="F32" s="271"/>
    </row>
    <row r="33" spans="2:6" ht="20.100000000000001" customHeight="1" x14ac:dyDescent="0.25">
      <c r="B33" s="262" t="s">
        <v>257</v>
      </c>
      <c r="C33" s="280">
        <v>187593.78</v>
      </c>
      <c r="D33" s="271"/>
      <c r="E33" s="280">
        <v>1468879.45</v>
      </c>
      <c r="F33" s="271"/>
    </row>
    <row r="34" spans="2:6" ht="20.100000000000001" customHeight="1" x14ac:dyDescent="0.25">
      <c r="B34" s="262" t="s">
        <v>258</v>
      </c>
      <c r="C34" s="280">
        <v>91500</v>
      </c>
      <c r="D34" s="271"/>
      <c r="E34" s="280">
        <v>606594.27</v>
      </c>
      <c r="F34" s="271"/>
    </row>
    <row r="35" spans="2:6" ht="20.100000000000001" customHeight="1" x14ac:dyDescent="0.25">
      <c r="B35" s="262" t="s">
        <v>266</v>
      </c>
      <c r="C35" s="280">
        <v>0</v>
      </c>
      <c r="D35" s="271"/>
      <c r="E35" s="283">
        <v>-10802.65</v>
      </c>
      <c r="F35" s="246"/>
    </row>
    <row r="36" spans="2:6" ht="20.100000000000001" customHeight="1" x14ac:dyDescent="0.25">
      <c r="B36" s="262" t="s">
        <v>259</v>
      </c>
      <c r="C36" s="280">
        <v>0</v>
      </c>
      <c r="D36" s="271"/>
      <c r="E36" s="280">
        <v>1920654</v>
      </c>
      <c r="F36" s="271"/>
    </row>
    <row r="37" spans="2:6" ht="20.100000000000001" customHeight="1" x14ac:dyDescent="0.25">
      <c r="B37" s="262" t="s">
        <v>260</v>
      </c>
      <c r="C37" s="280">
        <v>4958.6899999999996</v>
      </c>
      <c r="D37" s="271"/>
      <c r="E37" s="280">
        <v>53313.37</v>
      </c>
      <c r="F37" s="271"/>
    </row>
    <row r="38" spans="2:6" ht="20.100000000000001" customHeight="1" x14ac:dyDescent="0.25">
      <c r="B38" s="262" t="s">
        <v>261</v>
      </c>
      <c r="C38" s="280">
        <v>0</v>
      </c>
      <c r="D38" s="271"/>
      <c r="E38" s="280">
        <v>81568.72</v>
      </c>
      <c r="F38" s="271"/>
    </row>
    <row r="39" spans="2:6" ht="20.100000000000001" customHeight="1" x14ac:dyDescent="0.25">
      <c r="B39" s="262" t="s">
        <v>262</v>
      </c>
      <c r="C39" s="280">
        <v>0</v>
      </c>
      <c r="D39" s="271"/>
      <c r="E39" s="280">
        <v>300000</v>
      </c>
      <c r="F39" s="271"/>
    </row>
    <row r="40" spans="2:6" ht="20.100000000000001" customHeight="1" x14ac:dyDescent="0.25">
      <c r="B40" s="262" t="s">
        <v>263</v>
      </c>
      <c r="C40" s="281">
        <v>19206</v>
      </c>
      <c r="D40" s="271"/>
      <c r="E40" s="281">
        <v>63409.7</v>
      </c>
      <c r="F40" s="271"/>
    </row>
    <row r="41" spans="2:6" ht="12" customHeight="1" x14ac:dyDescent="0.25">
      <c r="B41" s="238"/>
      <c r="C41" s="241"/>
      <c r="D41" s="238"/>
      <c r="E41" s="241"/>
      <c r="F41" s="238"/>
    </row>
    <row r="42" spans="2:6" ht="20.100000000000001" customHeight="1" x14ac:dyDescent="0.25">
      <c r="B42" s="262" t="s">
        <v>264</v>
      </c>
      <c r="C42" s="282">
        <v>396139.47</v>
      </c>
      <c r="D42" s="271"/>
      <c r="E42" s="282">
        <v>5694126.1699999999</v>
      </c>
      <c r="F42" s="271"/>
    </row>
    <row r="43" spans="2:6" ht="20.100000000000001" customHeight="1" x14ac:dyDescent="0.25">
      <c r="B43" s="262" t="s">
        <v>57</v>
      </c>
    </row>
    <row r="44" spans="2:6" ht="20.100000000000001" customHeight="1" x14ac:dyDescent="0.25">
      <c r="B44" s="262" t="s">
        <v>265</v>
      </c>
    </row>
    <row r="45" spans="2:6" ht="20.100000000000001" customHeight="1" x14ac:dyDescent="0.25">
      <c r="B45" s="262" t="s">
        <v>796</v>
      </c>
      <c r="C45" s="281">
        <v>67397.34</v>
      </c>
      <c r="D45" s="271"/>
      <c r="E45" s="281">
        <v>1368761.54</v>
      </c>
      <c r="F45" s="271"/>
    </row>
    <row r="46" spans="2:6" ht="12" customHeight="1" x14ac:dyDescent="0.25">
      <c r="B46" s="238"/>
      <c r="C46" s="241"/>
      <c r="D46" s="238"/>
      <c r="E46" s="241"/>
      <c r="F46" s="238"/>
    </row>
    <row r="47" spans="2:6" ht="20.100000000000001" customHeight="1" x14ac:dyDescent="0.25">
      <c r="B47" s="262" t="s">
        <v>268</v>
      </c>
      <c r="C47" s="282">
        <v>67397.34</v>
      </c>
      <c r="D47" s="271"/>
      <c r="E47" s="282">
        <v>1368761.54</v>
      </c>
      <c r="F47" s="271"/>
    </row>
    <row r="48" spans="2:6" ht="20.100000000000001" customHeight="1" x14ac:dyDescent="0.25">
      <c r="B48" s="262" t="s">
        <v>57</v>
      </c>
    </row>
    <row r="49" spans="2:6" ht="20.100000000000001" customHeight="1" x14ac:dyDescent="0.25">
      <c r="B49" s="262" t="s">
        <v>269</v>
      </c>
      <c r="C49" s="280">
        <v>707</v>
      </c>
      <c r="D49" s="271"/>
      <c r="E49" s="280">
        <v>29303.51</v>
      </c>
      <c r="F49" s="271"/>
    </row>
    <row r="50" spans="2:6" ht="20.100000000000001" customHeight="1" x14ac:dyDescent="0.25">
      <c r="B50" s="262" t="s">
        <v>761</v>
      </c>
      <c r="C50" s="280">
        <v>8071</v>
      </c>
      <c r="D50" s="271"/>
      <c r="E50" s="280">
        <v>8071</v>
      </c>
      <c r="F50" s="271"/>
    </row>
    <row r="51" spans="2:6" ht="20.100000000000001" customHeight="1" x14ac:dyDescent="0.25">
      <c r="B51" s="262" t="s">
        <v>270</v>
      </c>
    </row>
    <row r="52" spans="2:6" ht="20.100000000000001" customHeight="1" x14ac:dyDescent="0.25">
      <c r="B52" s="262" t="s">
        <v>178</v>
      </c>
      <c r="C52" s="281">
        <v>27000</v>
      </c>
      <c r="D52" s="271"/>
      <c r="E52" s="281">
        <v>411000</v>
      </c>
      <c r="F52" s="271"/>
    </row>
    <row r="53" spans="2:6" ht="12" customHeight="1" x14ac:dyDescent="0.25">
      <c r="B53" s="238"/>
      <c r="C53" s="241"/>
      <c r="D53" s="238"/>
      <c r="E53" s="241"/>
      <c r="F53" s="238"/>
    </row>
    <row r="54" spans="2:6" ht="20.100000000000001" customHeight="1" x14ac:dyDescent="0.25">
      <c r="B54" s="262" t="s">
        <v>271</v>
      </c>
      <c r="C54" s="282">
        <v>27000</v>
      </c>
      <c r="D54" s="271"/>
      <c r="E54" s="282">
        <v>411000</v>
      </c>
      <c r="F54" s="271"/>
    </row>
    <row r="55" spans="2:6" ht="20.100000000000001" customHeight="1" x14ac:dyDescent="0.25">
      <c r="B55" s="262" t="s">
        <v>57</v>
      </c>
    </row>
    <row r="56" spans="2:6" ht="12" customHeight="1" x14ac:dyDescent="0.25">
      <c r="B56" s="238"/>
      <c r="C56" s="241"/>
      <c r="D56" s="238"/>
      <c r="E56" s="241"/>
      <c r="F56" s="238"/>
    </row>
    <row r="57" spans="2:6" ht="20.100000000000001" customHeight="1" x14ac:dyDescent="0.25">
      <c r="B57" s="262" t="s">
        <v>272</v>
      </c>
      <c r="C57" s="282">
        <v>499314.81</v>
      </c>
      <c r="D57" s="271"/>
      <c r="E57" s="282">
        <v>7511262.2199999997</v>
      </c>
      <c r="F57" s="271"/>
    </row>
    <row r="58" spans="2:6" ht="20.100000000000001" customHeight="1" x14ac:dyDescent="0.25">
      <c r="B58" s="262" t="s">
        <v>57</v>
      </c>
    </row>
    <row r="59" spans="2:6" ht="12" customHeight="1" x14ac:dyDescent="0.25">
      <c r="B59" s="238"/>
      <c r="C59" s="241"/>
      <c r="D59" s="238"/>
      <c r="E59" s="241"/>
      <c r="F59" s="238"/>
    </row>
    <row r="60" spans="2:6" ht="20.100000000000001" customHeight="1" x14ac:dyDescent="0.25">
      <c r="B60" s="239" t="s">
        <v>273</v>
      </c>
      <c r="C60" s="282">
        <v>499314.81</v>
      </c>
      <c r="D60" s="271"/>
      <c r="E60" s="282">
        <v>7511262.2199999997</v>
      </c>
      <c r="F60" s="271"/>
    </row>
    <row r="61" spans="2:6" ht="20.100000000000001" customHeight="1" x14ac:dyDescent="0.25">
      <c r="B61" s="262" t="s">
        <v>57</v>
      </c>
    </row>
    <row r="62" spans="2:6" ht="20.100000000000001" customHeight="1" x14ac:dyDescent="0.25">
      <c r="B62" s="262" t="s">
        <v>57</v>
      </c>
    </row>
    <row r="63" spans="2:6" ht="12" customHeight="1" x14ac:dyDescent="0.25">
      <c r="B63" s="238"/>
      <c r="C63" s="241"/>
      <c r="D63" s="238"/>
      <c r="E63" s="241"/>
      <c r="F63" s="238"/>
    </row>
    <row r="64" spans="2:6" ht="20.100000000000001" customHeight="1" thickBot="1" x14ac:dyDescent="0.3">
      <c r="B64" s="239" t="s">
        <v>274</v>
      </c>
      <c r="C64" s="285">
        <v>278480.52</v>
      </c>
      <c r="D64" s="271"/>
      <c r="E64" s="285">
        <v>1217159.1399999999</v>
      </c>
      <c r="F64" s="271"/>
    </row>
    <row r="65" spans="2:6" ht="12" customHeight="1" thickTop="1" x14ac:dyDescent="0.25">
      <c r="B65" s="238"/>
      <c r="C65" s="241"/>
      <c r="D65" s="238"/>
      <c r="E65" s="241"/>
      <c r="F65" s="238"/>
    </row>
    <row r="66" spans="2:6" ht="20.100000000000001" customHeight="1" x14ac:dyDescent="0.25">
      <c r="B66" s="262" t="s">
        <v>57</v>
      </c>
      <c r="C66" s="278" t="s">
        <v>57</v>
      </c>
      <c r="D66" s="262"/>
      <c r="E66" s="278" t="s">
        <v>57</v>
      </c>
      <c r="F66" s="262"/>
    </row>
  </sheetData>
  <mergeCells count="2">
    <mergeCell ref="A2:G2"/>
    <mergeCell ref="A3:G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24320-CB8A-4366-9F7D-025D7BA6CC7C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9662-D063-4515-AC3E-380D3D2DBA33}">
  <dimension ref="A2:H762"/>
  <sheetViews>
    <sheetView workbookViewId="0">
      <selection sqref="A1:G47"/>
    </sheetView>
  </sheetViews>
  <sheetFormatPr baseColWidth="10" defaultRowHeight="15" x14ac:dyDescent="0.25"/>
  <cols>
    <col min="1" max="1" width="13.7109375" style="237" customWidth="1"/>
    <col min="2" max="2" width="61.28515625" style="237" bestFit="1" customWidth="1"/>
    <col min="3" max="4" width="14.85546875" style="242" bestFit="1" customWidth="1"/>
    <col min="5" max="6" width="13.85546875" style="242" bestFit="1" customWidth="1"/>
    <col min="7" max="8" width="14.85546875" style="242" bestFit="1" customWidth="1"/>
    <col min="9" max="256" width="9.140625" style="237" customWidth="1"/>
    <col min="257" max="257" width="13.7109375" style="237" customWidth="1"/>
    <col min="258" max="258" width="61.28515625" style="237" bestFit="1" customWidth="1"/>
    <col min="259" max="260" width="14.85546875" style="237" bestFit="1" customWidth="1"/>
    <col min="261" max="262" width="13.85546875" style="237" bestFit="1" customWidth="1"/>
    <col min="263" max="264" width="14.85546875" style="237" bestFit="1" customWidth="1"/>
    <col min="265" max="512" width="9.140625" style="237" customWidth="1"/>
    <col min="513" max="513" width="13.7109375" style="237" customWidth="1"/>
    <col min="514" max="514" width="61.28515625" style="237" bestFit="1" customWidth="1"/>
    <col min="515" max="516" width="14.85546875" style="237" bestFit="1" customWidth="1"/>
    <col min="517" max="518" width="13.85546875" style="237" bestFit="1" customWidth="1"/>
    <col min="519" max="520" width="14.85546875" style="237" bestFit="1" customWidth="1"/>
    <col min="521" max="768" width="9.140625" style="237" customWidth="1"/>
    <col min="769" max="769" width="13.7109375" style="237" customWidth="1"/>
    <col min="770" max="770" width="61.28515625" style="237" bestFit="1" customWidth="1"/>
    <col min="771" max="772" width="14.85546875" style="237" bestFit="1" customWidth="1"/>
    <col min="773" max="774" width="13.85546875" style="237" bestFit="1" customWidth="1"/>
    <col min="775" max="776" width="14.85546875" style="237" bestFit="1" customWidth="1"/>
    <col min="777" max="1024" width="9.140625" style="237" customWidth="1"/>
    <col min="1025" max="1025" width="13.7109375" style="237" customWidth="1"/>
    <col min="1026" max="1026" width="61.28515625" style="237" bestFit="1" customWidth="1"/>
    <col min="1027" max="1028" width="14.85546875" style="237" bestFit="1" customWidth="1"/>
    <col min="1029" max="1030" width="13.85546875" style="237" bestFit="1" customWidth="1"/>
    <col min="1031" max="1032" width="14.85546875" style="237" bestFit="1" customWidth="1"/>
    <col min="1033" max="1280" width="9.140625" style="237" customWidth="1"/>
    <col min="1281" max="1281" width="13.7109375" style="237" customWidth="1"/>
    <col min="1282" max="1282" width="61.28515625" style="237" bestFit="1" customWidth="1"/>
    <col min="1283" max="1284" width="14.85546875" style="237" bestFit="1" customWidth="1"/>
    <col min="1285" max="1286" width="13.85546875" style="237" bestFit="1" customWidth="1"/>
    <col min="1287" max="1288" width="14.85546875" style="237" bestFit="1" customWidth="1"/>
    <col min="1289" max="1536" width="9.140625" style="237" customWidth="1"/>
    <col min="1537" max="1537" width="13.7109375" style="237" customWidth="1"/>
    <col min="1538" max="1538" width="61.28515625" style="237" bestFit="1" customWidth="1"/>
    <col min="1539" max="1540" width="14.85546875" style="237" bestFit="1" customWidth="1"/>
    <col min="1541" max="1542" width="13.85546875" style="237" bestFit="1" customWidth="1"/>
    <col min="1543" max="1544" width="14.85546875" style="237" bestFit="1" customWidth="1"/>
    <col min="1545" max="1792" width="9.140625" style="237" customWidth="1"/>
    <col min="1793" max="1793" width="13.7109375" style="237" customWidth="1"/>
    <col min="1794" max="1794" width="61.28515625" style="237" bestFit="1" customWidth="1"/>
    <col min="1795" max="1796" width="14.85546875" style="237" bestFit="1" customWidth="1"/>
    <col min="1797" max="1798" width="13.85546875" style="237" bestFit="1" customWidth="1"/>
    <col min="1799" max="1800" width="14.85546875" style="237" bestFit="1" customWidth="1"/>
    <col min="1801" max="2048" width="9.140625" style="237" customWidth="1"/>
    <col min="2049" max="2049" width="13.7109375" style="237" customWidth="1"/>
    <col min="2050" max="2050" width="61.28515625" style="237" bestFit="1" customWidth="1"/>
    <col min="2051" max="2052" width="14.85546875" style="237" bestFit="1" customWidth="1"/>
    <col min="2053" max="2054" width="13.85546875" style="237" bestFit="1" customWidth="1"/>
    <col min="2055" max="2056" width="14.85546875" style="237" bestFit="1" customWidth="1"/>
    <col min="2057" max="2304" width="9.140625" style="237" customWidth="1"/>
    <col min="2305" max="2305" width="13.7109375" style="237" customWidth="1"/>
    <col min="2306" max="2306" width="61.28515625" style="237" bestFit="1" customWidth="1"/>
    <col min="2307" max="2308" width="14.85546875" style="237" bestFit="1" customWidth="1"/>
    <col min="2309" max="2310" width="13.85546875" style="237" bestFit="1" customWidth="1"/>
    <col min="2311" max="2312" width="14.85546875" style="237" bestFit="1" customWidth="1"/>
    <col min="2313" max="2560" width="9.140625" style="237" customWidth="1"/>
    <col min="2561" max="2561" width="13.7109375" style="237" customWidth="1"/>
    <col min="2562" max="2562" width="61.28515625" style="237" bestFit="1" customWidth="1"/>
    <col min="2563" max="2564" width="14.85546875" style="237" bestFit="1" customWidth="1"/>
    <col min="2565" max="2566" width="13.85546875" style="237" bestFit="1" customWidth="1"/>
    <col min="2567" max="2568" width="14.85546875" style="237" bestFit="1" customWidth="1"/>
    <col min="2569" max="2816" width="9.140625" style="237" customWidth="1"/>
    <col min="2817" max="2817" width="13.7109375" style="237" customWidth="1"/>
    <col min="2818" max="2818" width="61.28515625" style="237" bestFit="1" customWidth="1"/>
    <col min="2819" max="2820" width="14.85546875" style="237" bestFit="1" customWidth="1"/>
    <col min="2821" max="2822" width="13.85546875" style="237" bestFit="1" customWidth="1"/>
    <col min="2823" max="2824" width="14.85546875" style="237" bestFit="1" customWidth="1"/>
    <col min="2825" max="3072" width="9.140625" style="237" customWidth="1"/>
    <col min="3073" max="3073" width="13.7109375" style="237" customWidth="1"/>
    <col min="3074" max="3074" width="61.28515625" style="237" bestFit="1" customWidth="1"/>
    <col min="3075" max="3076" width="14.85546875" style="237" bestFit="1" customWidth="1"/>
    <col min="3077" max="3078" width="13.85546875" style="237" bestFit="1" customWidth="1"/>
    <col min="3079" max="3080" width="14.85546875" style="237" bestFit="1" customWidth="1"/>
    <col min="3081" max="3328" width="9.140625" style="237" customWidth="1"/>
    <col min="3329" max="3329" width="13.7109375" style="237" customWidth="1"/>
    <col min="3330" max="3330" width="61.28515625" style="237" bestFit="1" customWidth="1"/>
    <col min="3331" max="3332" width="14.85546875" style="237" bestFit="1" customWidth="1"/>
    <col min="3333" max="3334" width="13.85546875" style="237" bestFit="1" customWidth="1"/>
    <col min="3335" max="3336" width="14.85546875" style="237" bestFit="1" customWidth="1"/>
    <col min="3337" max="3584" width="9.140625" style="237" customWidth="1"/>
    <col min="3585" max="3585" width="13.7109375" style="237" customWidth="1"/>
    <col min="3586" max="3586" width="61.28515625" style="237" bestFit="1" customWidth="1"/>
    <col min="3587" max="3588" width="14.85546875" style="237" bestFit="1" customWidth="1"/>
    <col min="3589" max="3590" width="13.85546875" style="237" bestFit="1" customWidth="1"/>
    <col min="3591" max="3592" width="14.85546875" style="237" bestFit="1" customWidth="1"/>
    <col min="3593" max="3840" width="9.140625" style="237" customWidth="1"/>
    <col min="3841" max="3841" width="13.7109375" style="237" customWidth="1"/>
    <col min="3842" max="3842" width="61.28515625" style="237" bestFit="1" customWidth="1"/>
    <col min="3843" max="3844" width="14.85546875" style="237" bestFit="1" customWidth="1"/>
    <col min="3845" max="3846" width="13.85546875" style="237" bestFit="1" customWidth="1"/>
    <col min="3847" max="3848" width="14.85546875" style="237" bestFit="1" customWidth="1"/>
    <col min="3849" max="4096" width="9.140625" style="237" customWidth="1"/>
    <col min="4097" max="4097" width="13.7109375" style="237" customWidth="1"/>
    <col min="4098" max="4098" width="61.28515625" style="237" bestFit="1" customWidth="1"/>
    <col min="4099" max="4100" width="14.85546875" style="237" bestFit="1" customWidth="1"/>
    <col min="4101" max="4102" width="13.85546875" style="237" bestFit="1" customWidth="1"/>
    <col min="4103" max="4104" width="14.85546875" style="237" bestFit="1" customWidth="1"/>
    <col min="4105" max="4352" width="9.140625" style="237" customWidth="1"/>
    <col min="4353" max="4353" width="13.7109375" style="237" customWidth="1"/>
    <col min="4354" max="4354" width="61.28515625" style="237" bestFit="1" customWidth="1"/>
    <col min="4355" max="4356" width="14.85546875" style="237" bestFit="1" customWidth="1"/>
    <col min="4357" max="4358" width="13.85546875" style="237" bestFit="1" customWidth="1"/>
    <col min="4359" max="4360" width="14.85546875" style="237" bestFit="1" customWidth="1"/>
    <col min="4361" max="4608" width="9.140625" style="237" customWidth="1"/>
    <col min="4609" max="4609" width="13.7109375" style="237" customWidth="1"/>
    <col min="4610" max="4610" width="61.28515625" style="237" bestFit="1" customWidth="1"/>
    <col min="4611" max="4612" width="14.85546875" style="237" bestFit="1" customWidth="1"/>
    <col min="4613" max="4614" width="13.85546875" style="237" bestFit="1" customWidth="1"/>
    <col min="4615" max="4616" width="14.85546875" style="237" bestFit="1" customWidth="1"/>
    <col min="4617" max="4864" width="9.140625" style="237" customWidth="1"/>
    <col min="4865" max="4865" width="13.7109375" style="237" customWidth="1"/>
    <col min="4866" max="4866" width="61.28515625" style="237" bestFit="1" customWidth="1"/>
    <col min="4867" max="4868" width="14.85546875" style="237" bestFit="1" customWidth="1"/>
    <col min="4869" max="4870" width="13.85546875" style="237" bestFit="1" customWidth="1"/>
    <col min="4871" max="4872" width="14.85546875" style="237" bestFit="1" customWidth="1"/>
    <col min="4873" max="5120" width="9.140625" style="237" customWidth="1"/>
    <col min="5121" max="5121" width="13.7109375" style="237" customWidth="1"/>
    <col min="5122" max="5122" width="61.28515625" style="237" bestFit="1" customWidth="1"/>
    <col min="5123" max="5124" width="14.85546875" style="237" bestFit="1" customWidth="1"/>
    <col min="5125" max="5126" width="13.85546875" style="237" bestFit="1" customWidth="1"/>
    <col min="5127" max="5128" width="14.85546875" style="237" bestFit="1" customWidth="1"/>
    <col min="5129" max="5376" width="9.140625" style="237" customWidth="1"/>
    <col min="5377" max="5377" width="13.7109375" style="237" customWidth="1"/>
    <col min="5378" max="5378" width="61.28515625" style="237" bestFit="1" customWidth="1"/>
    <col min="5379" max="5380" width="14.85546875" style="237" bestFit="1" customWidth="1"/>
    <col min="5381" max="5382" width="13.85546875" style="237" bestFit="1" customWidth="1"/>
    <col min="5383" max="5384" width="14.85546875" style="237" bestFit="1" customWidth="1"/>
    <col min="5385" max="5632" width="9.140625" style="237" customWidth="1"/>
    <col min="5633" max="5633" width="13.7109375" style="237" customWidth="1"/>
    <col min="5634" max="5634" width="61.28515625" style="237" bestFit="1" customWidth="1"/>
    <col min="5635" max="5636" width="14.85546875" style="237" bestFit="1" customWidth="1"/>
    <col min="5637" max="5638" width="13.85546875" style="237" bestFit="1" customWidth="1"/>
    <col min="5639" max="5640" width="14.85546875" style="237" bestFit="1" customWidth="1"/>
    <col min="5641" max="5888" width="9.140625" style="237" customWidth="1"/>
    <col min="5889" max="5889" width="13.7109375" style="237" customWidth="1"/>
    <col min="5890" max="5890" width="61.28515625" style="237" bestFit="1" customWidth="1"/>
    <col min="5891" max="5892" width="14.85546875" style="237" bestFit="1" customWidth="1"/>
    <col min="5893" max="5894" width="13.85546875" style="237" bestFit="1" customWidth="1"/>
    <col min="5895" max="5896" width="14.85546875" style="237" bestFit="1" customWidth="1"/>
    <col min="5897" max="6144" width="9.140625" style="237" customWidth="1"/>
    <col min="6145" max="6145" width="13.7109375" style="237" customWidth="1"/>
    <col min="6146" max="6146" width="61.28515625" style="237" bestFit="1" customWidth="1"/>
    <col min="6147" max="6148" width="14.85546875" style="237" bestFit="1" customWidth="1"/>
    <col min="6149" max="6150" width="13.85546875" style="237" bestFit="1" customWidth="1"/>
    <col min="6151" max="6152" width="14.85546875" style="237" bestFit="1" customWidth="1"/>
    <col min="6153" max="6400" width="9.140625" style="237" customWidth="1"/>
    <col min="6401" max="6401" width="13.7109375" style="237" customWidth="1"/>
    <col min="6402" max="6402" width="61.28515625" style="237" bestFit="1" customWidth="1"/>
    <col min="6403" max="6404" width="14.85546875" style="237" bestFit="1" customWidth="1"/>
    <col min="6405" max="6406" width="13.85546875" style="237" bestFit="1" customWidth="1"/>
    <col min="6407" max="6408" width="14.85546875" style="237" bestFit="1" customWidth="1"/>
    <col min="6409" max="6656" width="9.140625" style="237" customWidth="1"/>
    <col min="6657" max="6657" width="13.7109375" style="237" customWidth="1"/>
    <col min="6658" max="6658" width="61.28515625" style="237" bestFit="1" customWidth="1"/>
    <col min="6659" max="6660" width="14.85546875" style="237" bestFit="1" customWidth="1"/>
    <col min="6661" max="6662" width="13.85546875" style="237" bestFit="1" customWidth="1"/>
    <col min="6663" max="6664" width="14.85546875" style="237" bestFit="1" customWidth="1"/>
    <col min="6665" max="6912" width="9.140625" style="237" customWidth="1"/>
    <col min="6913" max="6913" width="13.7109375" style="237" customWidth="1"/>
    <col min="6914" max="6914" width="61.28515625" style="237" bestFit="1" customWidth="1"/>
    <col min="6915" max="6916" width="14.85546875" style="237" bestFit="1" customWidth="1"/>
    <col min="6917" max="6918" width="13.85546875" style="237" bestFit="1" customWidth="1"/>
    <col min="6919" max="6920" width="14.85546875" style="237" bestFit="1" customWidth="1"/>
    <col min="6921" max="7168" width="9.140625" style="237" customWidth="1"/>
    <col min="7169" max="7169" width="13.7109375" style="237" customWidth="1"/>
    <col min="7170" max="7170" width="61.28515625" style="237" bestFit="1" customWidth="1"/>
    <col min="7171" max="7172" width="14.85546875" style="237" bestFit="1" customWidth="1"/>
    <col min="7173" max="7174" width="13.85546875" style="237" bestFit="1" customWidth="1"/>
    <col min="7175" max="7176" width="14.85546875" style="237" bestFit="1" customWidth="1"/>
    <col min="7177" max="7424" width="9.140625" style="237" customWidth="1"/>
    <col min="7425" max="7425" width="13.7109375" style="237" customWidth="1"/>
    <col min="7426" max="7426" width="61.28515625" style="237" bestFit="1" customWidth="1"/>
    <col min="7427" max="7428" width="14.85546875" style="237" bestFit="1" customWidth="1"/>
    <col min="7429" max="7430" width="13.85546875" style="237" bestFit="1" customWidth="1"/>
    <col min="7431" max="7432" width="14.85546875" style="237" bestFit="1" customWidth="1"/>
    <col min="7433" max="7680" width="9.140625" style="237" customWidth="1"/>
    <col min="7681" max="7681" width="13.7109375" style="237" customWidth="1"/>
    <col min="7682" max="7682" width="61.28515625" style="237" bestFit="1" customWidth="1"/>
    <col min="7683" max="7684" width="14.85546875" style="237" bestFit="1" customWidth="1"/>
    <col min="7685" max="7686" width="13.85546875" style="237" bestFit="1" customWidth="1"/>
    <col min="7687" max="7688" width="14.85546875" style="237" bestFit="1" customWidth="1"/>
    <col min="7689" max="7936" width="9.140625" style="237" customWidth="1"/>
    <col min="7937" max="7937" width="13.7109375" style="237" customWidth="1"/>
    <col min="7938" max="7938" width="61.28515625" style="237" bestFit="1" customWidth="1"/>
    <col min="7939" max="7940" width="14.85546875" style="237" bestFit="1" customWidth="1"/>
    <col min="7941" max="7942" width="13.85546875" style="237" bestFit="1" customWidth="1"/>
    <col min="7943" max="7944" width="14.85546875" style="237" bestFit="1" customWidth="1"/>
    <col min="7945" max="8192" width="9.140625" style="237" customWidth="1"/>
    <col min="8193" max="8193" width="13.7109375" style="237" customWidth="1"/>
    <col min="8194" max="8194" width="61.28515625" style="237" bestFit="1" customWidth="1"/>
    <col min="8195" max="8196" width="14.85546875" style="237" bestFit="1" customWidth="1"/>
    <col min="8197" max="8198" width="13.85546875" style="237" bestFit="1" customWidth="1"/>
    <col min="8199" max="8200" width="14.85546875" style="237" bestFit="1" customWidth="1"/>
    <col min="8201" max="8448" width="9.140625" style="237" customWidth="1"/>
    <col min="8449" max="8449" width="13.7109375" style="237" customWidth="1"/>
    <col min="8450" max="8450" width="61.28515625" style="237" bestFit="1" customWidth="1"/>
    <col min="8451" max="8452" width="14.85546875" style="237" bestFit="1" customWidth="1"/>
    <col min="8453" max="8454" width="13.85546875" style="237" bestFit="1" customWidth="1"/>
    <col min="8455" max="8456" width="14.85546875" style="237" bestFit="1" customWidth="1"/>
    <col min="8457" max="8704" width="9.140625" style="237" customWidth="1"/>
    <col min="8705" max="8705" width="13.7109375" style="237" customWidth="1"/>
    <col min="8706" max="8706" width="61.28515625" style="237" bestFit="1" customWidth="1"/>
    <col min="8707" max="8708" width="14.85546875" style="237" bestFit="1" customWidth="1"/>
    <col min="8709" max="8710" width="13.85546875" style="237" bestFit="1" customWidth="1"/>
    <col min="8711" max="8712" width="14.85546875" style="237" bestFit="1" customWidth="1"/>
    <col min="8713" max="8960" width="9.140625" style="237" customWidth="1"/>
    <col min="8961" max="8961" width="13.7109375" style="237" customWidth="1"/>
    <col min="8962" max="8962" width="61.28515625" style="237" bestFit="1" customWidth="1"/>
    <col min="8963" max="8964" width="14.85546875" style="237" bestFit="1" customWidth="1"/>
    <col min="8965" max="8966" width="13.85546875" style="237" bestFit="1" customWidth="1"/>
    <col min="8967" max="8968" width="14.85546875" style="237" bestFit="1" customWidth="1"/>
    <col min="8969" max="9216" width="9.140625" style="237" customWidth="1"/>
    <col min="9217" max="9217" width="13.7109375" style="237" customWidth="1"/>
    <col min="9218" max="9218" width="61.28515625" style="237" bestFit="1" customWidth="1"/>
    <col min="9219" max="9220" width="14.85546875" style="237" bestFit="1" customWidth="1"/>
    <col min="9221" max="9222" width="13.85546875" style="237" bestFit="1" customWidth="1"/>
    <col min="9223" max="9224" width="14.85546875" style="237" bestFit="1" customWidth="1"/>
    <col min="9225" max="9472" width="9.140625" style="237" customWidth="1"/>
    <col min="9473" max="9473" width="13.7109375" style="237" customWidth="1"/>
    <col min="9474" max="9474" width="61.28515625" style="237" bestFit="1" customWidth="1"/>
    <col min="9475" max="9476" width="14.85546875" style="237" bestFit="1" customWidth="1"/>
    <col min="9477" max="9478" width="13.85546875" style="237" bestFit="1" customWidth="1"/>
    <col min="9479" max="9480" width="14.85546875" style="237" bestFit="1" customWidth="1"/>
    <col min="9481" max="9728" width="9.140625" style="237" customWidth="1"/>
    <col min="9729" max="9729" width="13.7109375" style="237" customWidth="1"/>
    <col min="9730" max="9730" width="61.28515625" style="237" bestFit="1" customWidth="1"/>
    <col min="9731" max="9732" width="14.85546875" style="237" bestFit="1" customWidth="1"/>
    <col min="9733" max="9734" width="13.85546875" style="237" bestFit="1" customWidth="1"/>
    <col min="9735" max="9736" width="14.85546875" style="237" bestFit="1" customWidth="1"/>
    <col min="9737" max="9984" width="9.140625" style="237" customWidth="1"/>
    <col min="9985" max="9985" width="13.7109375" style="237" customWidth="1"/>
    <col min="9986" max="9986" width="61.28515625" style="237" bestFit="1" customWidth="1"/>
    <col min="9987" max="9988" width="14.85546875" style="237" bestFit="1" customWidth="1"/>
    <col min="9989" max="9990" width="13.85546875" style="237" bestFit="1" customWidth="1"/>
    <col min="9991" max="9992" width="14.85546875" style="237" bestFit="1" customWidth="1"/>
    <col min="9993" max="10240" width="9.140625" style="237" customWidth="1"/>
    <col min="10241" max="10241" width="13.7109375" style="237" customWidth="1"/>
    <col min="10242" max="10242" width="61.28515625" style="237" bestFit="1" customWidth="1"/>
    <col min="10243" max="10244" width="14.85546875" style="237" bestFit="1" customWidth="1"/>
    <col min="10245" max="10246" width="13.85546875" style="237" bestFit="1" customWidth="1"/>
    <col min="10247" max="10248" width="14.85546875" style="237" bestFit="1" customWidth="1"/>
    <col min="10249" max="10496" width="9.140625" style="237" customWidth="1"/>
    <col min="10497" max="10497" width="13.7109375" style="237" customWidth="1"/>
    <col min="10498" max="10498" width="61.28515625" style="237" bestFit="1" customWidth="1"/>
    <col min="10499" max="10500" width="14.85546875" style="237" bestFit="1" customWidth="1"/>
    <col min="10501" max="10502" width="13.85546875" style="237" bestFit="1" customWidth="1"/>
    <col min="10503" max="10504" width="14.85546875" style="237" bestFit="1" customWidth="1"/>
    <col min="10505" max="10752" width="9.140625" style="237" customWidth="1"/>
    <col min="10753" max="10753" width="13.7109375" style="237" customWidth="1"/>
    <col min="10754" max="10754" width="61.28515625" style="237" bestFit="1" customWidth="1"/>
    <col min="10755" max="10756" width="14.85546875" style="237" bestFit="1" customWidth="1"/>
    <col min="10757" max="10758" width="13.85546875" style="237" bestFit="1" customWidth="1"/>
    <col min="10759" max="10760" width="14.85546875" style="237" bestFit="1" customWidth="1"/>
    <col min="10761" max="11008" width="9.140625" style="237" customWidth="1"/>
    <col min="11009" max="11009" width="13.7109375" style="237" customWidth="1"/>
    <col min="11010" max="11010" width="61.28515625" style="237" bestFit="1" customWidth="1"/>
    <col min="11011" max="11012" width="14.85546875" style="237" bestFit="1" customWidth="1"/>
    <col min="11013" max="11014" width="13.85546875" style="237" bestFit="1" customWidth="1"/>
    <col min="11015" max="11016" width="14.85546875" style="237" bestFit="1" customWidth="1"/>
    <col min="11017" max="11264" width="9.140625" style="237" customWidth="1"/>
    <col min="11265" max="11265" width="13.7109375" style="237" customWidth="1"/>
    <col min="11266" max="11266" width="61.28515625" style="237" bestFit="1" customWidth="1"/>
    <col min="11267" max="11268" width="14.85546875" style="237" bestFit="1" customWidth="1"/>
    <col min="11269" max="11270" width="13.85546875" style="237" bestFit="1" customWidth="1"/>
    <col min="11271" max="11272" width="14.85546875" style="237" bestFit="1" customWidth="1"/>
    <col min="11273" max="11520" width="9.140625" style="237" customWidth="1"/>
    <col min="11521" max="11521" width="13.7109375" style="237" customWidth="1"/>
    <col min="11522" max="11522" width="61.28515625" style="237" bestFit="1" customWidth="1"/>
    <col min="11523" max="11524" width="14.85546875" style="237" bestFit="1" customWidth="1"/>
    <col min="11525" max="11526" width="13.85546875" style="237" bestFit="1" customWidth="1"/>
    <col min="11527" max="11528" width="14.85546875" style="237" bestFit="1" customWidth="1"/>
    <col min="11529" max="11776" width="9.140625" style="237" customWidth="1"/>
    <col min="11777" max="11777" width="13.7109375" style="237" customWidth="1"/>
    <col min="11778" max="11778" width="61.28515625" style="237" bestFit="1" customWidth="1"/>
    <col min="11779" max="11780" width="14.85546875" style="237" bestFit="1" customWidth="1"/>
    <col min="11781" max="11782" width="13.85546875" style="237" bestFit="1" customWidth="1"/>
    <col min="11783" max="11784" width="14.85546875" style="237" bestFit="1" customWidth="1"/>
    <col min="11785" max="12032" width="9.140625" style="237" customWidth="1"/>
    <col min="12033" max="12033" width="13.7109375" style="237" customWidth="1"/>
    <col min="12034" max="12034" width="61.28515625" style="237" bestFit="1" customWidth="1"/>
    <col min="12035" max="12036" width="14.85546875" style="237" bestFit="1" customWidth="1"/>
    <col min="12037" max="12038" width="13.85546875" style="237" bestFit="1" customWidth="1"/>
    <col min="12039" max="12040" width="14.85546875" style="237" bestFit="1" customWidth="1"/>
    <col min="12041" max="12288" width="9.140625" style="237" customWidth="1"/>
    <col min="12289" max="12289" width="13.7109375" style="237" customWidth="1"/>
    <col min="12290" max="12290" width="61.28515625" style="237" bestFit="1" customWidth="1"/>
    <col min="12291" max="12292" width="14.85546875" style="237" bestFit="1" customWidth="1"/>
    <col min="12293" max="12294" width="13.85546875" style="237" bestFit="1" customWidth="1"/>
    <col min="12295" max="12296" width="14.85546875" style="237" bestFit="1" customWidth="1"/>
    <col min="12297" max="12544" width="9.140625" style="237" customWidth="1"/>
    <col min="12545" max="12545" width="13.7109375" style="237" customWidth="1"/>
    <col min="12546" max="12546" width="61.28515625" style="237" bestFit="1" customWidth="1"/>
    <col min="12547" max="12548" width="14.85546875" style="237" bestFit="1" customWidth="1"/>
    <col min="12549" max="12550" width="13.85546875" style="237" bestFit="1" customWidth="1"/>
    <col min="12551" max="12552" width="14.85546875" style="237" bestFit="1" customWidth="1"/>
    <col min="12553" max="12800" width="9.140625" style="237" customWidth="1"/>
    <col min="12801" max="12801" width="13.7109375" style="237" customWidth="1"/>
    <col min="12802" max="12802" width="61.28515625" style="237" bestFit="1" customWidth="1"/>
    <col min="12803" max="12804" width="14.85546875" style="237" bestFit="1" customWidth="1"/>
    <col min="12805" max="12806" width="13.85546875" style="237" bestFit="1" customWidth="1"/>
    <col min="12807" max="12808" width="14.85546875" style="237" bestFit="1" customWidth="1"/>
    <col min="12809" max="13056" width="9.140625" style="237" customWidth="1"/>
    <col min="13057" max="13057" width="13.7109375" style="237" customWidth="1"/>
    <col min="13058" max="13058" width="61.28515625" style="237" bestFit="1" customWidth="1"/>
    <col min="13059" max="13060" width="14.85546875" style="237" bestFit="1" customWidth="1"/>
    <col min="13061" max="13062" width="13.85546875" style="237" bestFit="1" customWidth="1"/>
    <col min="13063" max="13064" width="14.85546875" style="237" bestFit="1" customWidth="1"/>
    <col min="13065" max="13312" width="9.140625" style="237" customWidth="1"/>
    <col min="13313" max="13313" width="13.7109375" style="237" customWidth="1"/>
    <col min="13314" max="13314" width="61.28515625" style="237" bestFit="1" customWidth="1"/>
    <col min="13315" max="13316" width="14.85546875" style="237" bestFit="1" customWidth="1"/>
    <col min="13317" max="13318" width="13.85546875" style="237" bestFit="1" customWidth="1"/>
    <col min="13319" max="13320" width="14.85546875" style="237" bestFit="1" customWidth="1"/>
    <col min="13321" max="13568" width="9.140625" style="237" customWidth="1"/>
    <col min="13569" max="13569" width="13.7109375" style="237" customWidth="1"/>
    <col min="13570" max="13570" width="61.28515625" style="237" bestFit="1" customWidth="1"/>
    <col min="13571" max="13572" width="14.85546875" style="237" bestFit="1" customWidth="1"/>
    <col min="13573" max="13574" width="13.85546875" style="237" bestFit="1" customWidth="1"/>
    <col min="13575" max="13576" width="14.85546875" style="237" bestFit="1" customWidth="1"/>
    <col min="13577" max="13824" width="9.140625" style="237" customWidth="1"/>
    <col min="13825" max="13825" width="13.7109375" style="237" customWidth="1"/>
    <col min="13826" max="13826" width="61.28515625" style="237" bestFit="1" customWidth="1"/>
    <col min="13827" max="13828" width="14.85546875" style="237" bestFit="1" customWidth="1"/>
    <col min="13829" max="13830" width="13.85546875" style="237" bestFit="1" customWidth="1"/>
    <col min="13831" max="13832" width="14.85546875" style="237" bestFit="1" customWidth="1"/>
    <col min="13833" max="14080" width="9.140625" style="237" customWidth="1"/>
    <col min="14081" max="14081" width="13.7109375" style="237" customWidth="1"/>
    <col min="14082" max="14082" width="61.28515625" style="237" bestFit="1" customWidth="1"/>
    <col min="14083" max="14084" width="14.85546875" style="237" bestFit="1" customWidth="1"/>
    <col min="14085" max="14086" width="13.85546875" style="237" bestFit="1" customWidth="1"/>
    <col min="14087" max="14088" width="14.85546875" style="237" bestFit="1" customWidth="1"/>
    <col min="14089" max="14336" width="9.140625" style="237" customWidth="1"/>
    <col min="14337" max="14337" width="13.7109375" style="237" customWidth="1"/>
    <col min="14338" max="14338" width="61.28515625" style="237" bestFit="1" customWidth="1"/>
    <col min="14339" max="14340" width="14.85546875" style="237" bestFit="1" customWidth="1"/>
    <col min="14341" max="14342" width="13.85546875" style="237" bestFit="1" customWidth="1"/>
    <col min="14343" max="14344" width="14.85546875" style="237" bestFit="1" customWidth="1"/>
    <col min="14345" max="14592" width="9.140625" style="237" customWidth="1"/>
    <col min="14593" max="14593" width="13.7109375" style="237" customWidth="1"/>
    <col min="14594" max="14594" width="61.28515625" style="237" bestFit="1" customWidth="1"/>
    <col min="14595" max="14596" width="14.85546875" style="237" bestFit="1" customWidth="1"/>
    <col min="14597" max="14598" width="13.85546875" style="237" bestFit="1" customWidth="1"/>
    <col min="14599" max="14600" width="14.85546875" style="237" bestFit="1" customWidth="1"/>
    <col min="14601" max="14848" width="9.140625" style="237" customWidth="1"/>
    <col min="14849" max="14849" width="13.7109375" style="237" customWidth="1"/>
    <col min="14850" max="14850" width="61.28515625" style="237" bestFit="1" customWidth="1"/>
    <col min="14851" max="14852" width="14.85546875" style="237" bestFit="1" customWidth="1"/>
    <col min="14853" max="14854" width="13.85546875" style="237" bestFit="1" customWidth="1"/>
    <col min="14855" max="14856" width="14.85546875" style="237" bestFit="1" customWidth="1"/>
    <col min="14857" max="15104" width="9.140625" style="237" customWidth="1"/>
    <col min="15105" max="15105" width="13.7109375" style="237" customWidth="1"/>
    <col min="15106" max="15106" width="61.28515625" style="237" bestFit="1" customWidth="1"/>
    <col min="15107" max="15108" width="14.85546875" style="237" bestFit="1" customWidth="1"/>
    <col min="15109" max="15110" width="13.85546875" style="237" bestFit="1" customWidth="1"/>
    <col min="15111" max="15112" width="14.85546875" style="237" bestFit="1" customWidth="1"/>
    <col min="15113" max="15360" width="9.140625" style="237" customWidth="1"/>
    <col min="15361" max="15361" width="13.7109375" style="237" customWidth="1"/>
    <col min="15362" max="15362" width="61.28515625" style="237" bestFit="1" customWidth="1"/>
    <col min="15363" max="15364" width="14.85546875" style="237" bestFit="1" customWidth="1"/>
    <col min="15365" max="15366" width="13.85546875" style="237" bestFit="1" customWidth="1"/>
    <col min="15367" max="15368" width="14.85546875" style="237" bestFit="1" customWidth="1"/>
    <col min="15369" max="15616" width="9.140625" style="237" customWidth="1"/>
    <col min="15617" max="15617" width="13.7109375" style="237" customWidth="1"/>
    <col min="15618" max="15618" width="61.28515625" style="237" bestFit="1" customWidth="1"/>
    <col min="15619" max="15620" width="14.85546875" style="237" bestFit="1" customWidth="1"/>
    <col min="15621" max="15622" width="13.85546875" style="237" bestFit="1" customWidth="1"/>
    <col min="15623" max="15624" width="14.85546875" style="237" bestFit="1" customWidth="1"/>
    <col min="15625" max="15872" width="9.140625" style="237" customWidth="1"/>
    <col min="15873" max="15873" width="13.7109375" style="237" customWidth="1"/>
    <col min="15874" max="15874" width="61.28515625" style="237" bestFit="1" customWidth="1"/>
    <col min="15875" max="15876" width="14.85546875" style="237" bestFit="1" customWidth="1"/>
    <col min="15877" max="15878" width="13.85546875" style="237" bestFit="1" customWidth="1"/>
    <col min="15879" max="15880" width="14.85546875" style="237" bestFit="1" customWidth="1"/>
    <col min="15881" max="16128" width="9.140625" style="237" customWidth="1"/>
    <col min="16129" max="16129" width="13.7109375" style="237" customWidth="1"/>
    <col min="16130" max="16130" width="61.28515625" style="237" bestFit="1" customWidth="1"/>
    <col min="16131" max="16132" width="14.85546875" style="237" bestFit="1" customWidth="1"/>
    <col min="16133" max="16134" width="13.85546875" style="237" bestFit="1" customWidth="1"/>
    <col min="16135" max="16136" width="14.85546875" style="237" bestFit="1" customWidth="1"/>
    <col min="16137" max="16384" width="9.140625" style="237" customWidth="1"/>
  </cols>
  <sheetData>
    <row r="2" spans="1:8" ht="24" customHeight="1" x14ac:dyDescent="0.25">
      <c r="A2" s="328" t="s">
        <v>184</v>
      </c>
      <c r="B2" s="328"/>
      <c r="C2" s="328"/>
      <c r="D2" s="328"/>
      <c r="E2" s="328"/>
      <c r="F2" s="328"/>
      <c r="G2" s="328"/>
      <c r="H2" s="328"/>
    </row>
    <row r="3" spans="1:8" ht="24" customHeight="1" x14ac:dyDescent="0.25">
      <c r="A3" s="329" t="s">
        <v>1690</v>
      </c>
      <c r="B3" s="329"/>
      <c r="C3" s="329"/>
      <c r="D3" s="329"/>
      <c r="E3" s="329"/>
      <c r="F3" s="329"/>
      <c r="G3" s="329"/>
      <c r="H3" s="329"/>
    </row>
    <row r="4" spans="1:8" ht="12" customHeight="1" x14ac:dyDescent="0.25">
      <c r="A4" s="238"/>
      <c r="B4" s="238"/>
      <c r="C4" s="241"/>
      <c r="D4" s="241"/>
      <c r="E4" s="241"/>
      <c r="F4" s="241"/>
      <c r="G4" s="241"/>
      <c r="H4" s="241"/>
    </row>
    <row r="5" spans="1:8" ht="12" customHeight="1" thickBot="1" x14ac:dyDescent="0.3">
      <c r="A5" s="238"/>
      <c r="B5" s="238"/>
      <c r="C5" s="241"/>
      <c r="D5" s="241"/>
      <c r="E5" s="241"/>
      <c r="F5" s="241"/>
      <c r="G5" s="241"/>
      <c r="H5" s="241"/>
    </row>
    <row r="6" spans="1:8" ht="20.100000000000001" customHeight="1" thickBot="1" x14ac:dyDescent="0.3">
      <c r="A6" s="331" t="s">
        <v>174</v>
      </c>
      <c r="B6" s="331" t="s">
        <v>1732</v>
      </c>
      <c r="C6" s="332" t="s">
        <v>1733</v>
      </c>
      <c r="D6" s="332"/>
      <c r="E6" s="290"/>
      <c r="F6" s="290"/>
      <c r="G6" s="332" t="s">
        <v>1734</v>
      </c>
      <c r="H6" s="332"/>
    </row>
    <row r="7" spans="1:8" ht="20.100000000000001" customHeight="1" thickBot="1" x14ac:dyDescent="0.3">
      <c r="A7" s="331"/>
      <c r="B7" s="331"/>
      <c r="C7" s="273" t="s">
        <v>1735</v>
      </c>
      <c r="D7" s="273" t="s">
        <v>1736</v>
      </c>
      <c r="E7" s="273" t="s">
        <v>1737</v>
      </c>
      <c r="F7" s="273" t="s">
        <v>1738</v>
      </c>
      <c r="G7" s="273" t="s">
        <v>1735</v>
      </c>
      <c r="H7" s="273" t="s">
        <v>1736</v>
      </c>
    </row>
    <row r="8" spans="1:8" ht="20.100000000000001" customHeight="1" x14ac:dyDescent="0.25">
      <c r="A8" s="299" t="s">
        <v>860</v>
      </c>
      <c r="B8" s="299" t="s">
        <v>277</v>
      </c>
      <c r="C8" s="300">
        <v>41104839.810000002</v>
      </c>
      <c r="D8" s="301" t="s">
        <v>57</v>
      </c>
      <c r="E8" s="300">
        <v>1266604.06</v>
      </c>
      <c r="F8" s="300">
        <v>987281.94</v>
      </c>
      <c r="G8" s="300">
        <v>41384161.93</v>
      </c>
      <c r="H8" s="301" t="s">
        <v>57</v>
      </c>
    </row>
    <row r="9" spans="1:8" ht="20.100000000000001" customHeight="1" x14ac:dyDescent="0.25">
      <c r="A9" s="311" t="s">
        <v>861</v>
      </c>
      <c r="B9" s="311" t="s">
        <v>278</v>
      </c>
      <c r="C9" s="312">
        <v>20160349.82</v>
      </c>
      <c r="D9" s="313" t="s">
        <v>57</v>
      </c>
      <c r="E9" s="312">
        <v>1266604.06</v>
      </c>
      <c r="F9" s="312">
        <v>987281.94</v>
      </c>
      <c r="G9" s="312">
        <v>20439671.940000001</v>
      </c>
      <c r="H9" s="313" t="s">
        <v>57</v>
      </c>
    </row>
    <row r="10" spans="1:8" ht="20.100000000000001" customHeight="1" x14ac:dyDescent="0.25">
      <c r="A10" s="314" t="s">
        <v>862</v>
      </c>
      <c r="B10" s="314" t="s">
        <v>191</v>
      </c>
      <c r="C10" s="315">
        <v>6000</v>
      </c>
      <c r="D10" s="316" t="s">
        <v>57</v>
      </c>
      <c r="E10" s="315">
        <v>6000</v>
      </c>
      <c r="F10" s="315">
        <v>0</v>
      </c>
      <c r="G10" s="315">
        <v>12000</v>
      </c>
      <c r="H10" s="316" t="s">
        <v>57</v>
      </c>
    </row>
    <row r="11" spans="1:8" ht="20.100000000000001" customHeight="1" x14ac:dyDescent="0.25">
      <c r="A11" s="311" t="s">
        <v>863</v>
      </c>
      <c r="B11" s="311" t="s">
        <v>126</v>
      </c>
      <c r="C11" s="312">
        <v>6000</v>
      </c>
      <c r="D11" s="313" t="s">
        <v>57</v>
      </c>
      <c r="E11" s="312">
        <v>6000</v>
      </c>
      <c r="F11" s="312">
        <v>0</v>
      </c>
      <c r="G11" s="312">
        <v>12000</v>
      </c>
      <c r="H11" s="313" t="s">
        <v>57</v>
      </c>
    </row>
    <row r="12" spans="1:8" ht="20.100000000000001" customHeight="1" x14ac:dyDescent="0.25">
      <c r="A12" s="314" t="s">
        <v>864</v>
      </c>
      <c r="B12" s="314" t="s">
        <v>193</v>
      </c>
      <c r="C12" s="315">
        <v>8631823.9499999993</v>
      </c>
      <c r="D12" s="316" t="s">
        <v>57</v>
      </c>
      <c r="E12" s="315">
        <v>1080798.53</v>
      </c>
      <c r="F12" s="315">
        <v>613496.56999999995</v>
      </c>
      <c r="G12" s="315">
        <v>9099125.9100000001</v>
      </c>
      <c r="H12" s="316" t="s">
        <v>57</v>
      </c>
    </row>
    <row r="13" spans="1:8" ht="20.100000000000001" customHeight="1" x14ac:dyDescent="0.25">
      <c r="A13" s="311" t="s">
        <v>865</v>
      </c>
      <c r="B13" s="311" t="s">
        <v>279</v>
      </c>
      <c r="C13" s="312">
        <v>2365199.6800000002</v>
      </c>
      <c r="D13" s="313" t="s">
        <v>57</v>
      </c>
      <c r="E13" s="312">
        <v>565568.46</v>
      </c>
      <c r="F13" s="312">
        <v>28905.07</v>
      </c>
      <c r="G13" s="312">
        <v>2901863.07</v>
      </c>
      <c r="H13" s="313" t="s">
        <v>57</v>
      </c>
    </row>
    <row r="14" spans="1:8" ht="20.100000000000001" customHeight="1" x14ac:dyDescent="0.25">
      <c r="A14" s="311" t="s">
        <v>866</v>
      </c>
      <c r="B14" s="311" t="s">
        <v>280</v>
      </c>
      <c r="C14" s="312">
        <v>1118475.06</v>
      </c>
      <c r="D14" s="313" t="s">
        <v>57</v>
      </c>
      <c r="E14" s="312">
        <v>141860.28</v>
      </c>
      <c r="F14" s="312">
        <v>29656</v>
      </c>
      <c r="G14" s="312">
        <v>1230679.3400000001</v>
      </c>
      <c r="H14" s="313" t="s">
        <v>57</v>
      </c>
    </row>
    <row r="15" spans="1:8" ht="20.100000000000001" customHeight="1" x14ac:dyDescent="0.25">
      <c r="A15" s="311" t="s">
        <v>867</v>
      </c>
      <c r="B15" s="311" t="s">
        <v>281</v>
      </c>
      <c r="C15" s="317">
        <v>-81132.61</v>
      </c>
      <c r="D15" s="313" t="s">
        <v>57</v>
      </c>
      <c r="E15" s="312">
        <v>373369.79</v>
      </c>
      <c r="F15" s="312">
        <v>89348</v>
      </c>
      <c r="G15" s="312">
        <v>202889.18</v>
      </c>
      <c r="H15" s="313" t="s">
        <v>57</v>
      </c>
    </row>
    <row r="16" spans="1:8" ht="20.100000000000001" customHeight="1" x14ac:dyDescent="0.25">
      <c r="A16" s="311" t="s">
        <v>868</v>
      </c>
      <c r="B16" s="311" t="s">
        <v>282</v>
      </c>
      <c r="C16" s="312">
        <v>3607864.41</v>
      </c>
      <c r="D16" s="313" t="s">
        <v>57</v>
      </c>
      <c r="E16" s="312">
        <v>0</v>
      </c>
      <c r="F16" s="312">
        <v>418774.86</v>
      </c>
      <c r="G16" s="312">
        <v>3189089.55</v>
      </c>
      <c r="H16" s="313" t="s">
        <v>57</v>
      </c>
    </row>
    <row r="17" spans="1:8" ht="20.100000000000001" customHeight="1" x14ac:dyDescent="0.25">
      <c r="A17" s="311" t="s">
        <v>869</v>
      </c>
      <c r="B17" s="311" t="s">
        <v>283</v>
      </c>
      <c r="C17" s="312">
        <v>997156.89</v>
      </c>
      <c r="D17" s="313" t="s">
        <v>57</v>
      </c>
      <c r="E17" s="312">
        <v>0</v>
      </c>
      <c r="F17" s="312">
        <v>46791.76</v>
      </c>
      <c r="G17" s="312">
        <v>950365.13</v>
      </c>
      <c r="H17" s="313" t="s">
        <v>57</v>
      </c>
    </row>
    <row r="18" spans="1:8" ht="20.100000000000001" customHeight="1" x14ac:dyDescent="0.25">
      <c r="A18" s="311" t="s">
        <v>870</v>
      </c>
      <c r="B18" s="311" t="s">
        <v>513</v>
      </c>
      <c r="C18" s="312">
        <v>624260.52</v>
      </c>
      <c r="D18" s="313" t="s">
        <v>57</v>
      </c>
      <c r="E18" s="312">
        <v>0</v>
      </c>
      <c r="F18" s="312">
        <v>20.88</v>
      </c>
      <c r="G18" s="312">
        <v>624239.64</v>
      </c>
      <c r="H18" s="313" t="s">
        <v>57</v>
      </c>
    </row>
    <row r="19" spans="1:8" ht="20.100000000000001" customHeight="1" x14ac:dyDescent="0.25">
      <c r="A19" s="314" t="s">
        <v>871</v>
      </c>
      <c r="B19" s="314" t="s">
        <v>238</v>
      </c>
      <c r="C19" s="315">
        <v>8060728.0199999996</v>
      </c>
      <c r="D19" s="316" t="s">
        <v>57</v>
      </c>
      <c r="E19" s="315">
        <v>70366.59</v>
      </c>
      <c r="F19" s="315">
        <v>0</v>
      </c>
      <c r="G19" s="315">
        <v>8131094.6100000003</v>
      </c>
      <c r="H19" s="316" t="s">
        <v>57</v>
      </c>
    </row>
    <row r="20" spans="1:8" ht="20.100000000000001" customHeight="1" x14ac:dyDescent="0.25">
      <c r="A20" s="311" t="s">
        <v>872</v>
      </c>
      <c r="B20" s="311" t="s">
        <v>284</v>
      </c>
      <c r="C20" s="312">
        <v>3014478.6</v>
      </c>
      <c r="D20" s="313" t="s">
        <v>57</v>
      </c>
      <c r="E20" s="312">
        <v>15737.21</v>
      </c>
      <c r="F20" s="312">
        <v>0</v>
      </c>
      <c r="G20" s="312">
        <v>3030215.81</v>
      </c>
      <c r="H20" s="313" t="s">
        <v>57</v>
      </c>
    </row>
    <row r="21" spans="1:8" ht="20.100000000000001" customHeight="1" x14ac:dyDescent="0.25">
      <c r="A21" s="311" t="s">
        <v>873</v>
      </c>
      <c r="B21" s="311" t="s">
        <v>285</v>
      </c>
      <c r="C21" s="312">
        <v>5046249.42</v>
      </c>
      <c r="D21" s="313" t="s">
        <v>57</v>
      </c>
      <c r="E21" s="312">
        <v>54629.38</v>
      </c>
      <c r="F21" s="312">
        <v>0</v>
      </c>
      <c r="G21" s="312">
        <v>5100878.8</v>
      </c>
      <c r="H21" s="313" t="s">
        <v>57</v>
      </c>
    </row>
    <row r="22" spans="1:8" ht="20.100000000000001" customHeight="1" x14ac:dyDescent="0.25">
      <c r="A22" s="314" t="s">
        <v>874</v>
      </c>
      <c r="B22" s="314" t="s">
        <v>195</v>
      </c>
      <c r="C22" s="315">
        <v>3605643.7</v>
      </c>
      <c r="D22" s="316" t="s">
        <v>57</v>
      </c>
      <c r="E22" s="315">
        <v>95230</v>
      </c>
      <c r="F22" s="315">
        <v>371623.72</v>
      </c>
      <c r="G22" s="315">
        <v>3329249.98</v>
      </c>
      <c r="H22" s="316" t="s">
        <v>57</v>
      </c>
    </row>
    <row r="23" spans="1:8" ht="20.100000000000001" customHeight="1" x14ac:dyDescent="0.25">
      <c r="A23" s="311" t="s">
        <v>875</v>
      </c>
      <c r="B23" s="311" t="s">
        <v>286</v>
      </c>
      <c r="C23" s="312">
        <v>2016.76</v>
      </c>
      <c r="D23" s="313" t="s">
        <v>57</v>
      </c>
      <c r="E23" s="312">
        <v>0</v>
      </c>
      <c r="F23" s="312">
        <v>0</v>
      </c>
      <c r="G23" s="312">
        <v>2016.76</v>
      </c>
      <c r="H23" s="313" t="s">
        <v>57</v>
      </c>
    </row>
    <row r="24" spans="1:8" ht="20.100000000000001" customHeight="1" x14ac:dyDescent="0.25">
      <c r="A24" s="311" t="s">
        <v>876</v>
      </c>
      <c r="B24" s="311" t="s">
        <v>287</v>
      </c>
      <c r="C24" s="312">
        <v>78572.39</v>
      </c>
      <c r="D24" s="313" t="s">
        <v>57</v>
      </c>
      <c r="E24" s="312">
        <v>0</v>
      </c>
      <c r="F24" s="312">
        <v>0</v>
      </c>
      <c r="G24" s="312">
        <v>78572.39</v>
      </c>
      <c r="H24" s="313" t="s">
        <v>57</v>
      </c>
    </row>
    <row r="25" spans="1:8" ht="20.100000000000001" customHeight="1" x14ac:dyDescent="0.25">
      <c r="A25" s="311" t="s">
        <v>877</v>
      </c>
      <c r="B25" s="311" t="s">
        <v>288</v>
      </c>
      <c r="C25" s="312">
        <v>20954.21</v>
      </c>
      <c r="D25" s="313" t="s">
        <v>57</v>
      </c>
      <c r="E25" s="312">
        <v>0</v>
      </c>
      <c r="F25" s="312">
        <v>3566.64</v>
      </c>
      <c r="G25" s="312">
        <v>17387.57</v>
      </c>
      <c r="H25" s="313" t="s">
        <v>57</v>
      </c>
    </row>
    <row r="26" spans="1:8" ht="20.100000000000001" customHeight="1" x14ac:dyDescent="0.25">
      <c r="A26" s="311" t="s">
        <v>878</v>
      </c>
      <c r="B26" s="311" t="s">
        <v>289</v>
      </c>
      <c r="C26" s="312">
        <v>9815.83</v>
      </c>
      <c r="D26" s="313" t="s">
        <v>57</v>
      </c>
      <c r="E26" s="312">
        <v>0</v>
      </c>
      <c r="F26" s="312">
        <v>0</v>
      </c>
      <c r="G26" s="312">
        <v>9815.83</v>
      </c>
      <c r="H26" s="313" t="s">
        <v>57</v>
      </c>
    </row>
    <row r="27" spans="1:8" ht="20.100000000000001" customHeight="1" x14ac:dyDescent="0.25">
      <c r="A27" s="311" t="s">
        <v>879</v>
      </c>
      <c r="B27" s="311" t="s">
        <v>290</v>
      </c>
      <c r="C27" s="312">
        <v>11591.63</v>
      </c>
      <c r="D27" s="313" t="s">
        <v>57</v>
      </c>
      <c r="E27" s="312">
        <v>0</v>
      </c>
      <c r="F27" s="312">
        <v>3566.68</v>
      </c>
      <c r="G27" s="312">
        <v>8024.95</v>
      </c>
      <c r="H27" s="313" t="s">
        <v>57</v>
      </c>
    </row>
    <row r="28" spans="1:8" ht="20.100000000000001" customHeight="1" x14ac:dyDescent="0.25">
      <c r="A28" s="311" t="s">
        <v>880</v>
      </c>
      <c r="B28" s="311" t="s">
        <v>291</v>
      </c>
      <c r="C28" s="312">
        <v>48149.919999999998</v>
      </c>
      <c r="D28" s="313" t="s">
        <v>57</v>
      </c>
      <c r="E28" s="312">
        <v>0</v>
      </c>
      <c r="F28" s="312">
        <v>0</v>
      </c>
      <c r="G28" s="312">
        <v>48149.919999999998</v>
      </c>
      <c r="H28" s="313" t="s">
        <v>57</v>
      </c>
    </row>
    <row r="29" spans="1:8" ht="20.100000000000001" customHeight="1" x14ac:dyDescent="0.25">
      <c r="A29" s="311" t="s">
        <v>881</v>
      </c>
      <c r="B29" s="311" t="s">
        <v>292</v>
      </c>
      <c r="C29" s="312">
        <v>23183.37</v>
      </c>
      <c r="D29" s="313" t="s">
        <v>57</v>
      </c>
      <c r="E29" s="312">
        <v>0</v>
      </c>
      <c r="F29" s="312">
        <v>7133.32</v>
      </c>
      <c r="G29" s="312">
        <v>16050.05</v>
      </c>
      <c r="H29" s="313" t="s">
        <v>57</v>
      </c>
    </row>
    <row r="30" spans="1:8" ht="20.100000000000001" customHeight="1" x14ac:dyDescent="0.25">
      <c r="A30" s="311" t="s">
        <v>882</v>
      </c>
      <c r="B30" s="311" t="s">
        <v>293</v>
      </c>
      <c r="C30" s="312">
        <v>42800</v>
      </c>
      <c r="D30" s="313" t="s">
        <v>57</v>
      </c>
      <c r="E30" s="312">
        <v>0</v>
      </c>
      <c r="F30" s="312">
        <v>0</v>
      </c>
      <c r="G30" s="312">
        <v>42800</v>
      </c>
      <c r="H30" s="313" t="s">
        <v>57</v>
      </c>
    </row>
    <row r="31" spans="1:8" ht="20.100000000000001" customHeight="1" x14ac:dyDescent="0.25">
      <c r="A31" s="311" t="s">
        <v>883</v>
      </c>
      <c r="B31" s="311" t="s">
        <v>295</v>
      </c>
      <c r="C31" s="312">
        <v>23094.01</v>
      </c>
      <c r="D31" s="313" t="s">
        <v>57</v>
      </c>
      <c r="E31" s="312">
        <v>0</v>
      </c>
      <c r="F31" s="312">
        <v>2675</v>
      </c>
      <c r="G31" s="312">
        <v>20419.009999999998</v>
      </c>
      <c r="H31" s="313" t="s">
        <v>57</v>
      </c>
    </row>
    <row r="32" spans="1:8" ht="20.100000000000001" customHeight="1" x14ac:dyDescent="0.25">
      <c r="A32" s="311" t="s">
        <v>884</v>
      </c>
      <c r="B32" s="311" t="s">
        <v>296</v>
      </c>
      <c r="C32" s="312">
        <v>3686.66</v>
      </c>
      <c r="D32" s="313" t="s">
        <v>57</v>
      </c>
      <c r="E32" s="312">
        <v>0</v>
      </c>
      <c r="F32" s="312">
        <v>0</v>
      </c>
      <c r="G32" s="312">
        <v>3686.66</v>
      </c>
      <c r="H32" s="313" t="s">
        <v>57</v>
      </c>
    </row>
    <row r="33" spans="1:8" ht="20.100000000000001" customHeight="1" x14ac:dyDescent="0.25">
      <c r="A33" s="311" t="s">
        <v>885</v>
      </c>
      <c r="B33" s="311" t="s">
        <v>297</v>
      </c>
      <c r="C33" s="312">
        <v>42800</v>
      </c>
      <c r="D33" s="313" t="s">
        <v>57</v>
      </c>
      <c r="E33" s="312">
        <v>0</v>
      </c>
      <c r="F33" s="312">
        <v>0</v>
      </c>
      <c r="G33" s="312">
        <v>42800</v>
      </c>
      <c r="H33" s="313" t="s">
        <v>57</v>
      </c>
    </row>
    <row r="34" spans="1:8" ht="20.100000000000001" customHeight="1" x14ac:dyDescent="0.25">
      <c r="A34" s="311" t="s">
        <v>886</v>
      </c>
      <c r="B34" s="311" t="s">
        <v>298</v>
      </c>
      <c r="C34" s="312">
        <v>45872.67</v>
      </c>
      <c r="D34" s="313" t="s">
        <v>57</v>
      </c>
      <c r="E34" s="312">
        <v>0</v>
      </c>
      <c r="F34" s="312">
        <v>2687.65</v>
      </c>
      <c r="G34" s="312">
        <v>43185.02</v>
      </c>
      <c r="H34" s="313" t="s">
        <v>57</v>
      </c>
    </row>
    <row r="35" spans="1:8" ht="20.100000000000001" customHeight="1" x14ac:dyDescent="0.25">
      <c r="A35" s="311" t="s">
        <v>887</v>
      </c>
      <c r="B35" s="311" t="s">
        <v>299</v>
      </c>
      <c r="C35" s="312">
        <v>26884.52</v>
      </c>
      <c r="D35" s="313" t="s">
        <v>57</v>
      </c>
      <c r="E35" s="312">
        <v>0</v>
      </c>
      <c r="F35" s="312">
        <v>3357.9</v>
      </c>
      <c r="G35" s="312">
        <v>23526.62</v>
      </c>
      <c r="H35" s="313" t="s">
        <v>57</v>
      </c>
    </row>
    <row r="36" spans="1:8" ht="20.100000000000001" customHeight="1" x14ac:dyDescent="0.25">
      <c r="A36" s="311" t="s">
        <v>888</v>
      </c>
      <c r="B36" s="311" t="s">
        <v>300</v>
      </c>
      <c r="C36" s="312">
        <v>23183.37</v>
      </c>
      <c r="D36" s="313" t="s">
        <v>57</v>
      </c>
      <c r="E36" s="312">
        <v>0</v>
      </c>
      <c r="F36" s="312">
        <v>7133.32</v>
      </c>
      <c r="G36" s="312">
        <v>16050.05</v>
      </c>
      <c r="H36" s="313" t="s">
        <v>57</v>
      </c>
    </row>
    <row r="37" spans="1:8" ht="20.100000000000001" customHeight="1" x14ac:dyDescent="0.25">
      <c r="A37" s="311" t="s">
        <v>889</v>
      </c>
      <c r="B37" s="311" t="s">
        <v>301</v>
      </c>
      <c r="C37" s="312">
        <v>2676.43</v>
      </c>
      <c r="D37" s="313" t="s">
        <v>57</v>
      </c>
      <c r="E37" s="312">
        <v>0</v>
      </c>
      <c r="F37" s="312">
        <v>0</v>
      </c>
      <c r="G37" s="312">
        <v>2676.43</v>
      </c>
      <c r="H37" s="313" t="s">
        <v>57</v>
      </c>
    </row>
    <row r="38" spans="1:8" ht="20.100000000000001" customHeight="1" x14ac:dyDescent="0.25">
      <c r="A38" s="311" t="s">
        <v>890</v>
      </c>
      <c r="B38" s="311" t="s">
        <v>302</v>
      </c>
      <c r="C38" s="312">
        <v>23333.16</v>
      </c>
      <c r="D38" s="313" t="s">
        <v>57</v>
      </c>
      <c r="E38" s="312">
        <v>0</v>
      </c>
      <c r="F38" s="312">
        <v>0</v>
      </c>
      <c r="G38" s="312">
        <v>23333.16</v>
      </c>
      <c r="H38" s="313" t="s">
        <v>57</v>
      </c>
    </row>
    <row r="39" spans="1:8" ht="20.100000000000001" customHeight="1" x14ac:dyDescent="0.25">
      <c r="A39" s="311" t="s">
        <v>891</v>
      </c>
      <c r="B39" s="311" t="s">
        <v>303</v>
      </c>
      <c r="C39" s="312">
        <v>17833.32</v>
      </c>
      <c r="D39" s="313" t="s">
        <v>57</v>
      </c>
      <c r="E39" s="312">
        <v>0</v>
      </c>
      <c r="F39" s="312">
        <v>2675.01</v>
      </c>
      <c r="G39" s="312">
        <v>15158.31</v>
      </c>
      <c r="H39" s="313" t="s">
        <v>57</v>
      </c>
    </row>
    <row r="40" spans="1:8" ht="20.100000000000001" customHeight="1" x14ac:dyDescent="0.25">
      <c r="A40" s="311" t="s">
        <v>892</v>
      </c>
      <c r="B40" s="311" t="s">
        <v>304</v>
      </c>
      <c r="C40" s="312">
        <v>46844</v>
      </c>
      <c r="D40" s="313" t="s">
        <v>57</v>
      </c>
      <c r="E40" s="312">
        <v>0</v>
      </c>
      <c r="F40" s="312">
        <v>0</v>
      </c>
      <c r="G40" s="312">
        <v>46844</v>
      </c>
      <c r="H40" s="313" t="s">
        <v>57</v>
      </c>
    </row>
    <row r="41" spans="1:8" ht="20.100000000000001" customHeight="1" x14ac:dyDescent="0.25">
      <c r="A41" s="311" t="s">
        <v>893</v>
      </c>
      <c r="B41" s="311" t="s">
        <v>305</v>
      </c>
      <c r="C41" s="312">
        <v>17579.93</v>
      </c>
      <c r="D41" s="313" t="s">
        <v>57</v>
      </c>
      <c r="E41" s="312">
        <v>0</v>
      </c>
      <c r="F41" s="312">
        <v>0</v>
      </c>
      <c r="G41" s="312">
        <v>17579.93</v>
      </c>
      <c r="H41" s="313" t="s">
        <v>57</v>
      </c>
    </row>
    <row r="42" spans="1:8" ht="20.100000000000001" customHeight="1" x14ac:dyDescent="0.25">
      <c r="A42" s="311" t="s">
        <v>894</v>
      </c>
      <c r="B42" s="311" t="s">
        <v>306</v>
      </c>
      <c r="C42" s="312">
        <v>17243.650000000001</v>
      </c>
      <c r="D42" s="313" t="s">
        <v>57</v>
      </c>
      <c r="E42" s="312">
        <v>0</v>
      </c>
      <c r="F42" s="312">
        <v>9808.32</v>
      </c>
      <c r="G42" s="312">
        <v>7435.33</v>
      </c>
      <c r="H42" s="313" t="s">
        <v>57</v>
      </c>
    </row>
    <row r="43" spans="1:8" ht="20.100000000000001" customHeight="1" x14ac:dyDescent="0.25">
      <c r="A43" s="311" t="s">
        <v>895</v>
      </c>
      <c r="B43" s="311" t="s">
        <v>676</v>
      </c>
      <c r="C43" s="312">
        <v>891.66</v>
      </c>
      <c r="D43" s="313" t="s">
        <v>57</v>
      </c>
      <c r="E43" s="312">
        <v>0</v>
      </c>
      <c r="F43" s="312">
        <v>0</v>
      </c>
      <c r="G43" s="312">
        <v>891.66</v>
      </c>
      <c r="H43" s="313" t="s">
        <v>57</v>
      </c>
    </row>
    <row r="44" spans="1:8" ht="20.100000000000001" customHeight="1" x14ac:dyDescent="0.25">
      <c r="A44" s="311" t="s">
        <v>896</v>
      </c>
      <c r="B44" s="311" t="s">
        <v>307</v>
      </c>
      <c r="C44" s="312">
        <v>14514.58</v>
      </c>
      <c r="D44" s="313" t="s">
        <v>57</v>
      </c>
      <c r="E44" s="312">
        <v>0</v>
      </c>
      <c r="F44" s="312">
        <v>2675</v>
      </c>
      <c r="G44" s="312">
        <v>11839.58</v>
      </c>
      <c r="H44" s="313" t="s">
        <v>57</v>
      </c>
    </row>
    <row r="45" spans="1:8" ht="20.100000000000001" customHeight="1" x14ac:dyDescent="0.25">
      <c r="A45" s="311" t="s">
        <v>897</v>
      </c>
      <c r="B45" s="311" t="s">
        <v>308</v>
      </c>
      <c r="C45" s="312">
        <v>6120.5</v>
      </c>
      <c r="D45" s="313" t="s">
        <v>57</v>
      </c>
      <c r="E45" s="312">
        <v>0</v>
      </c>
      <c r="F45" s="312">
        <v>802.52</v>
      </c>
      <c r="G45" s="312">
        <v>5317.98</v>
      </c>
      <c r="H45" s="313" t="s">
        <v>57</v>
      </c>
    </row>
    <row r="46" spans="1:8" ht="20.100000000000001" customHeight="1" x14ac:dyDescent="0.25">
      <c r="A46" s="311" t="s">
        <v>898</v>
      </c>
      <c r="B46" s="311" t="s">
        <v>309</v>
      </c>
      <c r="C46" s="312">
        <v>5353.66</v>
      </c>
      <c r="D46" s="313" t="s">
        <v>57</v>
      </c>
      <c r="E46" s="312">
        <v>0</v>
      </c>
      <c r="F46" s="312">
        <v>0</v>
      </c>
      <c r="G46" s="312">
        <v>5353.66</v>
      </c>
      <c r="H46" s="313" t="s">
        <v>57</v>
      </c>
    </row>
    <row r="47" spans="1:8" ht="20.100000000000001" customHeight="1" x14ac:dyDescent="0.25">
      <c r="A47" s="311" t="s">
        <v>899</v>
      </c>
      <c r="B47" s="311" t="s">
        <v>311</v>
      </c>
      <c r="C47" s="317">
        <v>-2318.34</v>
      </c>
      <c r="D47" s="313" t="s">
        <v>57</v>
      </c>
      <c r="E47" s="312">
        <v>0</v>
      </c>
      <c r="F47" s="312">
        <v>0</v>
      </c>
      <c r="G47" s="317">
        <v>-2318.34</v>
      </c>
      <c r="H47" s="313" t="s">
        <v>57</v>
      </c>
    </row>
    <row r="48" spans="1:8" ht="20.100000000000001" customHeight="1" x14ac:dyDescent="0.25">
      <c r="A48" s="311" t="s">
        <v>900</v>
      </c>
      <c r="B48" s="311" t="s">
        <v>312</v>
      </c>
      <c r="C48" s="312">
        <v>9907.93</v>
      </c>
      <c r="D48" s="313" t="s">
        <v>57</v>
      </c>
      <c r="E48" s="312">
        <v>0</v>
      </c>
      <c r="F48" s="312">
        <v>0</v>
      </c>
      <c r="G48" s="312">
        <v>9907.93</v>
      </c>
      <c r="H48" s="313" t="s">
        <v>57</v>
      </c>
    </row>
    <row r="49" spans="1:8" ht="20.100000000000001" customHeight="1" x14ac:dyDescent="0.25">
      <c r="A49" s="311" t="s">
        <v>901</v>
      </c>
      <c r="B49" s="311" t="s">
        <v>313</v>
      </c>
      <c r="C49" s="312">
        <v>59346.86</v>
      </c>
      <c r="D49" s="313" t="s">
        <v>57</v>
      </c>
      <c r="E49" s="312">
        <v>0</v>
      </c>
      <c r="F49" s="312">
        <v>0</v>
      </c>
      <c r="G49" s="312">
        <v>59346.86</v>
      </c>
      <c r="H49" s="313" t="s">
        <v>57</v>
      </c>
    </row>
    <row r="50" spans="1:8" ht="20.100000000000001" customHeight="1" x14ac:dyDescent="0.25">
      <c r="A50" s="311" t="s">
        <v>902</v>
      </c>
      <c r="B50" s="311" t="s">
        <v>314</v>
      </c>
      <c r="C50" s="312">
        <v>21399.96</v>
      </c>
      <c r="D50" s="313" t="s">
        <v>57</v>
      </c>
      <c r="E50" s="312">
        <v>0</v>
      </c>
      <c r="F50" s="312">
        <v>0</v>
      </c>
      <c r="G50" s="312">
        <v>21399.96</v>
      </c>
      <c r="H50" s="313" t="s">
        <v>57</v>
      </c>
    </row>
    <row r="51" spans="1:8" ht="20.100000000000001" customHeight="1" x14ac:dyDescent="0.25">
      <c r="A51" s="311" t="s">
        <v>903</v>
      </c>
      <c r="B51" s="311" t="s">
        <v>315</v>
      </c>
      <c r="C51" s="312">
        <v>45646.52</v>
      </c>
      <c r="D51" s="313" t="s">
        <v>57</v>
      </c>
      <c r="E51" s="312">
        <v>0</v>
      </c>
      <c r="F51" s="312">
        <v>0</v>
      </c>
      <c r="G51" s="312">
        <v>45646.52</v>
      </c>
      <c r="H51" s="313" t="s">
        <v>57</v>
      </c>
    </row>
    <row r="52" spans="1:8" ht="20.100000000000001" customHeight="1" x14ac:dyDescent="0.25">
      <c r="A52" s="311" t="s">
        <v>904</v>
      </c>
      <c r="B52" s="311" t="s">
        <v>316</v>
      </c>
      <c r="C52" s="312">
        <v>5820</v>
      </c>
      <c r="D52" s="313" t="s">
        <v>57</v>
      </c>
      <c r="E52" s="312">
        <v>0</v>
      </c>
      <c r="F52" s="312">
        <v>0</v>
      </c>
      <c r="G52" s="312">
        <v>5820</v>
      </c>
      <c r="H52" s="313" t="s">
        <v>57</v>
      </c>
    </row>
    <row r="53" spans="1:8" ht="20.100000000000001" customHeight="1" x14ac:dyDescent="0.25">
      <c r="A53" s="311" t="s">
        <v>905</v>
      </c>
      <c r="B53" s="311" t="s">
        <v>317</v>
      </c>
      <c r="C53" s="312">
        <v>8916.66</v>
      </c>
      <c r="D53" s="313" t="s">
        <v>57</v>
      </c>
      <c r="E53" s="312">
        <v>0</v>
      </c>
      <c r="F53" s="312">
        <v>0</v>
      </c>
      <c r="G53" s="312">
        <v>8916.66</v>
      </c>
      <c r="H53" s="313" t="s">
        <v>57</v>
      </c>
    </row>
    <row r="54" spans="1:8" ht="20.100000000000001" customHeight="1" x14ac:dyDescent="0.25">
      <c r="A54" s="311" t="s">
        <v>906</v>
      </c>
      <c r="B54" s="311" t="s">
        <v>318</v>
      </c>
      <c r="C54" s="312">
        <v>59897.4</v>
      </c>
      <c r="D54" s="313" t="s">
        <v>57</v>
      </c>
      <c r="E54" s="312">
        <v>0</v>
      </c>
      <c r="F54" s="312">
        <v>12483.32</v>
      </c>
      <c r="G54" s="312">
        <v>47414.080000000002</v>
      </c>
      <c r="H54" s="313" t="s">
        <v>57</v>
      </c>
    </row>
    <row r="55" spans="1:8" ht="20.100000000000001" customHeight="1" x14ac:dyDescent="0.25">
      <c r="A55" s="311" t="s">
        <v>907</v>
      </c>
      <c r="B55" s="311" t="s">
        <v>319</v>
      </c>
      <c r="C55" s="312">
        <v>9970.66</v>
      </c>
      <c r="D55" s="313" t="s">
        <v>57</v>
      </c>
      <c r="E55" s="312">
        <v>0</v>
      </c>
      <c r="F55" s="312">
        <v>0</v>
      </c>
      <c r="G55" s="312">
        <v>9970.66</v>
      </c>
      <c r="H55" s="313" t="s">
        <v>57</v>
      </c>
    </row>
    <row r="56" spans="1:8" ht="20.100000000000001" customHeight="1" x14ac:dyDescent="0.25">
      <c r="A56" s="311" t="s">
        <v>908</v>
      </c>
      <c r="B56" s="311" t="s">
        <v>320</v>
      </c>
      <c r="C56" s="312">
        <v>13910.03</v>
      </c>
      <c r="D56" s="313" t="s">
        <v>57</v>
      </c>
      <c r="E56" s="312">
        <v>12840</v>
      </c>
      <c r="F56" s="312">
        <v>713.32</v>
      </c>
      <c r="G56" s="312">
        <v>26036.71</v>
      </c>
      <c r="H56" s="313" t="s">
        <v>57</v>
      </c>
    </row>
    <row r="57" spans="1:8" ht="20.100000000000001" customHeight="1" x14ac:dyDescent="0.25">
      <c r="A57" s="311" t="s">
        <v>909</v>
      </c>
      <c r="B57" s="311" t="s">
        <v>321</v>
      </c>
      <c r="C57" s="312">
        <v>17526.68</v>
      </c>
      <c r="D57" s="313" t="s">
        <v>57</v>
      </c>
      <c r="E57" s="312">
        <v>0</v>
      </c>
      <c r="F57" s="312">
        <v>4101.6400000000003</v>
      </c>
      <c r="G57" s="312">
        <v>13425.04</v>
      </c>
      <c r="H57" s="313" t="s">
        <v>57</v>
      </c>
    </row>
    <row r="58" spans="1:8" ht="20.100000000000001" customHeight="1" x14ac:dyDescent="0.25">
      <c r="A58" s="311" t="s">
        <v>910</v>
      </c>
      <c r="B58" s="311" t="s">
        <v>322</v>
      </c>
      <c r="C58" s="312">
        <v>10100</v>
      </c>
      <c r="D58" s="313" t="s">
        <v>57</v>
      </c>
      <c r="E58" s="312">
        <v>0</v>
      </c>
      <c r="F58" s="312">
        <v>0</v>
      </c>
      <c r="G58" s="312">
        <v>10100</v>
      </c>
      <c r="H58" s="313" t="s">
        <v>57</v>
      </c>
    </row>
    <row r="59" spans="1:8" ht="20.100000000000001" customHeight="1" x14ac:dyDescent="0.25">
      <c r="A59" s="311" t="s">
        <v>911</v>
      </c>
      <c r="B59" s="311" t="s">
        <v>323</v>
      </c>
      <c r="C59" s="312">
        <v>1092.26</v>
      </c>
      <c r="D59" s="313" t="s">
        <v>57</v>
      </c>
      <c r="E59" s="312">
        <v>0</v>
      </c>
      <c r="F59" s="312">
        <v>445.84</v>
      </c>
      <c r="G59" s="312">
        <v>646.41999999999996</v>
      </c>
      <c r="H59" s="313" t="s">
        <v>57</v>
      </c>
    </row>
    <row r="60" spans="1:8" ht="20.100000000000001" customHeight="1" x14ac:dyDescent="0.25">
      <c r="A60" s="311" t="s">
        <v>912</v>
      </c>
      <c r="B60" s="311" t="s">
        <v>324</v>
      </c>
      <c r="C60" s="317">
        <v>-1248.33</v>
      </c>
      <c r="D60" s="313" t="s">
        <v>57</v>
      </c>
      <c r="E60" s="312">
        <v>0</v>
      </c>
      <c r="F60" s="312">
        <v>0</v>
      </c>
      <c r="G60" s="317">
        <v>-1248.33</v>
      </c>
      <c r="H60" s="313" t="s">
        <v>57</v>
      </c>
    </row>
    <row r="61" spans="1:8" ht="20.100000000000001" customHeight="1" x14ac:dyDescent="0.25">
      <c r="A61" s="311" t="s">
        <v>913</v>
      </c>
      <c r="B61" s="311" t="s">
        <v>325</v>
      </c>
      <c r="C61" s="312">
        <v>6713.86</v>
      </c>
      <c r="D61" s="313" t="s">
        <v>57</v>
      </c>
      <c r="E61" s="312">
        <v>0</v>
      </c>
      <c r="F61" s="312">
        <v>2452.08</v>
      </c>
      <c r="G61" s="312">
        <v>4261.78</v>
      </c>
      <c r="H61" s="313" t="s">
        <v>57</v>
      </c>
    </row>
    <row r="62" spans="1:8" ht="20.100000000000001" customHeight="1" x14ac:dyDescent="0.25">
      <c r="A62" s="311" t="s">
        <v>914</v>
      </c>
      <c r="B62" s="311" t="s">
        <v>326</v>
      </c>
      <c r="C62" s="312">
        <v>4280</v>
      </c>
      <c r="D62" s="313" t="s">
        <v>57</v>
      </c>
      <c r="E62" s="312">
        <v>0</v>
      </c>
      <c r="F62" s="312">
        <v>0</v>
      </c>
      <c r="G62" s="312">
        <v>4280</v>
      </c>
      <c r="H62" s="313" t="s">
        <v>57</v>
      </c>
    </row>
    <row r="63" spans="1:8" ht="20.100000000000001" customHeight="1" x14ac:dyDescent="0.25">
      <c r="A63" s="311" t="s">
        <v>915</v>
      </c>
      <c r="B63" s="311" t="s">
        <v>327</v>
      </c>
      <c r="C63" s="312">
        <v>39233.339999999997</v>
      </c>
      <c r="D63" s="313" t="s">
        <v>57</v>
      </c>
      <c r="E63" s="312">
        <v>0</v>
      </c>
      <c r="F63" s="312">
        <v>0</v>
      </c>
      <c r="G63" s="312">
        <v>39233.339999999997</v>
      </c>
      <c r="H63" s="313" t="s">
        <v>57</v>
      </c>
    </row>
    <row r="64" spans="1:8" ht="20.100000000000001" customHeight="1" x14ac:dyDescent="0.25">
      <c r="A64" s="311" t="s">
        <v>916</v>
      </c>
      <c r="B64" s="311" t="s">
        <v>328</v>
      </c>
      <c r="C64" s="312">
        <v>16464</v>
      </c>
      <c r="D64" s="313" t="s">
        <v>57</v>
      </c>
      <c r="E64" s="312">
        <v>0</v>
      </c>
      <c r="F64" s="312">
        <v>0</v>
      </c>
      <c r="G64" s="312">
        <v>16464</v>
      </c>
      <c r="H64" s="313" t="s">
        <v>57</v>
      </c>
    </row>
    <row r="65" spans="1:8" ht="20.100000000000001" customHeight="1" x14ac:dyDescent="0.25">
      <c r="A65" s="311" t="s">
        <v>917</v>
      </c>
      <c r="B65" s="311" t="s">
        <v>329</v>
      </c>
      <c r="C65" s="312">
        <v>37672.879999999997</v>
      </c>
      <c r="D65" s="313" t="s">
        <v>57</v>
      </c>
      <c r="E65" s="312">
        <v>0</v>
      </c>
      <c r="F65" s="312">
        <v>11591.68</v>
      </c>
      <c r="G65" s="312">
        <v>26081.200000000001</v>
      </c>
      <c r="H65" s="313" t="s">
        <v>57</v>
      </c>
    </row>
    <row r="66" spans="1:8" ht="20.100000000000001" customHeight="1" x14ac:dyDescent="0.25">
      <c r="A66" s="311" t="s">
        <v>918</v>
      </c>
      <c r="B66" s="311" t="s">
        <v>330</v>
      </c>
      <c r="C66" s="312">
        <v>12779.59</v>
      </c>
      <c r="D66" s="313" t="s">
        <v>57</v>
      </c>
      <c r="E66" s="312">
        <v>0</v>
      </c>
      <c r="F66" s="312">
        <v>0</v>
      </c>
      <c r="G66" s="312">
        <v>12779.59</v>
      </c>
      <c r="H66" s="313" t="s">
        <v>57</v>
      </c>
    </row>
    <row r="67" spans="1:8" ht="20.100000000000001" customHeight="1" x14ac:dyDescent="0.25">
      <c r="A67" s="311" t="s">
        <v>919</v>
      </c>
      <c r="B67" s="311" t="s">
        <v>331</v>
      </c>
      <c r="C67" s="317">
        <v>-891.75</v>
      </c>
      <c r="D67" s="313" t="s">
        <v>57</v>
      </c>
      <c r="E67" s="312">
        <v>0</v>
      </c>
      <c r="F67" s="312">
        <v>0</v>
      </c>
      <c r="G67" s="317">
        <v>-891.75</v>
      </c>
      <c r="H67" s="313" t="s">
        <v>57</v>
      </c>
    </row>
    <row r="68" spans="1:8" ht="20.100000000000001" customHeight="1" x14ac:dyDescent="0.25">
      <c r="A68" s="311" t="s">
        <v>920</v>
      </c>
      <c r="B68" s="311" t="s">
        <v>332</v>
      </c>
      <c r="C68" s="317">
        <v>-668.75</v>
      </c>
      <c r="D68" s="313" t="s">
        <v>57</v>
      </c>
      <c r="E68" s="312">
        <v>0</v>
      </c>
      <c r="F68" s="312">
        <v>0</v>
      </c>
      <c r="G68" s="317">
        <v>-668.75</v>
      </c>
      <c r="H68" s="313" t="s">
        <v>57</v>
      </c>
    </row>
    <row r="69" spans="1:8" ht="20.100000000000001" customHeight="1" x14ac:dyDescent="0.25">
      <c r="A69" s="311" t="s">
        <v>921</v>
      </c>
      <c r="B69" s="311" t="s">
        <v>333</v>
      </c>
      <c r="C69" s="312">
        <v>35488.35</v>
      </c>
      <c r="D69" s="313" t="s">
        <v>57</v>
      </c>
      <c r="E69" s="312">
        <v>16050</v>
      </c>
      <c r="F69" s="312">
        <v>9407.07</v>
      </c>
      <c r="G69" s="312">
        <v>42131.28</v>
      </c>
      <c r="H69" s="313" t="s">
        <v>57</v>
      </c>
    </row>
    <row r="70" spans="1:8" ht="20.100000000000001" customHeight="1" x14ac:dyDescent="0.25">
      <c r="A70" s="311" t="s">
        <v>922</v>
      </c>
      <c r="B70" s="311" t="s">
        <v>335</v>
      </c>
      <c r="C70" s="312">
        <v>39233.339999999997</v>
      </c>
      <c r="D70" s="313" t="s">
        <v>57</v>
      </c>
      <c r="E70" s="312">
        <v>0</v>
      </c>
      <c r="F70" s="312">
        <v>7133.32</v>
      </c>
      <c r="G70" s="312">
        <v>32100.02</v>
      </c>
      <c r="H70" s="313" t="s">
        <v>57</v>
      </c>
    </row>
    <row r="71" spans="1:8" ht="20.100000000000001" customHeight="1" x14ac:dyDescent="0.25">
      <c r="A71" s="311" t="s">
        <v>923</v>
      </c>
      <c r="B71" s="311" t="s">
        <v>336</v>
      </c>
      <c r="C71" s="312">
        <v>39279.919999999998</v>
      </c>
      <c r="D71" s="313" t="s">
        <v>57</v>
      </c>
      <c r="E71" s="312">
        <v>0</v>
      </c>
      <c r="F71" s="312">
        <v>0</v>
      </c>
      <c r="G71" s="312">
        <v>39279.919999999998</v>
      </c>
      <c r="H71" s="313" t="s">
        <v>57</v>
      </c>
    </row>
    <row r="72" spans="1:8" ht="20.100000000000001" customHeight="1" x14ac:dyDescent="0.25">
      <c r="A72" s="311" t="s">
        <v>924</v>
      </c>
      <c r="B72" s="311" t="s">
        <v>337</v>
      </c>
      <c r="C72" s="312">
        <v>32099.94</v>
      </c>
      <c r="D72" s="313" t="s">
        <v>57</v>
      </c>
      <c r="E72" s="312">
        <v>0</v>
      </c>
      <c r="F72" s="312">
        <v>7133.32</v>
      </c>
      <c r="G72" s="312">
        <v>24966.62</v>
      </c>
      <c r="H72" s="313" t="s">
        <v>57</v>
      </c>
    </row>
    <row r="73" spans="1:8" ht="20.100000000000001" customHeight="1" x14ac:dyDescent="0.25">
      <c r="A73" s="311" t="s">
        <v>925</v>
      </c>
      <c r="B73" s="311" t="s">
        <v>338</v>
      </c>
      <c r="C73" s="312">
        <v>17919.919999999998</v>
      </c>
      <c r="D73" s="313" t="s">
        <v>57</v>
      </c>
      <c r="E73" s="312">
        <v>0</v>
      </c>
      <c r="F73" s="312">
        <v>0</v>
      </c>
      <c r="G73" s="312">
        <v>17919.919999999998</v>
      </c>
      <c r="H73" s="313" t="s">
        <v>57</v>
      </c>
    </row>
    <row r="74" spans="1:8" ht="20.100000000000001" customHeight="1" x14ac:dyDescent="0.25">
      <c r="A74" s="311" t="s">
        <v>927</v>
      </c>
      <c r="B74" s="311" t="s">
        <v>340</v>
      </c>
      <c r="C74" s="312">
        <v>3437.34</v>
      </c>
      <c r="D74" s="313" t="s">
        <v>57</v>
      </c>
      <c r="E74" s="312">
        <v>0</v>
      </c>
      <c r="F74" s="312">
        <v>0</v>
      </c>
      <c r="G74" s="312">
        <v>3437.34</v>
      </c>
      <c r="H74" s="313" t="s">
        <v>57</v>
      </c>
    </row>
    <row r="75" spans="1:8" ht="20.100000000000001" customHeight="1" x14ac:dyDescent="0.25">
      <c r="A75" s="311" t="s">
        <v>928</v>
      </c>
      <c r="B75" s="311" t="s">
        <v>341</v>
      </c>
      <c r="C75" s="312">
        <v>7839.92</v>
      </c>
      <c r="D75" s="313" t="s">
        <v>57</v>
      </c>
      <c r="E75" s="312">
        <v>0</v>
      </c>
      <c r="F75" s="312">
        <v>0</v>
      </c>
      <c r="G75" s="312">
        <v>7839.92</v>
      </c>
      <c r="H75" s="313" t="s">
        <v>57</v>
      </c>
    </row>
    <row r="76" spans="1:8" ht="20.100000000000001" customHeight="1" x14ac:dyDescent="0.25">
      <c r="A76" s="311" t="s">
        <v>929</v>
      </c>
      <c r="B76" s="311" t="s">
        <v>342</v>
      </c>
      <c r="C76" s="312">
        <v>13375</v>
      </c>
      <c r="D76" s="313" t="s">
        <v>57</v>
      </c>
      <c r="E76" s="312">
        <v>0</v>
      </c>
      <c r="F76" s="312">
        <v>2006.25</v>
      </c>
      <c r="G76" s="312">
        <v>11368.75</v>
      </c>
      <c r="H76" s="313" t="s">
        <v>57</v>
      </c>
    </row>
    <row r="77" spans="1:8" ht="20.100000000000001" customHeight="1" x14ac:dyDescent="0.25">
      <c r="A77" s="311" t="s">
        <v>930</v>
      </c>
      <c r="B77" s="311" t="s">
        <v>343</v>
      </c>
      <c r="C77" s="317">
        <v>-1583.27</v>
      </c>
      <c r="D77" s="313" t="s">
        <v>57</v>
      </c>
      <c r="E77" s="312">
        <v>0</v>
      </c>
      <c r="F77" s="312">
        <v>333.32</v>
      </c>
      <c r="G77" s="317">
        <v>-1916.59</v>
      </c>
      <c r="H77" s="313" t="s">
        <v>57</v>
      </c>
    </row>
    <row r="78" spans="1:8" ht="20.100000000000001" customHeight="1" x14ac:dyDescent="0.25">
      <c r="A78" s="311" t="s">
        <v>931</v>
      </c>
      <c r="B78" s="311" t="s">
        <v>344</v>
      </c>
      <c r="C78" s="312">
        <v>2537.5</v>
      </c>
      <c r="D78" s="313" t="s">
        <v>57</v>
      </c>
      <c r="E78" s="312">
        <v>0</v>
      </c>
      <c r="F78" s="312">
        <v>0</v>
      </c>
      <c r="G78" s="312">
        <v>2537.5</v>
      </c>
      <c r="H78" s="313" t="s">
        <v>57</v>
      </c>
    </row>
    <row r="79" spans="1:8" ht="20.100000000000001" customHeight="1" x14ac:dyDescent="0.25">
      <c r="A79" s="311" t="s">
        <v>932</v>
      </c>
      <c r="B79" s="311" t="s">
        <v>345</v>
      </c>
      <c r="C79" s="312">
        <v>11200</v>
      </c>
      <c r="D79" s="313" t="s">
        <v>57</v>
      </c>
      <c r="E79" s="312">
        <v>0</v>
      </c>
      <c r="F79" s="312">
        <v>0</v>
      </c>
      <c r="G79" s="312">
        <v>11200</v>
      </c>
      <c r="H79" s="313" t="s">
        <v>57</v>
      </c>
    </row>
    <row r="80" spans="1:8" ht="20.100000000000001" customHeight="1" x14ac:dyDescent="0.25">
      <c r="A80" s="311" t="s">
        <v>933</v>
      </c>
      <c r="B80" s="311" t="s">
        <v>346</v>
      </c>
      <c r="C80" s="312">
        <v>8266.1299999999992</v>
      </c>
      <c r="D80" s="313" t="s">
        <v>57</v>
      </c>
      <c r="E80" s="312">
        <v>16050</v>
      </c>
      <c r="F80" s="312">
        <v>2457.31</v>
      </c>
      <c r="G80" s="312">
        <v>21858.82</v>
      </c>
      <c r="H80" s="313" t="s">
        <v>57</v>
      </c>
    </row>
    <row r="81" spans="1:8" ht="20.100000000000001" customHeight="1" x14ac:dyDescent="0.25">
      <c r="A81" s="311" t="s">
        <v>934</v>
      </c>
      <c r="B81" s="311" t="s">
        <v>347</v>
      </c>
      <c r="C81" s="312">
        <v>12129.4</v>
      </c>
      <c r="D81" s="313" t="s">
        <v>57</v>
      </c>
      <c r="E81" s="312">
        <v>0</v>
      </c>
      <c r="F81" s="312">
        <v>3349</v>
      </c>
      <c r="G81" s="312">
        <v>8780.4</v>
      </c>
      <c r="H81" s="313" t="s">
        <v>57</v>
      </c>
    </row>
    <row r="82" spans="1:8" ht="20.100000000000001" customHeight="1" x14ac:dyDescent="0.25">
      <c r="A82" s="311" t="s">
        <v>935</v>
      </c>
      <c r="B82" s="311" t="s">
        <v>348</v>
      </c>
      <c r="C82" s="312">
        <v>2230.67</v>
      </c>
      <c r="D82" s="313" t="s">
        <v>57</v>
      </c>
      <c r="E82" s="312">
        <v>0</v>
      </c>
      <c r="F82" s="312">
        <v>0</v>
      </c>
      <c r="G82" s="312">
        <v>2230.67</v>
      </c>
      <c r="H82" s="313" t="s">
        <v>57</v>
      </c>
    </row>
    <row r="83" spans="1:8" ht="20.100000000000001" customHeight="1" x14ac:dyDescent="0.25">
      <c r="A83" s="311" t="s">
        <v>936</v>
      </c>
      <c r="B83" s="311" t="s">
        <v>349</v>
      </c>
      <c r="C83" s="312">
        <v>16228.34</v>
      </c>
      <c r="D83" s="313" t="s">
        <v>57</v>
      </c>
      <c r="E83" s="312">
        <v>0</v>
      </c>
      <c r="F83" s="312">
        <v>1783.32</v>
      </c>
      <c r="G83" s="312">
        <v>14445.02</v>
      </c>
      <c r="H83" s="313" t="s">
        <v>57</v>
      </c>
    </row>
    <row r="84" spans="1:8" ht="20.100000000000001" customHeight="1" x14ac:dyDescent="0.25">
      <c r="A84" s="311" t="s">
        <v>937</v>
      </c>
      <c r="B84" s="311" t="s">
        <v>350</v>
      </c>
      <c r="C84" s="312">
        <v>1605</v>
      </c>
      <c r="D84" s="313" t="s">
        <v>57</v>
      </c>
      <c r="E84" s="312">
        <v>0</v>
      </c>
      <c r="F84" s="312">
        <v>0</v>
      </c>
      <c r="G84" s="312">
        <v>1605</v>
      </c>
      <c r="H84" s="313" t="s">
        <v>57</v>
      </c>
    </row>
    <row r="85" spans="1:8" ht="20.100000000000001" customHeight="1" x14ac:dyDescent="0.25">
      <c r="A85" s="311" t="s">
        <v>938</v>
      </c>
      <c r="B85" s="311" t="s">
        <v>351</v>
      </c>
      <c r="C85" s="312">
        <v>1605</v>
      </c>
      <c r="D85" s="313" t="s">
        <v>57</v>
      </c>
      <c r="E85" s="312">
        <v>0</v>
      </c>
      <c r="F85" s="312">
        <v>1605</v>
      </c>
      <c r="G85" s="312">
        <v>0</v>
      </c>
      <c r="H85" s="313" t="s">
        <v>57</v>
      </c>
    </row>
    <row r="86" spans="1:8" ht="20.100000000000001" customHeight="1" x14ac:dyDescent="0.25">
      <c r="A86" s="311" t="s">
        <v>939</v>
      </c>
      <c r="B86" s="311" t="s">
        <v>352</v>
      </c>
      <c r="C86" s="312">
        <v>37450.01</v>
      </c>
      <c r="D86" s="313" t="s">
        <v>57</v>
      </c>
      <c r="E86" s="312">
        <v>0</v>
      </c>
      <c r="F86" s="312">
        <v>7133.32</v>
      </c>
      <c r="G86" s="312">
        <v>30316.69</v>
      </c>
      <c r="H86" s="313" t="s">
        <v>57</v>
      </c>
    </row>
    <row r="87" spans="1:8" ht="20.100000000000001" customHeight="1" x14ac:dyDescent="0.25">
      <c r="A87" s="311" t="s">
        <v>940</v>
      </c>
      <c r="B87" s="311" t="s">
        <v>353</v>
      </c>
      <c r="C87" s="312">
        <v>27916.67</v>
      </c>
      <c r="D87" s="313" t="s">
        <v>57</v>
      </c>
      <c r="E87" s="312">
        <v>0</v>
      </c>
      <c r="F87" s="312">
        <v>0</v>
      </c>
      <c r="G87" s="312">
        <v>27916.67</v>
      </c>
      <c r="H87" s="313" t="s">
        <v>57</v>
      </c>
    </row>
    <row r="88" spans="1:8" ht="20.100000000000001" customHeight="1" x14ac:dyDescent="0.25">
      <c r="A88" s="311" t="s">
        <v>941</v>
      </c>
      <c r="B88" s="311" t="s">
        <v>354</v>
      </c>
      <c r="C88" s="312">
        <v>24200</v>
      </c>
      <c r="D88" s="313" t="s">
        <v>57</v>
      </c>
      <c r="E88" s="312">
        <v>0</v>
      </c>
      <c r="F88" s="312">
        <v>0</v>
      </c>
      <c r="G88" s="312">
        <v>24200</v>
      </c>
      <c r="H88" s="313" t="s">
        <v>57</v>
      </c>
    </row>
    <row r="89" spans="1:8" ht="20.100000000000001" customHeight="1" x14ac:dyDescent="0.25">
      <c r="A89" s="311" t="s">
        <v>942</v>
      </c>
      <c r="B89" s="311" t="s">
        <v>355</v>
      </c>
      <c r="C89" s="312">
        <v>5171.59</v>
      </c>
      <c r="D89" s="313" t="s">
        <v>57</v>
      </c>
      <c r="E89" s="312">
        <v>0</v>
      </c>
      <c r="F89" s="312">
        <v>0</v>
      </c>
      <c r="G89" s="312">
        <v>5171.59</v>
      </c>
      <c r="H89" s="313" t="s">
        <v>57</v>
      </c>
    </row>
    <row r="90" spans="1:8" ht="20.100000000000001" customHeight="1" x14ac:dyDescent="0.25">
      <c r="A90" s="311" t="s">
        <v>943</v>
      </c>
      <c r="B90" s="311" t="s">
        <v>356</v>
      </c>
      <c r="C90" s="312">
        <v>42800</v>
      </c>
      <c r="D90" s="313" t="s">
        <v>57</v>
      </c>
      <c r="E90" s="312">
        <v>0</v>
      </c>
      <c r="F90" s="312">
        <v>0</v>
      </c>
      <c r="G90" s="312">
        <v>42800</v>
      </c>
      <c r="H90" s="313" t="s">
        <v>57</v>
      </c>
    </row>
    <row r="91" spans="1:8" ht="20.100000000000001" customHeight="1" x14ac:dyDescent="0.25">
      <c r="A91" s="311" t="s">
        <v>944</v>
      </c>
      <c r="B91" s="311" t="s">
        <v>357</v>
      </c>
      <c r="C91" s="312">
        <v>35220.85</v>
      </c>
      <c r="D91" s="313" t="s">
        <v>57</v>
      </c>
      <c r="E91" s="312">
        <v>0</v>
      </c>
      <c r="F91" s="312">
        <v>7133.32</v>
      </c>
      <c r="G91" s="312">
        <v>28087.53</v>
      </c>
      <c r="H91" s="313" t="s">
        <v>57</v>
      </c>
    </row>
    <row r="92" spans="1:8" ht="20.100000000000001" customHeight="1" x14ac:dyDescent="0.25">
      <c r="A92" s="311" t="s">
        <v>945</v>
      </c>
      <c r="B92" s="311" t="s">
        <v>358</v>
      </c>
      <c r="C92" s="312">
        <v>11200</v>
      </c>
      <c r="D92" s="313" t="s">
        <v>57</v>
      </c>
      <c r="E92" s="312">
        <v>0</v>
      </c>
      <c r="F92" s="312">
        <v>0</v>
      </c>
      <c r="G92" s="312">
        <v>11200</v>
      </c>
      <c r="H92" s="313" t="s">
        <v>57</v>
      </c>
    </row>
    <row r="93" spans="1:8" ht="20.100000000000001" customHeight="1" x14ac:dyDescent="0.25">
      <c r="A93" s="311" t="s">
        <v>946</v>
      </c>
      <c r="B93" s="311" t="s">
        <v>359</v>
      </c>
      <c r="C93" s="312">
        <v>31725</v>
      </c>
      <c r="D93" s="313" t="s">
        <v>57</v>
      </c>
      <c r="E93" s="312">
        <v>0</v>
      </c>
      <c r="F93" s="312">
        <v>7050</v>
      </c>
      <c r="G93" s="312">
        <v>24675</v>
      </c>
      <c r="H93" s="313" t="s">
        <v>57</v>
      </c>
    </row>
    <row r="94" spans="1:8" ht="20.100000000000001" customHeight="1" x14ac:dyDescent="0.25">
      <c r="A94" s="311" t="s">
        <v>947</v>
      </c>
      <c r="B94" s="311" t="s">
        <v>360</v>
      </c>
      <c r="C94" s="312">
        <v>9317.9599999999991</v>
      </c>
      <c r="D94" s="313" t="s">
        <v>57</v>
      </c>
      <c r="E94" s="312">
        <v>0</v>
      </c>
      <c r="F94" s="312">
        <v>3388.32</v>
      </c>
      <c r="G94" s="312">
        <v>5929.64</v>
      </c>
      <c r="H94" s="313" t="s">
        <v>57</v>
      </c>
    </row>
    <row r="95" spans="1:8" ht="20.100000000000001" customHeight="1" x14ac:dyDescent="0.25">
      <c r="A95" s="311" t="s">
        <v>948</v>
      </c>
      <c r="B95" s="311" t="s">
        <v>408</v>
      </c>
      <c r="C95" s="312">
        <v>19476.919999999998</v>
      </c>
      <c r="D95" s="313" t="s">
        <v>57</v>
      </c>
      <c r="E95" s="312">
        <v>0</v>
      </c>
      <c r="F95" s="312">
        <v>5350</v>
      </c>
      <c r="G95" s="312">
        <v>14126.92</v>
      </c>
      <c r="H95" s="313" t="s">
        <v>57</v>
      </c>
    </row>
    <row r="96" spans="1:8" ht="20.100000000000001" customHeight="1" x14ac:dyDescent="0.25">
      <c r="A96" s="311" t="s">
        <v>949</v>
      </c>
      <c r="B96" s="311" t="s">
        <v>361</v>
      </c>
      <c r="C96" s="312">
        <v>21327.77</v>
      </c>
      <c r="D96" s="313" t="s">
        <v>57</v>
      </c>
      <c r="E96" s="312">
        <v>0</v>
      </c>
      <c r="F96" s="312">
        <v>5350</v>
      </c>
      <c r="G96" s="312">
        <v>15977.77</v>
      </c>
      <c r="H96" s="313" t="s">
        <v>57</v>
      </c>
    </row>
    <row r="97" spans="1:8" ht="20.100000000000001" customHeight="1" x14ac:dyDescent="0.25">
      <c r="A97" s="311" t="s">
        <v>950</v>
      </c>
      <c r="B97" s="311" t="s">
        <v>362</v>
      </c>
      <c r="C97" s="312">
        <v>6955</v>
      </c>
      <c r="D97" s="313" t="s">
        <v>57</v>
      </c>
      <c r="E97" s="312">
        <v>0</v>
      </c>
      <c r="F97" s="312">
        <v>2140</v>
      </c>
      <c r="G97" s="312">
        <v>4815</v>
      </c>
      <c r="H97" s="313" t="s">
        <v>57</v>
      </c>
    </row>
    <row r="98" spans="1:8" ht="20.100000000000001" customHeight="1" x14ac:dyDescent="0.25">
      <c r="A98" s="311" t="s">
        <v>951</v>
      </c>
      <c r="B98" s="311" t="s">
        <v>363</v>
      </c>
      <c r="C98" s="312">
        <v>8916.68</v>
      </c>
      <c r="D98" s="313" t="s">
        <v>57</v>
      </c>
      <c r="E98" s="312">
        <v>0</v>
      </c>
      <c r="F98" s="312">
        <v>0</v>
      </c>
      <c r="G98" s="312">
        <v>8916.68</v>
      </c>
      <c r="H98" s="313" t="s">
        <v>57</v>
      </c>
    </row>
    <row r="99" spans="1:8" ht="20.100000000000001" customHeight="1" x14ac:dyDescent="0.25">
      <c r="A99" s="311" t="s">
        <v>952</v>
      </c>
      <c r="B99" s="311" t="s">
        <v>364</v>
      </c>
      <c r="C99" s="312">
        <v>28000</v>
      </c>
      <c r="D99" s="313" t="s">
        <v>57</v>
      </c>
      <c r="E99" s="312">
        <v>0</v>
      </c>
      <c r="F99" s="312">
        <v>0</v>
      </c>
      <c r="G99" s="312">
        <v>28000</v>
      </c>
      <c r="H99" s="313" t="s">
        <v>57</v>
      </c>
    </row>
    <row r="100" spans="1:8" ht="20.100000000000001" customHeight="1" x14ac:dyDescent="0.25">
      <c r="A100" s="311" t="s">
        <v>953</v>
      </c>
      <c r="B100" s="311" t="s">
        <v>365</v>
      </c>
      <c r="C100" s="312">
        <v>32100</v>
      </c>
      <c r="D100" s="313" t="s">
        <v>57</v>
      </c>
      <c r="E100" s="312">
        <v>0</v>
      </c>
      <c r="F100" s="312">
        <v>0</v>
      </c>
      <c r="G100" s="312">
        <v>32100</v>
      </c>
      <c r="H100" s="313" t="s">
        <v>57</v>
      </c>
    </row>
    <row r="101" spans="1:8" ht="20.100000000000001" customHeight="1" x14ac:dyDescent="0.25">
      <c r="A101" s="311" t="s">
        <v>954</v>
      </c>
      <c r="B101" s="311" t="s">
        <v>366</v>
      </c>
      <c r="C101" s="312">
        <v>50960</v>
      </c>
      <c r="D101" s="313" t="s">
        <v>57</v>
      </c>
      <c r="E101" s="312">
        <v>0</v>
      </c>
      <c r="F101" s="312">
        <v>0</v>
      </c>
      <c r="G101" s="312">
        <v>50960</v>
      </c>
      <c r="H101" s="313" t="s">
        <v>57</v>
      </c>
    </row>
    <row r="102" spans="1:8" ht="20.100000000000001" customHeight="1" x14ac:dyDescent="0.25">
      <c r="A102" s="311" t="s">
        <v>955</v>
      </c>
      <c r="B102" s="311" t="s">
        <v>367</v>
      </c>
      <c r="C102" s="312">
        <v>7840</v>
      </c>
      <c r="D102" s="313" t="s">
        <v>57</v>
      </c>
      <c r="E102" s="312">
        <v>0</v>
      </c>
      <c r="F102" s="312">
        <v>0</v>
      </c>
      <c r="G102" s="312">
        <v>7840</v>
      </c>
      <c r="H102" s="313" t="s">
        <v>57</v>
      </c>
    </row>
    <row r="103" spans="1:8" ht="20.100000000000001" customHeight="1" x14ac:dyDescent="0.25">
      <c r="A103" s="311" t="s">
        <v>956</v>
      </c>
      <c r="B103" s="311" t="s">
        <v>368</v>
      </c>
      <c r="C103" s="312">
        <v>22400</v>
      </c>
      <c r="D103" s="313" t="s">
        <v>57</v>
      </c>
      <c r="E103" s="312">
        <v>0</v>
      </c>
      <c r="F103" s="312">
        <v>0</v>
      </c>
      <c r="G103" s="312">
        <v>22400</v>
      </c>
      <c r="H103" s="313" t="s">
        <v>57</v>
      </c>
    </row>
    <row r="104" spans="1:8" ht="20.100000000000001" customHeight="1" x14ac:dyDescent="0.25">
      <c r="A104" s="311" t="s">
        <v>957</v>
      </c>
      <c r="B104" s="311" t="s">
        <v>371</v>
      </c>
      <c r="C104" s="312">
        <v>33600</v>
      </c>
      <c r="D104" s="313" t="s">
        <v>57</v>
      </c>
      <c r="E104" s="312">
        <v>0</v>
      </c>
      <c r="F104" s="312">
        <v>0</v>
      </c>
      <c r="G104" s="312">
        <v>33600</v>
      </c>
      <c r="H104" s="313" t="s">
        <v>57</v>
      </c>
    </row>
    <row r="105" spans="1:8" ht="20.100000000000001" customHeight="1" x14ac:dyDescent="0.25">
      <c r="A105" s="311" t="s">
        <v>958</v>
      </c>
      <c r="B105" s="311" t="s">
        <v>372</v>
      </c>
      <c r="C105" s="312">
        <v>4200.0200000000004</v>
      </c>
      <c r="D105" s="313" t="s">
        <v>57</v>
      </c>
      <c r="E105" s="312">
        <v>0</v>
      </c>
      <c r="F105" s="312">
        <v>0</v>
      </c>
      <c r="G105" s="312">
        <v>4200.0200000000004</v>
      </c>
      <c r="H105" s="313" t="s">
        <v>57</v>
      </c>
    </row>
    <row r="106" spans="1:8" ht="20.100000000000001" customHeight="1" x14ac:dyDescent="0.25">
      <c r="A106" s="311" t="s">
        <v>959</v>
      </c>
      <c r="B106" s="311" t="s">
        <v>373</v>
      </c>
      <c r="C106" s="312">
        <v>28456.57</v>
      </c>
      <c r="D106" s="313" t="s">
        <v>57</v>
      </c>
      <c r="E106" s="312">
        <v>0</v>
      </c>
      <c r="F106" s="312">
        <v>6241.68</v>
      </c>
      <c r="G106" s="312">
        <v>22214.89</v>
      </c>
      <c r="H106" s="313" t="s">
        <v>57</v>
      </c>
    </row>
    <row r="107" spans="1:8" ht="20.100000000000001" customHeight="1" x14ac:dyDescent="0.25">
      <c r="A107" s="311" t="s">
        <v>960</v>
      </c>
      <c r="B107" s="311" t="s">
        <v>285</v>
      </c>
      <c r="C107" s="312">
        <v>60000</v>
      </c>
      <c r="D107" s="313" t="s">
        <v>57</v>
      </c>
      <c r="E107" s="312">
        <v>0</v>
      </c>
      <c r="F107" s="312">
        <v>0</v>
      </c>
      <c r="G107" s="312">
        <v>60000</v>
      </c>
      <c r="H107" s="313" t="s">
        <v>57</v>
      </c>
    </row>
    <row r="108" spans="1:8" ht="20.100000000000001" customHeight="1" x14ac:dyDescent="0.25">
      <c r="A108" s="311" t="s">
        <v>961</v>
      </c>
      <c r="B108" s="311" t="s">
        <v>374</v>
      </c>
      <c r="C108" s="312">
        <v>5858.33</v>
      </c>
      <c r="D108" s="313" t="s">
        <v>57</v>
      </c>
      <c r="E108" s="312">
        <v>0</v>
      </c>
      <c r="F108" s="312">
        <v>0</v>
      </c>
      <c r="G108" s="312">
        <v>5858.33</v>
      </c>
      <c r="H108" s="313" t="s">
        <v>57</v>
      </c>
    </row>
    <row r="109" spans="1:8" ht="20.100000000000001" customHeight="1" x14ac:dyDescent="0.25">
      <c r="A109" s="311" t="s">
        <v>962</v>
      </c>
      <c r="B109" s="311" t="s">
        <v>375</v>
      </c>
      <c r="C109" s="312">
        <v>34500</v>
      </c>
      <c r="D109" s="313" t="s">
        <v>57</v>
      </c>
      <c r="E109" s="312">
        <v>0</v>
      </c>
      <c r="F109" s="312">
        <v>0</v>
      </c>
      <c r="G109" s="312">
        <v>34500</v>
      </c>
      <c r="H109" s="313" t="s">
        <v>57</v>
      </c>
    </row>
    <row r="110" spans="1:8" ht="20.100000000000001" customHeight="1" x14ac:dyDescent="0.25">
      <c r="A110" s="311" t="s">
        <v>963</v>
      </c>
      <c r="B110" s="311" t="s">
        <v>376</v>
      </c>
      <c r="C110" s="312">
        <v>6250</v>
      </c>
      <c r="D110" s="313" t="s">
        <v>57</v>
      </c>
      <c r="E110" s="312">
        <v>0</v>
      </c>
      <c r="F110" s="312">
        <v>0</v>
      </c>
      <c r="G110" s="312">
        <v>6250</v>
      </c>
      <c r="H110" s="313" t="s">
        <v>57</v>
      </c>
    </row>
    <row r="111" spans="1:8" ht="20.100000000000001" customHeight="1" x14ac:dyDescent="0.25">
      <c r="A111" s="311" t="s">
        <v>964</v>
      </c>
      <c r="B111" s="311" t="s">
        <v>377</v>
      </c>
      <c r="C111" s="312">
        <v>8119.99</v>
      </c>
      <c r="D111" s="313" t="s">
        <v>57</v>
      </c>
      <c r="E111" s="312">
        <v>0</v>
      </c>
      <c r="F111" s="312">
        <v>0</v>
      </c>
      <c r="G111" s="312">
        <v>8119.99</v>
      </c>
      <c r="H111" s="313" t="s">
        <v>57</v>
      </c>
    </row>
    <row r="112" spans="1:8" ht="20.100000000000001" customHeight="1" x14ac:dyDescent="0.25">
      <c r="A112" s="311" t="s">
        <v>965</v>
      </c>
      <c r="B112" s="311" t="s">
        <v>378</v>
      </c>
      <c r="C112" s="312">
        <v>26036.63</v>
      </c>
      <c r="D112" s="313" t="s">
        <v>57</v>
      </c>
      <c r="E112" s="312">
        <v>0</v>
      </c>
      <c r="F112" s="312">
        <v>2764.17</v>
      </c>
      <c r="G112" s="312">
        <v>23272.46</v>
      </c>
      <c r="H112" s="313" t="s">
        <v>57</v>
      </c>
    </row>
    <row r="113" spans="1:8" ht="20.100000000000001" customHeight="1" x14ac:dyDescent="0.25">
      <c r="A113" s="311" t="s">
        <v>966</v>
      </c>
      <c r="B113" s="311" t="s">
        <v>379</v>
      </c>
      <c r="C113" s="312">
        <v>26750</v>
      </c>
      <c r="D113" s="313" t="s">
        <v>57</v>
      </c>
      <c r="E113" s="312">
        <v>0</v>
      </c>
      <c r="F113" s="312">
        <v>0</v>
      </c>
      <c r="G113" s="312">
        <v>26750</v>
      </c>
      <c r="H113" s="313" t="s">
        <v>57</v>
      </c>
    </row>
    <row r="114" spans="1:8" ht="20.100000000000001" customHeight="1" x14ac:dyDescent="0.25">
      <c r="A114" s="311" t="s">
        <v>967</v>
      </c>
      <c r="B114" s="311" t="s">
        <v>381</v>
      </c>
      <c r="C114" s="312">
        <v>18415.97</v>
      </c>
      <c r="D114" s="313" t="s">
        <v>57</v>
      </c>
      <c r="E114" s="312">
        <v>0</v>
      </c>
      <c r="F114" s="312">
        <v>4583.2</v>
      </c>
      <c r="G114" s="312">
        <v>13832.77</v>
      </c>
      <c r="H114" s="313" t="s">
        <v>57</v>
      </c>
    </row>
    <row r="115" spans="1:8" ht="20.100000000000001" customHeight="1" x14ac:dyDescent="0.25">
      <c r="A115" s="311" t="s">
        <v>968</v>
      </c>
      <c r="B115" s="311" t="s">
        <v>382</v>
      </c>
      <c r="C115" s="312">
        <v>1400</v>
      </c>
      <c r="D115" s="313" t="s">
        <v>57</v>
      </c>
      <c r="E115" s="312">
        <v>0</v>
      </c>
      <c r="F115" s="312">
        <v>0</v>
      </c>
      <c r="G115" s="312">
        <v>1400</v>
      </c>
      <c r="H115" s="313" t="s">
        <v>57</v>
      </c>
    </row>
    <row r="116" spans="1:8" ht="20.100000000000001" customHeight="1" x14ac:dyDescent="0.25">
      <c r="A116" s="311" t="s">
        <v>969</v>
      </c>
      <c r="B116" s="311" t="s">
        <v>383</v>
      </c>
      <c r="C116" s="312">
        <v>1169.4000000000001</v>
      </c>
      <c r="D116" s="313" t="s">
        <v>57</v>
      </c>
      <c r="E116" s="312">
        <v>0</v>
      </c>
      <c r="F116" s="312">
        <v>0</v>
      </c>
      <c r="G116" s="312">
        <v>1169.4000000000001</v>
      </c>
      <c r="H116" s="313" t="s">
        <v>57</v>
      </c>
    </row>
    <row r="117" spans="1:8" ht="20.100000000000001" customHeight="1" x14ac:dyDescent="0.25">
      <c r="A117" s="311" t="s">
        <v>970</v>
      </c>
      <c r="B117" s="311" t="s">
        <v>384</v>
      </c>
      <c r="C117" s="312">
        <v>35862.43</v>
      </c>
      <c r="D117" s="313" t="s">
        <v>57</v>
      </c>
      <c r="E117" s="312">
        <v>0</v>
      </c>
      <c r="F117" s="312">
        <v>3430.27</v>
      </c>
      <c r="G117" s="312">
        <v>32432.16</v>
      </c>
      <c r="H117" s="313" t="s">
        <v>57</v>
      </c>
    </row>
    <row r="118" spans="1:8" ht="20.100000000000001" customHeight="1" x14ac:dyDescent="0.25">
      <c r="A118" s="311" t="s">
        <v>971</v>
      </c>
      <c r="B118" s="311" t="s">
        <v>385</v>
      </c>
      <c r="C118" s="312">
        <v>40392.5</v>
      </c>
      <c r="D118" s="313" t="s">
        <v>57</v>
      </c>
      <c r="E118" s="312">
        <v>0</v>
      </c>
      <c r="F118" s="312">
        <v>7267.08</v>
      </c>
      <c r="G118" s="312">
        <v>33125.42</v>
      </c>
      <c r="H118" s="313" t="s">
        <v>57</v>
      </c>
    </row>
    <row r="119" spans="1:8" ht="20.100000000000001" customHeight="1" x14ac:dyDescent="0.25">
      <c r="A119" s="311" t="s">
        <v>972</v>
      </c>
      <c r="B119" s="311" t="s">
        <v>386</v>
      </c>
      <c r="C119" s="312">
        <v>42973.760000000002</v>
      </c>
      <c r="D119" s="313" t="s">
        <v>57</v>
      </c>
      <c r="E119" s="312">
        <v>0</v>
      </c>
      <c r="F119" s="312">
        <v>0</v>
      </c>
      <c r="G119" s="312">
        <v>42973.760000000002</v>
      </c>
      <c r="H119" s="313" t="s">
        <v>57</v>
      </c>
    </row>
    <row r="120" spans="1:8" ht="20.100000000000001" customHeight="1" x14ac:dyDescent="0.25">
      <c r="A120" s="311" t="s">
        <v>973</v>
      </c>
      <c r="B120" s="311" t="s">
        <v>387</v>
      </c>
      <c r="C120" s="312">
        <v>35666.68</v>
      </c>
      <c r="D120" s="313" t="s">
        <v>57</v>
      </c>
      <c r="E120" s="312">
        <v>0</v>
      </c>
      <c r="F120" s="312">
        <v>7133.32</v>
      </c>
      <c r="G120" s="312">
        <v>28533.360000000001</v>
      </c>
      <c r="H120" s="313" t="s">
        <v>57</v>
      </c>
    </row>
    <row r="121" spans="1:8" ht="20.100000000000001" customHeight="1" x14ac:dyDescent="0.25">
      <c r="A121" s="311" t="s">
        <v>974</v>
      </c>
      <c r="B121" s="311" t="s">
        <v>388</v>
      </c>
      <c r="C121" s="312">
        <v>53745.13</v>
      </c>
      <c r="D121" s="313" t="s">
        <v>57</v>
      </c>
      <c r="E121" s="312">
        <v>0</v>
      </c>
      <c r="F121" s="312">
        <v>0</v>
      </c>
      <c r="G121" s="312">
        <v>53745.13</v>
      </c>
      <c r="H121" s="313" t="s">
        <v>57</v>
      </c>
    </row>
    <row r="122" spans="1:8" ht="20.100000000000001" customHeight="1" x14ac:dyDescent="0.25">
      <c r="A122" s="311" t="s">
        <v>975</v>
      </c>
      <c r="B122" s="311" t="s">
        <v>389</v>
      </c>
      <c r="C122" s="312">
        <v>35666.76</v>
      </c>
      <c r="D122" s="313" t="s">
        <v>57</v>
      </c>
      <c r="E122" s="312">
        <v>0</v>
      </c>
      <c r="F122" s="312">
        <v>5349.99</v>
      </c>
      <c r="G122" s="312">
        <v>30316.77</v>
      </c>
      <c r="H122" s="313" t="s">
        <v>57</v>
      </c>
    </row>
    <row r="123" spans="1:8" ht="20.100000000000001" customHeight="1" x14ac:dyDescent="0.25">
      <c r="A123" s="311" t="s">
        <v>976</v>
      </c>
      <c r="B123" s="311" t="s">
        <v>391</v>
      </c>
      <c r="C123" s="312">
        <v>713.41</v>
      </c>
      <c r="D123" s="313" t="s">
        <v>57</v>
      </c>
      <c r="E123" s="312">
        <v>0</v>
      </c>
      <c r="F123" s="312">
        <v>0.08</v>
      </c>
      <c r="G123" s="312">
        <v>713.33</v>
      </c>
      <c r="H123" s="313" t="s">
        <v>57</v>
      </c>
    </row>
    <row r="124" spans="1:8" ht="20.100000000000001" customHeight="1" x14ac:dyDescent="0.25">
      <c r="A124" s="311" t="s">
        <v>977</v>
      </c>
      <c r="B124" s="311" t="s">
        <v>392</v>
      </c>
      <c r="C124" s="312">
        <v>2273.75</v>
      </c>
      <c r="D124" s="313" t="s">
        <v>57</v>
      </c>
      <c r="E124" s="312">
        <v>0</v>
      </c>
      <c r="F124" s="312">
        <v>0</v>
      </c>
      <c r="G124" s="312">
        <v>2273.75</v>
      </c>
      <c r="H124" s="313" t="s">
        <v>57</v>
      </c>
    </row>
    <row r="125" spans="1:8" ht="20.100000000000001" customHeight="1" x14ac:dyDescent="0.25">
      <c r="A125" s="311" t="s">
        <v>978</v>
      </c>
      <c r="B125" s="311" t="s">
        <v>393</v>
      </c>
      <c r="C125" s="312">
        <v>85600</v>
      </c>
      <c r="D125" s="313" t="s">
        <v>57</v>
      </c>
      <c r="E125" s="312">
        <v>0</v>
      </c>
      <c r="F125" s="312">
        <v>0</v>
      </c>
      <c r="G125" s="312">
        <v>85600</v>
      </c>
      <c r="H125" s="313" t="s">
        <v>57</v>
      </c>
    </row>
    <row r="126" spans="1:8" ht="20.100000000000001" customHeight="1" x14ac:dyDescent="0.25">
      <c r="A126" s="311" t="s">
        <v>979</v>
      </c>
      <c r="B126" s="311" t="s">
        <v>394</v>
      </c>
      <c r="C126" s="312">
        <v>1413.75</v>
      </c>
      <c r="D126" s="313" t="s">
        <v>57</v>
      </c>
      <c r="E126" s="312">
        <v>0</v>
      </c>
      <c r="F126" s="312">
        <v>0</v>
      </c>
      <c r="G126" s="312">
        <v>1413.75</v>
      </c>
      <c r="H126" s="313" t="s">
        <v>57</v>
      </c>
    </row>
    <row r="127" spans="1:8" ht="20.100000000000001" customHeight="1" x14ac:dyDescent="0.25">
      <c r="A127" s="311" t="s">
        <v>980</v>
      </c>
      <c r="B127" s="311" t="s">
        <v>395</v>
      </c>
      <c r="C127" s="312">
        <v>42800</v>
      </c>
      <c r="D127" s="313" t="s">
        <v>57</v>
      </c>
      <c r="E127" s="312">
        <v>0</v>
      </c>
      <c r="F127" s="312">
        <v>0</v>
      </c>
      <c r="G127" s="312">
        <v>42800</v>
      </c>
      <c r="H127" s="313" t="s">
        <v>57</v>
      </c>
    </row>
    <row r="128" spans="1:8" ht="20.100000000000001" customHeight="1" x14ac:dyDescent="0.25">
      <c r="A128" s="311" t="s">
        <v>981</v>
      </c>
      <c r="B128" s="311" t="s">
        <v>396</v>
      </c>
      <c r="C128" s="312">
        <v>52676.23</v>
      </c>
      <c r="D128" s="313" t="s">
        <v>57</v>
      </c>
      <c r="E128" s="312">
        <v>0</v>
      </c>
      <c r="F128" s="312">
        <v>8980.8700000000008</v>
      </c>
      <c r="G128" s="312">
        <v>43695.360000000001</v>
      </c>
      <c r="H128" s="313" t="s">
        <v>57</v>
      </c>
    </row>
    <row r="129" spans="1:8" ht="20.100000000000001" customHeight="1" x14ac:dyDescent="0.25">
      <c r="A129" s="311" t="s">
        <v>982</v>
      </c>
      <c r="B129" s="311" t="s">
        <v>397</v>
      </c>
      <c r="C129" s="312">
        <v>668.75</v>
      </c>
      <c r="D129" s="313" t="s">
        <v>57</v>
      </c>
      <c r="E129" s="312">
        <v>0</v>
      </c>
      <c r="F129" s="312">
        <v>0</v>
      </c>
      <c r="G129" s="312">
        <v>668.75</v>
      </c>
      <c r="H129" s="313" t="s">
        <v>57</v>
      </c>
    </row>
    <row r="130" spans="1:8" ht="20.100000000000001" customHeight="1" x14ac:dyDescent="0.25">
      <c r="A130" s="311" t="s">
        <v>983</v>
      </c>
      <c r="B130" s="311" t="s">
        <v>398</v>
      </c>
      <c r="C130" s="312">
        <v>17387.5</v>
      </c>
      <c r="D130" s="313" t="s">
        <v>57</v>
      </c>
      <c r="E130" s="312">
        <v>0</v>
      </c>
      <c r="F130" s="312">
        <v>5350</v>
      </c>
      <c r="G130" s="312">
        <v>12037.5</v>
      </c>
      <c r="H130" s="313" t="s">
        <v>57</v>
      </c>
    </row>
    <row r="131" spans="1:8" ht="20.100000000000001" customHeight="1" x14ac:dyDescent="0.25">
      <c r="A131" s="311" t="s">
        <v>984</v>
      </c>
      <c r="B131" s="311" t="s">
        <v>399</v>
      </c>
      <c r="C131" s="312">
        <v>20012.5</v>
      </c>
      <c r="D131" s="313" t="s">
        <v>57</v>
      </c>
      <c r="E131" s="312">
        <v>0</v>
      </c>
      <c r="F131" s="312">
        <v>5150</v>
      </c>
      <c r="G131" s="312">
        <v>14862.5</v>
      </c>
      <c r="H131" s="313" t="s">
        <v>57</v>
      </c>
    </row>
    <row r="132" spans="1:8" ht="20.100000000000001" customHeight="1" x14ac:dyDescent="0.25">
      <c r="A132" s="311" t="s">
        <v>985</v>
      </c>
      <c r="B132" s="311" t="s">
        <v>400</v>
      </c>
      <c r="C132" s="312">
        <v>2009.53</v>
      </c>
      <c r="D132" s="313" t="s">
        <v>57</v>
      </c>
      <c r="E132" s="312">
        <v>0</v>
      </c>
      <c r="F132" s="312">
        <v>0</v>
      </c>
      <c r="G132" s="312">
        <v>2009.53</v>
      </c>
      <c r="H132" s="313" t="s">
        <v>57</v>
      </c>
    </row>
    <row r="133" spans="1:8" ht="20.100000000000001" customHeight="1" x14ac:dyDescent="0.25">
      <c r="A133" s="311" t="s">
        <v>986</v>
      </c>
      <c r="B133" s="311" t="s">
        <v>401</v>
      </c>
      <c r="C133" s="312">
        <v>25412.5</v>
      </c>
      <c r="D133" s="313" t="s">
        <v>57</v>
      </c>
      <c r="E133" s="312">
        <v>0</v>
      </c>
      <c r="F133" s="312">
        <v>2675</v>
      </c>
      <c r="G133" s="312">
        <v>22737.5</v>
      </c>
      <c r="H133" s="313" t="s">
        <v>57</v>
      </c>
    </row>
    <row r="134" spans="1:8" ht="20.100000000000001" customHeight="1" x14ac:dyDescent="0.25">
      <c r="A134" s="311" t="s">
        <v>987</v>
      </c>
      <c r="B134" s="311" t="s">
        <v>402</v>
      </c>
      <c r="C134" s="312">
        <v>891.59</v>
      </c>
      <c r="D134" s="313" t="s">
        <v>57</v>
      </c>
      <c r="E134" s="312">
        <v>0</v>
      </c>
      <c r="F134" s="312">
        <v>0</v>
      </c>
      <c r="G134" s="312">
        <v>891.59</v>
      </c>
      <c r="H134" s="313" t="s">
        <v>57</v>
      </c>
    </row>
    <row r="135" spans="1:8" ht="20.100000000000001" customHeight="1" x14ac:dyDescent="0.25">
      <c r="A135" s="311" t="s">
        <v>988</v>
      </c>
      <c r="B135" s="311" t="s">
        <v>403</v>
      </c>
      <c r="C135" s="312">
        <v>810.91</v>
      </c>
      <c r="D135" s="313" t="s">
        <v>57</v>
      </c>
      <c r="E135" s="312">
        <v>0</v>
      </c>
      <c r="F135" s="312">
        <v>0</v>
      </c>
      <c r="G135" s="312">
        <v>810.91</v>
      </c>
      <c r="H135" s="313" t="s">
        <v>57</v>
      </c>
    </row>
    <row r="136" spans="1:8" ht="20.100000000000001" customHeight="1" x14ac:dyDescent="0.25">
      <c r="A136" s="311" t="s">
        <v>990</v>
      </c>
      <c r="B136" s="311" t="s">
        <v>405</v>
      </c>
      <c r="C136" s="312">
        <v>11900</v>
      </c>
      <c r="D136" s="313" t="s">
        <v>57</v>
      </c>
      <c r="E136" s="312">
        <v>0</v>
      </c>
      <c r="F136" s="312">
        <v>0</v>
      </c>
      <c r="G136" s="312">
        <v>11900</v>
      </c>
      <c r="H136" s="313" t="s">
        <v>57</v>
      </c>
    </row>
    <row r="137" spans="1:8" ht="20.100000000000001" customHeight="1" x14ac:dyDescent="0.25">
      <c r="A137" s="311" t="s">
        <v>991</v>
      </c>
      <c r="B137" s="311" t="s">
        <v>406</v>
      </c>
      <c r="C137" s="312">
        <v>1337.5</v>
      </c>
      <c r="D137" s="313" t="s">
        <v>57</v>
      </c>
      <c r="E137" s="312">
        <v>0</v>
      </c>
      <c r="F137" s="312">
        <v>0</v>
      </c>
      <c r="G137" s="312">
        <v>1337.5</v>
      </c>
      <c r="H137" s="313" t="s">
        <v>57</v>
      </c>
    </row>
    <row r="138" spans="1:8" ht="20.100000000000001" customHeight="1" x14ac:dyDescent="0.25">
      <c r="A138" s="311" t="s">
        <v>992</v>
      </c>
      <c r="B138" s="311" t="s">
        <v>407</v>
      </c>
      <c r="C138" s="312">
        <v>22737.42</v>
      </c>
      <c r="D138" s="313" t="s">
        <v>57</v>
      </c>
      <c r="E138" s="312">
        <v>0</v>
      </c>
      <c r="F138" s="312">
        <v>5350</v>
      </c>
      <c r="G138" s="312">
        <v>17387.419999999998</v>
      </c>
      <c r="H138" s="313" t="s">
        <v>57</v>
      </c>
    </row>
    <row r="139" spans="1:8" ht="20.100000000000001" customHeight="1" x14ac:dyDescent="0.25">
      <c r="A139" s="311" t="s">
        <v>993</v>
      </c>
      <c r="B139" s="311" t="s">
        <v>409</v>
      </c>
      <c r="C139" s="312">
        <v>37449.94</v>
      </c>
      <c r="D139" s="313" t="s">
        <v>57</v>
      </c>
      <c r="E139" s="312">
        <v>0</v>
      </c>
      <c r="F139" s="312">
        <v>7133.32</v>
      </c>
      <c r="G139" s="312">
        <v>30316.62</v>
      </c>
      <c r="H139" s="313" t="s">
        <v>57</v>
      </c>
    </row>
    <row r="140" spans="1:8" ht="20.100000000000001" customHeight="1" x14ac:dyDescent="0.25">
      <c r="A140" s="311" t="s">
        <v>994</v>
      </c>
      <c r="B140" s="311" t="s">
        <v>410</v>
      </c>
      <c r="C140" s="312">
        <v>891.66</v>
      </c>
      <c r="D140" s="313" t="s">
        <v>57</v>
      </c>
      <c r="E140" s="312">
        <v>0</v>
      </c>
      <c r="F140" s="312">
        <v>0</v>
      </c>
      <c r="G140" s="312">
        <v>891.66</v>
      </c>
      <c r="H140" s="313" t="s">
        <v>57</v>
      </c>
    </row>
    <row r="141" spans="1:8" ht="20.100000000000001" customHeight="1" x14ac:dyDescent="0.25">
      <c r="A141" s="311" t="s">
        <v>995</v>
      </c>
      <c r="B141" s="311" t="s">
        <v>411</v>
      </c>
      <c r="C141" s="312">
        <v>2997.84</v>
      </c>
      <c r="D141" s="313" t="s">
        <v>57</v>
      </c>
      <c r="E141" s="312">
        <v>0</v>
      </c>
      <c r="F141" s="312">
        <v>0</v>
      </c>
      <c r="G141" s="312">
        <v>2997.84</v>
      </c>
      <c r="H141" s="313" t="s">
        <v>57</v>
      </c>
    </row>
    <row r="142" spans="1:8" ht="20.100000000000001" customHeight="1" x14ac:dyDescent="0.25">
      <c r="A142" s="311" t="s">
        <v>996</v>
      </c>
      <c r="B142" s="311" t="s">
        <v>412</v>
      </c>
      <c r="C142" s="312">
        <v>21400</v>
      </c>
      <c r="D142" s="313" t="s">
        <v>57</v>
      </c>
      <c r="E142" s="312">
        <v>0</v>
      </c>
      <c r="F142" s="312">
        <v>0</v>
      </c>
      <c r="G142" s="312">
        <v>21400</v>
      </c>
      <c r="H142" s="313" t="s">
        <v>57</v>
      </c>
    </row>
    <row r="143" spans="1:8" ht="20.100000000000001" customHeight="1" x14ac:dyDescent="0.25">
      <c r="A143" s="311" t="s">
        <v>997</v>
      </c>
      <c r="B143" s="311" t="s">
        <v>413</v>
      </c>
      <c r="C143" s="312">
        <v>17161.16</v>
      </c>
      <c r="D143" s="313" t="s">
        <v>57</v>
      </c>
      <c r="E143" s="312">
        <v>0</v>
      </c>
      <c r="F143" s="312">
        <v>4775.4799999999996</v>
      </c>
      <c r="G143" s="312">
        <v>12385.68</v>
      </c>
      <c r="H143" s="313" t="s">
        <v>57</v>
      </c>
    </row>
    <row r="144" spans="1:8" ht="20.100000000000001" customHeight="1" x14ac:dyDescent="0.25">
      <c r="A144" s="311" t="s">
        <v>998</v>
      </c>
      <c r="B144" s="311" t="s">
        <v>414</v>
      </c>
      <c r="C144" s="312">
        <v>27250</v>
      </c>
      <c r="D144" s="313" t="s">
        <v>57</v>
      </c>
      <c r="E144" s="312">
        <v>0</v>
      </c>
      <c r="F144" s="312">
        <v>0</v>
      </c>
      <c r="G144" s="312">
        <v>27250</v>
      </c>
      <c r="H144" s="313" t="s">
        <v>57</v>
      </c>
    </row>
    <row r="145" spans="1:8" ht="20.100000000000001" customHeight="1" x14ac:dyDescent="0.25">
      <c r="A145" s="311" t="s">
        <v>999</v>
      </c>
      <c r="B145" s="311" t="s">
        <v>415</v>
      </c>
      <c r="C145" s="317">
        <v>-1783.25</v>
      </c>
      <c r="D145" s="313" t="s">
        <v>57</v>
      </c>
      <c r="E145" s="312">
        <v>0</v>
      </c>
      <c r="F145" s="312">
        <v>0</v>
      </c>
      <c r="G145" s="317">
        <v>-1783.25</v>
      </c>
      <c r="H145" s="313" t="s">
        <v>57</v>
      </c>
    </row>
    <row r="146" spans="1:8" ht="20.100000000000001" customHeight="1" x14ac:dyDescent="0.25">
      <c r="A146" s="311" t="s">
        <v>1000</v>
      </c>
      <c r="B146" s="311" t="s">
        <v>416</v>
      </c>
      <c r="C146" s="312">
        <v>5349.99</v>
      </c>
      <c r="D146" s="313" t="s">
        <v>57</v>
      </c>
      <c r="E146" s="312">
        <v>0</v>
      </c>
      <c r="F146" s="312">
        <v>0</v>
      </c>
      <c r="G146" s="312">
        <v>5349.99</v>
      </c>
      <c r="H146" s="313" t="s">
        <v>57</v>
      </c>
    </row>
    <row r="147" spans="1:8" ht="20.100000000000001" customHeight="1" x14ac:dyDescent="0.25">
      <c r="A147" s="311" t="s">
        <v>1001</v>
      </c>
      <c r="B147" s="311" t="s">
        <v>417</v>
      </c>
      <c r="C147" s="312">
        <v>23183.37</v>
      </c>
      <c r="D147" s="313" t="s">
        <v>57</v>
      </c>
      <c r="E147" s="312">
        <v>0</v>
      </c>
      <c r="F147" s="312">
        <v>7133.32</v>
      </c>
      <c r="G147" s="312">
        <v>16050.05</v>
      </c>
      <c r="H147" s="313" t="s">
        <v>57</v>
      </c>
    </row>
    <row r="148" spans="1:8" ht="20.100000000000001" customHeight="1" x14ac:dyDescent="0.25">
      <c r="A148" s="311" t="s">
        <v>1002</v>
      </c>
      <c r="B148" s="311" t="s">
        <v>418</v>
      </c>
      <c r="C148" s="312">
        <v>356.59</v>
      </c>
      <c r="D148" s="313" t="s">
        <v>57</v>
      </c>
      <c r="E148" s="312">
        <v>0</v>
      </c>
      <c r="F148" s="312">
        <v>0</v>
      </c>
      <c r="G148" s="312">
        <v>356.59</v>
      </c>
      <c r="H148" s="313" t="s">
        <v>57</v>
      </c>
    </row>
    <row r="149" spans="1:8" ht="20.100000000000001" customHeight="1" x14ac:dyDescent="0.25">
      <c r="A149" s="311" t="s">
        <v>1003</v>
      </c>
      <c r="B149" s="311" t="s">
        <v>419</v>
      </c>
      <c r="C149" s="312">
        <v>1070</v>
      </c>
      <c r="D149" s="313" t="s">
        <v>57</v>
      </c>
      <c r="E149" s="312">
        <v>0</v>
      </c>
      <c r="F149" s="312">
        <v>0</v>
      </c>
      <c r="G149" s="312">
        <v>1070</v>
      </c>
      <c r="H149" s="313" t="s">
        <v>57</v>
      </c>
    </row>
    <row r="150" spans="1:8" ht="20.100000000000001" customHeight="1" x14ac:dyDescent="0.25">
      <c r="A150" s="311" t="s">
        <v>1004</v>
      </c>
      <c r="B150" s="311" t="s">
        <v>420</v>
      </c>
      <c r="C150" s="312">
        <v>32100</v>
      </c>
      <c r="D150" s="313" t="s">
        <v>57</v>
      </c>
      <c r="E150" s="312">
        <v>0</v>
      </c>
      <c r="F150" s="312">
        <v>0</v>
      </c>
      <c r="G150" s="312">
        <v>32100</v>
      </c>
      <c r="H150" s="313" t="s">
        <v>57</v>
      </c>
    </row>
    <row r="151" spans="1:8" ht="20.100000000000001" customHeight="1" x14ac:dyDescent="0.25">
      <c r="A151" s="311" t="s">
        <v>1005</v>
      </c>
      <c r="B151" s="311" t="s">
        <v>421</v>
      </c>
      <c r="C151" s="312">
        <v>23183.37</v>
      </c>
      <c r="D151" s="313" t="s">
        <v>57</v>
      </c>
      <c r="E151" s="312">
        <v>0</v>
      </c>
      <c r="F151" s="312">
        <v>7133.32</v>
      </c>
      <c r="G151" s="312">
        <v>16050.05</v>
      </c>
      <c r="H151" s="313" t="s">
        <v>57</v>
      </c>
    </row>
    <row r="152" spans="1:8" ht="20.100000000000001" customHeight="1" x14ac:dyDescent="0.25">
      <c r="A152" s="311" t="s">
        <v>1006</v>
      </c>
      <c r="B152" s="311" t="s">
        <v>422</v>
      </c>
      <c r="C152" s="312">
        <v>32100</v>
      </c>
      <c r="D152" s="313" t="s">
        <v>57</v>
      </c>
      <c r="E152" s="312">
        <v>0</v>
      </c>
      <c r="F152" s="312">
        <v>0</v>
      </c>
      <c r="G152" s="312">
        <v>32100</v>
      </c>
      <c r="H152" s="313" t="s">
        <v>57</v>
      </c>
    </row>
    <row r="153" spans="1:8" ht="20.100000000000001" customHeight="1" x14ac:dyDescent="0.25">
      <c r="A153" s="311" t="s">
        <v>1007</v>
      </c>
      <c r="B153" s="311" t="s">
        <v>423</v>
      </c>
      <c r="C153" s="312">
        <v>6687.53</v>
      </c>
      <c r="D153" s="313" t="s">
        <v>57</v>
      </c>
      <c r="E153" s="312">
        <v>0</v>
      </c>
      <c r="F153" s="312">
        <v>1783.32</v>
      </c>
      <c r="G153" s="312">
        <v>4904.21</v>
      </c>
      <c r="H153" s="313" t="s">
        <v>57</v>
      </c>
    </row>
    <row r="154" spans="1:8" ht="20.100000000000001" customHeight="1" x14ac:dyDescent="0.25">
      <c r="A154" s="311" t="s">
        <v>1008</v>
      </c>
      <c r="B154" s="311" t="s">
        <v>424</v>
      </c>
      <c r="C154" s="312">
        <v>3414.92</v>
      </c>
      <c r="D154" s="313" t="s">
        <v>57</v>
      </c>
      <c r="E154" s="312">
        <v>0</v>
      </c>
      <c r="F154" s="312">
        <v>0</v>
      </c>
      <c r="G154" s="312">
        <v>3414.92</v>
      </c>
      <c r="H154" s="313" t="s">
        <v>57</v>
      </c>
    </row>
    <row r="155" spans="1:8" ht="20.100000000000001" customHeight="1" x14ac:dyDescent="0.25">
      <c r="A155" s="311" t="s">
        <v>1009</v>
      </c>
      <c r="B155" s="311" t="s">
        <v>425</v>
      </c>
      <c r="C155" s="312">
        <v>26750</v>
      </c>
      <c r="D155" s="313" t="s">
        <v>57</v>
      </c>
      <c r="E155" s="312">
        <v>0</v>
      </c>
      <c r="F155" s="312">
        <v>0</v>
      </c>
      <c r="G155" s="312">
        <v>26750</v>
      </c>
      <c r="H155" s="313" t="s">
        <v>57</v>
      </c>
    </row>
    <row r="156" spans="1:8" ht="20.100000000000001" customHeight="1" x14ac:dyDescent="0.25">
      <c r="A156" s="311" t="s">
        <v>1010</v>
      </c>
      <c r="B156" s="311" t="s">
        <v>426</v>
      </c>
      <c r="C156" s="312">
        <v>26903.63</v>
      </c>
      <c r="D156" s="313" t="s">
        <v>57</v>
      </c>
      <c r="E156" s="312">
        <v>0</v>
      </c>
      <c r="F156" s="312">
        <v>0</v>
      </c>
      <c r="G156" s="312">
        <v>26903.63</v>
      </c>
      <c r="H156" s="313" t="s">
        <v>57</v>
      </c>
    </row>
    <row r="157" spans="1:8" ht="20.100000000000001" customHeight="1" x14ac:dyDescent="0.25">
      <c r="A157" s="311" t="s">
        <v>1011</v>
      </c>
      <c r="B157" s="311" t="s">
        <v>427</v>
      </c>
      <c r="C157" s="312">
        <v>35310</v>
      </c>
      <c r="D157" s="313" t="s">
        <v>57</v>
      </c>
      <c r="E157" s="312">
        <v>0</v>
      </c>
      <c r="F157" s="312">
        <v>0</v>
      </c>
      <c r="G157" s="312">
        <v>35310</v>
      </c>
      <c r="H157" s="313" t="s">
        <v>57</v>
      </c>
    </row>
    <row r="158" spans="1:8" ht="20.100000000000001" customHeight="1" x14ac:dyDescent="0.25">
      <c r="A158" s="311" t="s">
        <v>1012</v>
      </c>
      <c r="B158" s="311" t="s">
        <v>428</v>
      </c>
      <c r="C158" s="312">
        <v>32100.02</v>
      </c>
      <c r="D158" s="313" t="s">
        <v>57</v>
      </c>
      <c r="E158" s="312">
        <v>0</v>
      </c>
      <c r="F158" s="312">
        <v>7133.32</v>
      </c>
      <c r="G158" s="312">
        <v>24966.7</v>
      </c>
      <c r="H158" s="313" t="s">
        <v>57</v>
      </c>
    </row>
    <row r="159" spans="1:8" ht="20.100000000000001" customHeight="1" x14ac:dyDescent="0.25">
      <c r="A159" s="311" t="s">
        <v>1013</v>
      </c>
      <c r="B159" s="311" t="s">
        <v>429</v>
      </c>
      <c r="C159" s="312">
        <v>12840</v>
      </c>
      <c r="D159" s="313" t="s">
        <v>57</v>
      </c>
      <c r="E159" s="312">
        <v>0</v>
      </c>
      <c r="F159" s="312">
        <v>0</v>
      </c>
      <c r="G159" s="312">
        <v>12840</v>
      </c>
      <c r="H159" s="313" t="s">
        <v>57</v>
      </c>
    </row>
    <row r="160" spans="1:8" ht="20.100000000000001" customHeight="1" x14ac:dyDescent="0.25">
      <c r="A160" s="311" t="s">
        <v>1014</v>
      </c>
      <c r="B160" s="311" t="s">
        <v>430</v>
      </c>
      <c r="C160" s="312">
        <v>21400</v>
      </c>
      <c r="D160" s="313" t="s">
        <v>57</v>
      </c>
      <c r="E160" s="312">
        <v>0</v>
      </c>
      <c r="F160" s="312">
        <v>0</v>
      </c>
      <c r="G160" s="312">
        <v>21400</v>
      </c>
      <c r="H160" s="313" t="s">
        <v>57</v>
      </c>
    </row>
    <row r="161" spans="1:8" ht="20.100000000000001" customHeight="1" x14ac:dyDescent="0.25">
      <c r="A161" s="311" t="s">
        <v>1015</v>
      </c>
      <c r="B161" s="311" t="s">
        <v>431</v>
      </c>
      <c r="C161" s="317">
        <v>-1782.97</v>
      </c>
      <c r="D161" s="313" t="s">
        <v>57</v>
      </c>
      <c r="E161" s="312">
        <v>0</v>
      </c>
      <c r="F161" s="312">
        <v>0</v>
      </c>
      <c r="G161" s="317">
        <v>-1782.97</v>
      </c>
      <c r="H161" s="313" t="s">
        <v>57</v>
      </c>
    </row>
    <row r="162" spans="1:8" ht="20.100000000000001" customHeight="1" x14ac:dyDescent="0.25">
      <c r="A162" s="311" t="s">
        <v>1016</v>
      </c>
      <c r="B162" s="311" t="s">
        <v>432</v>
      </c>
      <c r="C162" s="312">
        <v>5062.5</v>
      </c>
      <c r="D162" s="313" t="s">
        <v>57</v>
      </c>
      <c r="E162" s="312">
        <v>0</v>
      </c>
      <c r="F162" s="312">
        <v>2675</v>
      </c>
      <c r="G162" s="312">
        <v>2387.5</v>
      </c>
      <c r="H162" s="313" t="s">
        <v>57</v>
      </c>
    </row>
    <row r="163" spans="1:8" ht="20.100000000000001" customHeight="1" x14ac:dyDescent="0.25">
      <c r="A163" s="311" t="s">
        <v>1017</v>
      </c>
      <c r="B163" s="311" t="s">
        <v>433</v>
      </c>
      <c r="C163" s="312">
        <v>32100</v>
      </c>
      <c r="D163" s="313" t="s">
        <v>57</v>
      </c>
      <c r="E163" s="312">
        <v>0</v>
      </c>
      <c r="F163" s="312">
        <v>0</v>
      </c>
      <c r="G163" s="312">
        <v>32100</v>
      </c>
      <c r="H163" s="313" t="s">
        <v>57</v>
      </c>
    </row>
    <row r="164" spans="1:8" ht="20.100000000000001" customHeight="1" x14ac:dyDescent="0.25">
      <c r="A164" s="311" t="s">
        <v>1018</v>
      </c>
      <c r="B164" s="311" t="s">
        <v>434</v>
      </c>
      <c r="C164" s="312">
        <v>936.25</v>
      </c>
      <c r="D164" s="313" t="s">
        <v>57</v>
      </c>
      <c r="E164" s="312">
        <v>0</v>
      </c>
      <c r="F164" s="312">
        <v>0</v>
      </c>
      <c r="G164" s="312">
        <v>936.25</v>
      </c>
      <c r="H164" s="313" t="s">
        <v>57</v>
      </c>
    </row>
    <row r="165" spans="1:8" ht="20.100000000000001" customHeight="1" x14ac:dyDescent="0.25">
      <c r="A165" s="311" t="s">
        <v>1020</v>
      </c>
      <c r="B165" s="311" t="s">
        <v>436</v>
      </c>
      <c r="C165" s="317">
        <v>-0.08</v>
      </c>
      <c r="D165" s="313" t="s">
        <v>57</v>
      </c>
      <c r="E165" s="312">
        <v>0</v>
      </c>
      <c r="F165" s="312">
        <v>0</v>
      </c>
      <c r="G165" s="317">
        <v>-0.08</v>
      </c>
      <c r="H165" s="313" t="s">
        <v>57</v>
      </c>
    </row>
    <row r="166" spans="1:8" ht="20.100000000000001" customHeight="1" x14ac:dyDescent="0.25">
      <c r="A166" s="311" t="s">
        <v>1022</v>
      </c>
      <c r="B166" s="311" t="s">
        <v>319</v>
      </c>
      <c r="C166" s="317">
        <v>-3333.32</v>
      </c>
      <c r="D166" s="313" t="s">
        <v>57</v>
      </c>
      <c r="E166" s="312">
        <v>0</v>
      </c>
      <c r="F166" s="312">
        <v>0</v>
      </c>
      <c r="G166" s="317">
        <v>-3333.32</v>
      </c>
      <c r="H166" s="313" t="s">
        <v>57</v>
      </c>
    </row>
    <row r="167" spans="1:8" ht="20.100000000000001" customHeight="1" x14ac:dyDescent="0.25">
      <c r="A167" s="311" t="s">
        <v>1023</v>
      </c>
      <c r="B167" s="311" t="s">
        <v>437</v>
      </c>
      <c r="C167" s="317">
        <v>-0.08</v>
      </c>
      <c r="D167" s="313" t="s">
        <v>57</v>
      </c>
      <c r="E167" s="312">
        <v>0</v>
      </c>
      <c r="F167" s="312">
        <v>0</v>
      </c>
      <c r="G167" s="317">
        <v>-0.08</v>
      </c>
      <c r="H167" s="313" t="s">
        <v>57</v>
      </c>
    </row>
    <row r="168" spans="1:8" ht="20.100000000000001" customHeight="1" x14ac:dyDescent="0.25">
      <c r="A168" s="311" t="s">
        <v>1024</v>
      </c>
      <c r="B168" s="311" t="s">
        <v>438</v>
      </c>
      <c r="C168" s="312">
        <v>35666.68</v>
      </c>
      <c r="D168" s="313" t="s">
        <v>57</v>
      </c>
      <c r="E168" s="312">
        <v>0</v>
      </c>
      <c r="F168" s="312">
        <v>0</v>
      </c>
      <c r="G168" s="312">
        <v>35666.68</v>
      </c>
      <c r="H168" s="313" t="s">
        <v>57</v>
      </c>
    </row>
    <row r="169" spans="1:8" ht="20.100000000000001" customHeight="1" x14ac:dyDescent="0.25">
      <c r="A169" s="311" t="s">
        <v>1025</v>
      </c>
      <c r="B169" s="311" t="s">
        <v>439</v>
      </c>
      <c r="C169" s="317">
        <v>-16.57</v>
      </c>
      <c r="D169" s="313" t="s">
        <v>57</v>
      </c>
      <c r="E169" s="312">
        <v>0</v>
      </c>
      <c r="F169" s="312">
        <v>0</v>
      </c>
      <c r="G169" s="317">
        <v>-16.57</v>
      </c>
      <c r="H169" s="313" t="s">
        <v>57</v>
      </c>
    </row>
    <row r="170" spans="1:8" ht="20.100000000000001" customHeight="1" x14ac:dyDescent="0.25">
      <c r="A170" s="311" t="s">
        <v>1026</v>
      </c>
      <c r="B170" s="311" t="s">
        <v>440</v>
      </c>
      <c r="C170" s="317">
        <v>-445.75</v>
      </c>
      <c r="D170" s="313" t="s">
        <v>57</v>
      </c>
      <c r="E170" s="312">
        <v>0</v>
      </c>
      <c r="F170" s="312">
        <v>0</v>
      </c>
      <c r="G170" s="317">
        <v>-445.75</v>
      </c>
      <c r="H170" s="313" t="s">
        <v>57</v>
      </c>
    </row>
    <row r="171" spans="1:8" ht="20.100000000000001" customHeight="1" x14ac:dyDescent="0.25">
      <c r="A171" s="311" t="s">
        <v>1027</v>
      </c>
      <c r="B171" s="311" t="s">
        <v>441</v>
      </c>
      <c r="C171" s="312">
        <v>2815</v>
      </c>
      <c r="D171" s="313" t="s">
        <v>57</v>
      </c>
      <c r="E171" s="312">
        <v>0</v>
      </c>
      <c r="F171" s="312">
        <v>0</v>
      </c>
      <c r="G171" s="312">
        <v>2815</v>
      </c>
      <c r="H171" s="313" t="s">
        <v>57</v>
      </c>
    </row>
    <row r="172" spans="1:8" ht="20.100000000000001" customHeight="1" x14ac:dyDescent="0.25">
      <c r="A172" s="311" t="s">
        <v>1028</v>
      </c>
      <c r="B172" s="311" t="s">
        <v>442</v>
      </c>
      <c r="C172" s="312">
        <v>14043.75</v>
      </c>
      <c r="D172" s="313" t="s">
        <v>57</v>
      </c>
      <c r="E172" s="312">
        <v>0</v>
      </c>
      <c r="F172" s="312">
        <v>2675</v>
      </c>
      <c r="G172" s="312">
        <v>11368.75</v>
      </c>
      <c r="H172" s="313" t="s">
        <v>57</v>
      </c>
    </row>
    <row r="173" spans="1:8" ht="20.100000000000001" customHeight="1" x14ac:dyDescent="0.25">
      <c r="A173" s="311" t="s">
        <v>1029</v>
      </c>
      <c r="B173" s="311" t="s">
        <v>443</v>
      </c>
      <c r="C173" s="312">
        <v>5350</v>
      </c>
      <c r="D173" s="313" t="s">
        <v>57</v>
      </c>
      <c r="E173" s="312">
        <v>0</v>
      </c>
      <c r="F173" s="312">
        <v>0</v>
      </c>
      <c r="G173" s="312">
        <v>5350</v>
      </c>
      <c r="H173" s="313" t="s">
        <v>57</v>
      </c>
    </row>
    <row r="174" spans="1:8" ht="20.100000000000001" customHeight="1" x14ac:dyDescent="0.25">
      <c r="A174" s="311" t="s">
        <v>1030</v>
      </c>
      <c r="B174" s="311" t="s">
        <v>444</v>
      </c>
      <c r="C174" s="312">
        <v>23540</v>
      </c>
      <c r="D174" s="313" t="s">
        <v>57</v>
      </c>
      <c r="E174" s="312">
        <v>0</v>
      </c>
      <c r="F174" s="312">
        <v>0</v>
      </c>
      <c r="G174" s="312">
        <v>23540</v>
      </c>
      <c r="H174" s="313" t="s">
        <v>57</v>
      </c>
    </row>
    <row r="175" spans="1:8" ht="20.100000000000001" customHeight="1" x14ac:dyDescent="0.25">
      <c r="A175" s="311" t="s">
        <v>1031</v>
      </c>
      <c r="B175" s="311" t="s">
        <v>445</v>
      </c>
      <c r="C175" s="312">
        <v>445.83</v>
      </c>
      <c r="D175" s="313" t="s">
        <v>57</v>
      </c>
      <c r="E175" s="312">
        <v>0</v>
      </c>
      <c r="F175" s="312">
        <v>0</v>
      </c>
      <c r="G175" s="312">
        <v>445.83</v>
      </c>
      <c r="H175" s="313" t="s">
        <v>57</v>
      </c>
    </row>
    <row r="176" spans="1:8" ht="20.100000000000001" customHeight="1" x14ac:dyDescent="0.25">
      <c r="A176" s="311" t="s">
        <v>1032</v>
      </c>
      <c r="B176" s="311" t="s">
        <v>446</v>
      </c>
      <c r="C176" s="312">
        <v>21400</v>
      </c>
      <c r="D176" s="313" t="s">
        <v>57</v>
      </c>
      <c r="E176" s="312">
        <v>0</v>
      </c>
      <c r="F176" s="312">
        <v>0</v>
      </c>
      <c r="G176" s="312">
        <v>21400</v>
      </c>
      <c r="H176" s="313" t="s">
        <v>57</v>
      </c>
    </row>
    <row r="177" spans="1:8" ht="20.100000000000001" customHeight="1" x14ac:dyDescent="0.25">
      <c r="A177" s="311" t="s">
        <v>1033</v>
      </c>
      <c r="B177" s="311" t="s">
        <v>447</v>
      </c>
      <c r="C177" s="312">
        <v>1783.33</v>
      </c>
      <c r="D177" s="313" t="s">
        <v>57</v>
      </c>
      <c r="E177" s="312">
        <v>0</v>
      </c>
      <c r="F177" s="312">
        <v>0</v>
      </c>
      <c r="G177" s="312">
        <v>1783.33</v>
      </c>
      <c r="H177" s="313" t="s">
        <v>57</v>
      </c>
    </row>
    <row r="178" spans="1:8" ht="20.100000000000001" customHeight="1" x14ac:dyDescent="0.25">
      <c r="A178" s="311" t="s">
        <v>1034</v>
      </c>
      <c r="B178" s="311" t="s">
        <v>448</v>
      </c>
      <c r="C178" s="312">
        <v>46749.21</v>
      </c>
      <c r="D178" s="313" t="s">
        <v>57</v>
      </c>
      <c r="E178" s="312">
        <v>0</v>
      </c>
      <c r="F178" s="312">
        <v>4681.26</v>
      </c>
      <c r="G178" s="312">
        <v>42067.95</v>
      </c>
      <c r="H178" s="313" t="s">
        <v>57</v>
      </c>
    </row>
    <row r="179" spans="1:8" ht="20.100000000000001" customHeight="1" x14ac:dyDescent="0.25">
      <c r="A179" s="311" t="s">
        <v>1035</v>
      </c>
      <c r="B179" s="311" t="s">
        <v>449</v>
      </c>
      <c r="C179" s="312">
        <v>6560.45</v>
      </c>
      <c r="D179" s="313" t="s">
        <v>57</v>
      </c>
      <c r="E179" s="312">
        <v>0</v>
      </c>
      <c r="F179" s="312">
        <v>535</v>
      </c>
      <c r="G179" s="312">
        <v>6025.45</v>
      </c>
      <c r="H179" s="313" t="s">
        <v>57</v>
      </c>
    </row>
    <row r="180" spans="1:8" ht="20.100000000000001" customHeight="1" x14ac:dyDescent="0.25">
      <c r="A180" s="311" t="s">
        <v>1036</v>
      </c>
      <c r="B180" s="311" t="s">
        <v>450</v>
      </c>
      <c r="C180" s="312">
        <v>4904.2</v>
      </c>
      <c r="D180" s="313" t="s">
        <v>57</v>
      </c>
      <c r="E180" s="312">
        <v>0</v>
      </c>
      <c r="F180" s="312">
        <v>713.32</v>
      </c>
      <c r="G180" s="312">
        <v>4190.88</v>
      </c>
      <c r="H180" s="313" t="s">
        <v>57</v>
      </c>
    </row>
    <row r="181" spans="1:8" ht="20.100000000000001" customHeight="1" x14ac:dyDescent="0.25">
      <c r="A181" s="311" t="s">
        <v>1037</v>
      </c>
      <c r="B181" s="311" t="s">
        <v>451</v>
      </c>
      <c r="C181" s="312">
        <v>28647.83</v>
      </c>
      <c r="D181" s="313" t="s">
        <v>57</v>
      </c>
      <c r="E181" s="312">
        <v>0</v>
      </c>
      <c r="F181" s="312">
        <v>5969.88</v>
      </c>
      <c r="G181" s="312">
        <v>22677.95</v>
      </c>
      <c r="H181" s="313" t="s">
        <v>57</v>
      </c>
    </row>
    <row r="182" spans="1:8" ht="20.100000000000001" customHeight="1" x14ac:dyDescent="0.25">
      <c r="A182" s="311" t="s">
        <v>1038</v>
      </c>
      <c r="B182" s="311" t="s">
        <v>452</v>
      </c>
      <c r="C182" s="312">
        <v>1783.26</v>
      </c>
      <c r="D182" s="313" t="s">
        <v>57</v>
      </c>
      <c r="E182" s="312">
        <v>0</v>
      </c>
      <c r="F182" s="312">
        <v>0</v>
      </c>
      <c r="G182" s="312">
        <v>1783.26</v>
      </c>
      <c r="H182" s="313" t="s">
        <v>57</v>
      </c>
    </row>
    <row r="183" spans="1:8" ht="20.100000000000001" customHeight="1" x14ac:dyDescent="0.25">
      <c r="A183" s="311" t="s">
        <v>1039</v>
      </c>
      <c r="B183" s="311" t="s">
        <v>453</v>
      </c>
      <c r="C183" s="312">
        <v>1426.66</v>
      </c>
      <c r="D183" s="313" t="s">
        <v>57</v>
      </c>
      <c r="E183" s="312">
        <v>0</v>
      </c>
      <c r="F183" s="312">
        <v>0</v>
      </c>
      <c r="G183" s="312">
        <v>1426.66</v>
      </c>
      <c r="H183" s="313" t="s">
        <v>57</v>
      </c>
    </row>
    <row r="184" spans="1:8" ht="20.100000000000001" customHeight="1" x14ac:dyDescent="0.25">
      <c r="A184" s="311" t="s">
        <v>1040</v>
      </c>
      <c r="B184" s="311" t="s">
        <v>454</v>
      </c>
      <c r="C184" s="312">
        <v>3566.66</v>
      </c>
      <c r="D184" s="313" t="s">
        <v>57</v>
      </c>
      <c r="E184" s="312">
        <v>0</v>
      </c>
      <c r="F184" s="312">
        <v>0</v>
      </c>
      <c r="G184" s="312">
        <v>3566.66</v>
      </c>
      <c r="H184" s="313" t="s">
        <v>57</v>
      </c>
    </row>
    <row r="185" spans="1:8" ht="20.100000000000001" customHeight="1" x14ac:dyDescent="0.25">
      <c r="A185" s="311" t="s">
        <v>1041</v>
      </c>
      <c r="B185" s="311" t="s">
        <v>455</v>
      </c>
      <c r="C185" s="312">
        <v>4329.2299999999996</v>
      </c>
      <c r="D185" s="313" t="s">
        <v>57</v>
      </c>
      <c r="E185" s="312">
        <v>0</v>
      </c>
      <c r="F185" s="312">
        <v>1783.32</v>
      </c>
      <c r="G185" s="312">
        <v>2545.91</v>
      </c>
      <c r="H185" s="313" t="s">
        <v>57</v>
      </c>
    </row>
    <row r="186" spans="1:8" ht="20.100000000000001" customHeight="1" x14ac:dyDescent="0.25">
      <c r="A186" s="311" t="s">
        <v>1042</v>
      </c>
      <c r="B186" s="311" t="s">
        <v>456</v>
      </c>
      <c r="C186" s="312">
        <v>3042.96</v>
      </c>
      <c r="D186" s="313" t="s">
        <v>57</v>
      </c>
      <c r="E186" s="312">
        <v>0</v>
      </c>
      <c r="F186" s="312">
        <v>3043.08</v>
      </c>
      <c r="G186" s="317">
        <v>-0.12</v>
      </c>
      <c r="H186" s="313" t="s">
        <v>57</v>
      </c>
    </row>
    <row r="187" spans="1:8" ht="20.100000000000001" customHeight="1" x14ac:dyDescent="0.25">
      <c r="A187" s="311" t="s">
        <v>1043</v>
      </c>
      <c r="B187" s="311" t="s">
        <v>457</v>
      </c>
      <c r="C187" s="312">
        <v>802.5</v>
      </c>
      <c r="D187" s="313" t="s">
        <v>57</v>
      </c>
      <c r="E187" s="312">
        <v>0</v>
      </c>
      <c r="F187" s="312">
        <v>802.5</v>
      </c>
      <c r="G187" s="312">
        <v>0</v>
      </c>
      <c r="H187" s="313" t="s">
        <v>57</v>
      </c>
    </row>
    <row r="188" spans="1:8" ht="20.100000000000001" customHeight="1" x14ac:dyDescent="0.25">
      <c r="A188" s="311" t="s">
        <v>1044</v>
      </c>
      <c r="B188" s="311" t="s">
        <v>458</v>
      </c>
      <c r="C188" s="312">
        <v>13662.08</v>
      </c>
      <c r="D188" s="313" t="s">
        <v>57</v>
      </c>
      <c r="E188" s="312">
        <v>0</v>
      </c>
      <c r="F188" s="312">
        <v>6116.84</v>
      </c>
      <c r="G188" s="312">
        <v>7545.24</v>
      </c>
      <c r="H188" s="313" t="s">
        <v>57</v>
      </c>
    </row>
    <row r="189" spans="1:8" ht="20.100000000000001" customHeight="1" x14ac:dyDescent="0.25">
      <c r="A189" s="311" t="s">
        <v>1045</v>
      </c>
      <c r="B189" s="311" t="s">
        <v>459</v>
      </c>
      <c r="C189" s="312">
        <v>16050</v>
      </c>
      <c r="D189" s="313" t="s">
        <v>57</v>
      </c>
      <c r="E189" s="312">
        <v>0</v>
      </c>
      <c r="F189" s="312">
        <v>0</v>
      </c>
      <c r="G189" s="312">
        <v>16050</v>
      </c>
      <c r="H189" s="313" t="s">
        <v>57</v>
      </c>
    </row>
    <row r="190" spans="1:8" ht="20.100000000000001" customHeight="1" x14ac:dyDescent="0.25">
      <c r="A190" s="311" t="s">
        <v>1046</v>
      </c>
      <c r="B190" s="311" t="s">
        <v>460</v>
      </c>
      <c r="C190" s="312">
        <v>32236.400000000001</v>
      </c>
      <c r="D190" s="313" t="s">
        <v>57</v>
      </c>
      <c r="E190" s="312">
        <v>0</v>
      </c>
      <c r="F190" s="312">
        <v>0</v>
      </c>
      <c r="G190" s="312">
        <v>32236.400000000001</v>
      </c>
      <c r="H190" s="313" t="s">
        <v>57</v>
      </c>
    </row>
    <row r="191" spans="1:8" ht="20.100000000000001" customHeight="1" x14ac:dyDescent="0.25">
      <c r="A191" s="311" t="s">
        <v>1047</v>
      </c>
      <c r="B191" s="311" t="s">
        <v>461</v>
      </c>
      <c r="C191" s="312">
        <v>14266.72</v>
      </c>
      <c r="D191" s="313" t="s">
        <v>57</v>
      </c>
      <c r="E191" s="312">
        <v>0</v>
      </c>
      <c r="F191" s="312">
        <v>7133.32</v>
      </c>
      <c r="G191" s="312">
        <v>7133.4</v>
      </c>
      <c r="H191" s="313" t="s">
        <v>57</v>
      </c>
    </row>
    <row r="192" spans="1:8" ht="20.100000000000001" customHeight="1" x14ac:dyDescent="0.25">
      <c r="A192" s="311" t="s">
        <v>1048</v>
      </c>
      <c r="B192" s="311" t="s">
        <v>462</v>
      </c>
      <c r="C192" s="312">
        <v>5350</v>
      </c>
      <c r="D192" s="313" t="s">
        <v>57</v>
      </c>
      <c r="E192" s="312">
        <v>0</v>
      </c>
      <c r="F192" s="312">
        <v>2675</v>
      </c>
      <c r="G192" s="312">
        <v>2675</v>
      </c>
      <c r="H192" s="313" t="s">
        <v>57</v>
      </c>
    </row>
    <row r="193" spans="1:8" ht="20.100000000000001" customHeight="1" x14ac:dyDescent="0.25">
      <c r="A193" s="311" t="s">
        <v>1049</v>
      </c>
      <c r="B193" s="311" t="s">
        <v>463</v>
      </c>
      <c r="C193" s="312">
        <v>11591.63</v>
      </c>
      <c r="D193" s="313" t="s">
        <v>57</v>
      </c>
      <c r="E193" s="312">
        <v>0</v>
      </c>
      <c r="F193" s="312">
        <v>3566.68</v>
      </c>
      <c r="G193" s="312">
        <v>8024.95</v>
      </c>
      <c r="H193" s="313" t="s">
        <v>57</v>
      </c>
    </row>
    <row r="194" spans="1:8" ht="20.100000000000001" customHeight="1" x14ac:dyDescent="0.25">
      <c r="A194" s="311" t="s">
        <v>1050</v>
      </c>
      <c r="B194" s="311" t="s">
        <v>465</v>
      </c>
      <c r="C194" s="312">
        <v>42800</v>
      </c>
      <c r="D194" s="313" t="s">
        <v>57</v>
      </c>
      <c r="E194" s="312">
        <v>0</v>
      </c>
      <c r="F194" s="312">
        <v>0</v>
      </c>
      <c r="G194" s="312">
        <v>42800</v>
      </c>
      <c r="H194" s="313" t="s">
        <v>57</v>
      </c>
    </row>
    <row r="195" spans="1:8" ht="20.100000000000001" customHeight="1" x14ac:dyDescent="0.25">
      <c r="A195" s="311" t="s">
        <v>1051</v>
      </c>
      <c r="B195" s="311" t="s">
        <v>466</v>
      </c>
      <c r="C195" s="312">
        <v>9273.3700000000008</v>
      </c>
      <c r="D195" s="313" t="s">
        <v>57</v>
      </c>
      <c r="E195" s="312">
        <v>0</v>
      </c>
      <c r="F195" s="312">
        <v>2853.32</v>
      </c>
      <c r="G195" s="312">
        <v>6420.05</v>
      </c>
      <c r="H195" s="313" t="s">
        <v>57</v>
      </c>
    </row>
    <row r="196" spans="1:8" ht="20.100000000000001" customHeight="1" x14ac:dyDescent="0.25">
      <c r="A196" s="311" t="s">
        <v>1052</v>
      </c>
      <c r="B196" s="311" t="s">
        <v>467</v>
      </c>
      <c r="C196" s="312">
        <v>23183.37</v>
      </c>
      <c r="D196" s="313" t="s">
        <v>57</v>
      </c>
      <c r="E196" s="312">
        <v>0</v>
      </c>
      <c r="F196" s="312">
        <v>7133.32</v>
      </c>
      <c r="G196" s="312">
        <v>16050.05</v>
      </c>
      <c r="H196" s="313" t="s">
        <v>57</v>
      </c>
    </row>
    <row r="197" spans="1:8" ht="20.100000000000001" customHeight="1" x14ac:dyDescent="0.25">
      <c r="A197" s="311" t="s">
        <v>1053</v>
      </c>
      <c r="B197" s="311" t="s">
        <v>468</v>
      </c>
      <c r="C197" s="312">
        <v>23183.37</v>
      </c>
      <c r="D197" s="313" t="s">
        <v>57</v>
      </c>
      <c r="E197" s="312">
        <v>0</v>
      </c>
      <c r="F197" s="312">
        <v>7133.32</v>
      </c>
      <c r="G197" s="312">
        <v>16050.05</v>
      </c>
      <c r="H197" s="313" t="s">
        <v>57</v>
      </c>
    </row>
    <row r="198" spans="1:8" ht="20.100000000000001" customHeight="1" x14ac:dyDescent="0.25">
      <c r="A198" s="311" t="s">
        <v>1054</v>
      </c>
      <c r="B198" s="311" t="s">
        <v>469</v>
      </c>
      <c r="C198" s="317">
        <v>-3566.72</v>
      </c>
      <c r="D198" s="313" t="s">
        <v>57</v>
      </c>
      <c r="E198" s="312">
        <v>0</v>
      </c>
      <c r="F198" s="312">
        <v>891.68</v>
      </c>
      <c r="G198" s="317">
        <v>-4458.3999999999996</v>
      </c>
      <c r="H198" s="313" t="s">
        <v>57</v>
      </c>
    </row>
    <row r="199" spans="1:8" ht="20.100000000000001" customHeight="1" x14ac:dyDescent="0.25">
      <c r="A199" s="311" t="s">
        <v>1055</v>
      </c>
      <c r="B199" s="311" t="s">
        <v>470</v>
      </c>
      <c r="C199" s="312">
        <v>17922.5</v>
      </c>
      <c r="D199" s="313" t="s">
        <v>57</v>
      </c>
      <c r="E199" s="312">
        <v>0</v>
      </c>
      <c r="F199" s="312">
        <v>2140</v>
      </c>
      <c r="G199" s="312">
        <v>15782.5</v>
      </c>
      <c r="H199" s="313" t="s">
        <v>57</v>
      </c>
    </row>
    <row r="200" spans="1:8" ht="20.100000000000001" customHeight="1" x14ac:dyDescent="0.25">
      <c r="A200" s="311" t="s">
        <v>1056</v>
      </c>
      <c r="B200" s="311" t="s">
        <v>471</v>
      </c>
      <c r="C200" s="312">
        <v>24966.7</v>
      </c>
      <c r="D200" s="313" t="s">
        <v>57</v>
      </c>
      <c r="E200" s="312">
        <v>0</v>
      </c>
      <c r="F200" s="312">
        <v>7133.32</v>
      </c>
      <c r="G200" s="312">
        <v>17833.38</v>
      </c>
      <c r="H200" s="313" t="s">
        <v>57</v>
      </c>
    </row>
    <row r="201" spans="1:8" ht="20.100000000000001" customHeight="1" x14ac:dyDescent="0.25">
      <c r="A201" s="311" t="s">
        <v>1057</v>
      </c>
      <c r="B201" s="311" t="s">
        <v>472</v>
      </c>
      <c r="C201" s="312">
        <v>19774.580000000002</v>
      </c>
      <c r="D201" s="313" t="s">
        <v>57</v>
      </c>
      <c r="E201" s="312">
        <v>0</v>
      </c>
      <c r="F201" s="312">
        <v>3613.92</v>
      </c>
      <c r="G201" s="312">
        <v>16160.66</v>
      </c>
      <c r="H201" s="313" t="s">
        <v>57</v>
      </c>
    </row>
    <row r="202" spans="1:8" ht="20.100000000000001" customHeight="1" x14ac:dyDescent="0.25">
      <c r="A202" s="311" t="s">
        <v>1058</v>
      </c>
      <c r="B202" s="311" t="s">
        <v>473</v>
      </c>
      <c r="C202" s="312">
        <v>42800</v>
      </c>
      <c r="D202" s="313" t="s">
        <v>57</v>
      </c>
      <c r="E202" s="312">
        <v>0</v>
      </c>
      <c r="F202" s="312">
        <v>4583.8999999999996</v>
      </c>
      <c r="G202" s="312">
        <v>38216.1</v>
      </c>
      <c r="H202" s="313" t="s">
        <v>57</v>
      </c>
    </row>
    <row r="203" spans="1:8" ht="20.100000000000001" customHeight="1" x14ac:dyDescent="0.25">
      <c r="A203" s="311" t="s">
        <v>1059</v>
      </c>
      <c r="B203" s="311" t="s">
        <v>474</v>
      </c>
      <c r="C203" s="312">
        <v>12037.5</v>
      </c>
      <c r="D203" s="313" t="s">
        <v>57</v>
      </c>
      <c r="E203" s="312">
        <v>0</v>
      </c>
      <c r="F203" s="312">
        <v>2675</v>
      </c>
      <c r="G203" s="312">
        <v>9362.5</v>
      </c>
      <c r="H203" s="313" t="s">
        <v>57</v>
      </c>
    </row>
    <row r="204" spans="1:8" ht="20.100000000000001" customHeight="1" x14ac:dyDescent="0.25">
      <c r="A204" s="311" t="s">
        <v>1060</v>
      </c>
      <c r="B204" s="311" t="s">
        <v>475</v>
      </c>
      <c r="C204" s="312">
        <v>20062.52</v>
      </c>
      <c r="D204" s="313" t="s">
        <v>57</v>
      </c>
      <c r="E204" s="312">
        <v>0</v>
      </c>
      <c r="F204" s="312">
        <v>4458.32</v>
      </c>
      <c r="G204" s="312">
        <v>15604.2</v>
      </c>
      <c r="H204" s="313" t="s">
        <v>57</v>
      </c>
    </row>
    <row r="205" spans="1:8" ht="20.100000000000001" customHeight="1" x14ac:dyDescent="0.25">
      <c r="A205" s="311" t="s">
        <v>1061</v>
      </c>
      <c r="B205" s="311" t="s">
        <v>15</v>
      </c>
      <c r="C205" s="312">
        <v>16049.98</v>
      </c>
      <c r="D205" s="313" t="s">
        <v>57</v>
      </c>
      <c r="E205" s="312">
        <v>0</v>
      </c>
      <c r="F205" s="312">
        <v>3566.68</v>
      </c>
      <c r="G205" s="312">
        <v>12483.3</v>
      </c>
      <c r="H205" s="313" t="s">
        <v>57</v>
      </c>
    </row>
    <row r="206" spans="1:8" ht="20.100000000000001" customHeight="1" x14ac:dyDescent="0.25">
      <c r="A206" s="311" t="s">
        <v>1062</v>
      </c>
      <c r="B206" s="311" t="s">
        <v>476</v>
      </c>
      <c r="C206" s="312">
        <v>16941.650000000001</v>
      </c>
      <c r="D206" s="313" t="s">
        <v>57</v>
      </c>
      <c r="E206" s="312">
        <v>0</v>
      </c>
      <c r="F206" s="312">
        <v>3566.68</v>
      </c>
      <c r="G206" s="312">
        <v>13374.97</v>
      </c>
      <c r="H206" s="313" t="s">
        <v>57</v>
      </c>
    </row>
    <row r="207" spans="1:8" ht="20.100000000000001" customHeight="1" x14ac:dyDescent="0.25">
      <c r="A207" s="311" t="s">
        <v>1063</v>
      </c>
      <c r="B207" s="311" t="s">
        <v>477</v>
      </c>
      <c r="C207" s="312">
        <v>17833.32</v>
      </c>
      <c r="D207" s="313" t="s">
        <v>57</v>
      </c>
      <c r="E207" s="312">
        <v>0</v>
      </c>
      <c r="F207" s="312">
        <v>2675.01</v>
      </c>
      <c r="G207" s="312">
        <v>15158.31</v>
      </c>
      <c r="H207" s="313" t="s">
        <v>57</v>
      </c>
    </row>
    <row r="208" spans="1:8" ht="20.100000000000001" customHeight="1" x14ac:dyDescent="0.25">
      <c r="A208" s="311" t="s">
        <v>1064</v>
      </c>
      <c r="B208" s="311" t="s">
        <v>342</v>
      </c>
      <c r="C208" s="312">
        <v>0</v>
      </c>
      <c r="D208" s="313" t="s">
        <v>57</v>
      </c>
      <c r="E208" s="312">
        <v>0</v>
      </c>
      <c r="F208" s="312">
        <v>668.75</v>
      </c>
      <c r="G208" s="317">
        <v>-668.75</v>
      </c>
      <c r="H208" s="313" t="s">
        <v>57</v>
      </c>
    </row>
    <row r="209" spans="1:8" ht="20.100000000000001" customHeight="1" x14ac:dyDescent="0.25">
      <c r="A209" s="311" t="s">
        <v>1065</v>
      </c>
      <c r="B209" s="311" t="s">
        <v>478</v>
      </c>
      <c r="C209" s="312">
        <v>18724.990000000002</v>
      </c>
      <c r="D209" s="313" t="s">
        <v>57</v>
      </c>
      <c r="E209" s="312">
        <v>0</v>
      </c>
      <c r="F209" s="312">
        <v>3566.68</v>
      </c>
      <c r="G209" s="312">
        <v>15158.31</v>
      </c>
      <c r="H209" s="313" t="s">
        <v>57</v>
      </c>
    </row>
    <row r="210" spans="1:8" ht="20.100000000000001" customHeight="1" x14ac:dyDescent="0.25">
      <c r="A210" s="311" t="s">
        <v>1066</v>
      </c>
      <c r="B210" s="311" t="s">
        <v>479</v>
      </c>
      <c r="C210" s="312">
        <v>1284</v>
      </c>
      <c r="D210" s="313" t="s">
        <v>57</v>
      </c>
      <c r="E210" s="312">
        <v>0</v>
      </c>
      <c r="F210" s="312">
        <v>0</v>
      </c>
      <c r="G210" s="312">
        <v>1284</v>
      </c>
      <c r="H210" s="313" t="s">
        <v>57</v>
      </c>
    </row>
    <row r="211" spans="1:8" ht="20.100000000000001" customHeight="1" x14ac:dyDescent="0.25">
      <c r="A211" s="311" t="s">
        <v>1067</v>
      </c>
      <c r="B211" s="311" t="s">
        <v>480</v>
      </c>
      <c r="C211" s="312">
        <v>42800</v>
      </c>
      <c r="D211" s="313" t="s">
        <v>57</v>
      </c>
      <c r="E211" s="312">
        <v>0</v>
      </c>
      <c r="F211" s="312">
        <v>0</v>
      </c>
      <c r="G211" s="312">
        <v>42800</v>
      </c>
      <c r="H211" s="313" t="s">
        <v>57</v>
      </c>
    </row>
    <row r="212" spans="1:8" ht="20.100000000000001" customHeight="1" x14ac:dyDescent="0.25">
      <c r="A212" s="311" t="s">
        <v>1068</v>
      </c>
      <c r="B212" s="311" t="s">
        <v>481</v>
      </c>
      <c r="C212" s="312">
        <v>37450.01</v>
      </c>
      <c r="D212" s="313" t="s">
        <v>57</v>
      </c>
      <c r="E212" s="312">
        <v>0</v>
      </c>
      <c r="F212" s="312">
        <v>7133.32</v>
      </c>
      <c r="G212" s="312">
        <v>30316.69</v>
      </c>
      <c r="H212" s="313" t="s">
        <v>57</v>
      </c>
    </row>
    <row r="213" spans="1:8" ht="20.100000000000001" customHeight="1" x14ac:dyDescent="0.25">
      <c r="A213" s="311" t="s">
        <v>1069</v>
      </c>
      <c r="B213" s="311" t="s">
        <v>677</v>
      </c>
      <c r="C213" s="312">
        <v>2140</v>
      </c>
      <c r="D213" s="313" t="s">
        <v>57</v>
      </c>
      <c r="E213" s="312">
        <v>0</v>
      </c>
      <c r="F213" s="312">
        <v>0</v>
      </c>
      <c r="G213" s="312">
        <v>2140</v>
      </c>
      <c r="H213" s="313" t="s">
        <v>57</v>
      </c>
    </row>
    <row r="214" spans="1:8" ht="20.100000000000001" customHeight="1" x14ac:dyDescent="0.25">
      <c r="A214" s="311" t="s">
        <v>1070</v>
      </c>
      <c r="B214" s="311" t="s">
        <v>1071</v>
      </c>
      <c r="C214" s="312">
        <v>16050</v>
      </c>
      <c r="D214" s="313" t="s">
        <v>57</v>
      </c>
      <c r="E214" s="312">
        <v>0</v>
      </c>
      <c r="F214" s="312">
        <v>2006.25</v>
      </c>
      <c r="G214" s="312">
        <v>14043.75</v>
      </c>
      <c r="H214" s="313" t="s">
        <v>57</v>
      </c>
    </row>
    <row r="215" spans="1:8" ht="20.100000000000001" customHeight="1" x14ac:dyDescent="0.25">
      <c r="A215" s="311" t="s">
        <v>1072</v>
      </c>
      <c r="B215" s="311" t="s">
        <v>1073</v>
      </c>
      <c r="C215" s="312">
        <v>6420</v>
      </c>
      <c r="D215" s="313" t="s">
        <v>57</v>
      </c>
      <c r="E215" s="312">
        <v>0</v>
      </c>
      <c r="F215" s="312">
        <v>535</v>
      </c>
      <c r="G215" s="312">
        <v>5885</v>
      </c>
      <c r="H215" s="313" t="s">
        <v>57</v>
      </c>
    </row>
    <row r="216" spans="1:8" ht="20.100000000000001" customHeight="1" x14ac:dyDescent="0.25">
      <c r="A216" s="311" t="s">
        <v>1074</v>
      </c>
      <c r="B216" s="311" t="s">
        <v>1075</v>
      </c>
      <c r="C216" s="312">
        <v>21400</v>
      </c>
      <c r="D216" s="313" t="s">
        <v>57</v>
      </c>
      <c r="E216" s="312">
        <v>0</v>
      </c>
      <c r="F216" s="312">
        <v>2675.01</v>
      </c>
      <c r="G216" s="312">
        <v>18724.990000000002</v>
      </c>
      <c r="H216" s="313" t="s">
        <v>57</v>
      </c>
    </row>
    <row r="217" spans="1:8" ht="20.100000000000001" customHeight="1" x14ac:dyDescent="0.25">
      <c r="A217" s="311" t="s">
        <v>1076</v>
      </c>
      <c r="B217" s="311" t="s">
        <v>1077</v>
      </c>
      <c r="C217" s="312">
        <v>0</v>
      </c>
      <c r="D217" s="313" t="s">
        <v>57</v>
      </c>
      <c r="E217" s="312">
        <v>18190</v>
      </c>
      <c r="F217" s="312">
        <v>0</v>
      </c>
      <c r="G217" s="312">
        <v>18190</v>
      </c>
      <c r="H217" s="313" t="s">
        <v>57</v>
      </c>
    </row>
    <row r="218" spans="1:8" ht="20.100000000000001" customHeight="1" x14ac:dyDescent="0.25">
      <c r="A218" s="311" t="s">
        <v>1078</v>
      </c>
      <c r="B218" s="311" t="s">
        <v>482</v>
      </c>
      <c r="C218" s="312">
        <v>28533.279999999999</v>
      </c>
      <c r="D218" s="313" t="s">
        <v>57</v>
      </c>
      <c r="E218" s="312">
        <v>0</v>
      </c>
      <c r="F218" s="312">
        <v>7133.36</v>
      </c>
      <c r="G218" s="312">
        <v>21399.919999999998</v>
      </c>
      <c r="H218" s="313" t="s">
        <v>57</v>
      </c>
    </row>
    <row r="219" spans="1:8" ht="20.100000000000001" customHeight="1" x14ac:dyDescent="0.25">
      <c r="A219" s="311" t="s">
        <v>1083</v>
      </c>
      <c r="B219" s="311" t="s">
        <v>1084</v>
      </c>
      <c r="C219" s="312">
        <v>42800</v>
      </c>
      <c r="D219" s="313" t="s">
        <v>57</v>
      </c>
      <c r="E219" s="312">
        <v>0</v>
      </c>
      <c r="F219" s="312">
        <v>1783.33</v>
      </c>
      <c r="G219" s="312">
        <v>41016.67</v>
      </c>
      <c r="H219" s="313" t="s">
        <v>57</v>
      </c>
    </row>
    <row r="220" spans="1:8" ht="20.100000000000001" customHeight="1" x14ac:dyDescent="0.25">
      <c r="A220" s="311" t="s">
        <v>1085</v>
      </c>
      <c r="B220" s="311" t="s">
        <v>1086</v>
      </c>
      <c r="C220" s="312">
        <v>0</v>
      </c>
      <c r="D220" s="313" t="s">
        <v>57</v>
      </c>
      <c r="E220" s="312">
        <v>32100</v>
      </c>
      <c r="F220" s="312">
        <v>1337.5</v>
      </c>
      <c r="G220" s="312">
        <v>30762.5</v>
      </c>
      <c r="H220" s="313" t="s">
        <v>57</v>
      </c>
    </row>
    <row r="221" spans="1:8" ht="20.100000000000001" customHeight="1" x14ac:dyDescent="0.25">
      <c r="A221" s="314" t="s">
        <v>1087</v>
      </c>
      <c r="B221" s="314" t="s">
        <v>196</v>
      </c>
      <c r="C221" s="315">
        <v>1032642.62</v>
      </c>
      <c r="D221" s="316" t="s">
        <v>57</v>
      </c>
      <c r="E221" s="315">
        <v>4514</v>
      </c>
      <c r="F221" s="315">
        <v>1785.65</v>
      </c>
      <c r="G221" s="315">
        <v>1035370.97</v>
      </c>
      <c r="H221" s="316" t="s">
        <v>57</v>
      </c>
    </row>
    <row r="222" spans="1:8" ht="20.100000000000001" customHeight="1" x14ac:dyDescent="0.25">
      <c r="A222" s="311" t="s">
        <v>1089</v>
      </c>
      <c r="B222" s="311" t="s">
        <v>484</v>
      </c>
      <c r="C222" s="312">
        <v>928.28</v>
      </c>
      <c r="D222" s="313" t="s">
        <v>57</v>
      </c>
      <c r="E222" s="312">
        <v>0</v>
      </c>
      <c r="F222" s="312">
        <v>185.65</v>
      </c>
      <c r="G222" s="312">
        <v>742.63</v>
      </c>
      <c r="H222" s="313" t="s">
        <v>57</v>
      </c>
    </row>
    <row r="223" spans="1:8" ht="20.100000000000001" customHeight="1" x14ac:dyDescent="0.25">
      <c r="A223" s="311" t="s">
        <v>1090</v>
      </c>
      <c r="B223" s="311" t="s">
        <v>485</v>
      </c>
      <c r="C223" s="312">
        <v>4550</v>
      </c>
      <c r="D223" s="313" t="s">
        <v>57</v>
      </c>
      <c r="E223" s="312">
        <v>1800</v>
      </c>
      <c r="F223" s="312">
        <v>600</v>
      </c>
      <c r="G223" s="312">
        <v>5750</v>
      </c>
      <c r="H223" s="313" t="s">
        <v>57</v>
      </c>
    </row>
    <row r="224" spans="1:8" ht="20.100000000000001" customHeight="1" x14ac:dyDescent="0.25">
      <c r="A224" s="311" t="s">
        <v>1091</v>
      </c>
      <c r="B224" s="311" t="s">
        <v>486</v>
      </c>
      <c r="C224" s="312">
        <v>20580.560000000001</v>
      </c>
      <c r="D224" s="313" t="s">
        <v>57</v>
      </c>
      <c r="E224" s="312">
        <v>0</v>
      </c>
      <c r="F224" s="312">
        <v>0</v>
      </c>
      <c r="G224" s="312">
        <v>20580.560000000001</v>
      </c>
      <c r="H224" s="313" t="s">
        <v>57</v>
      </c>
    </row>
    <row r="225" spans="1:8" ht="20.100000000000001" customHeight="1" x14ac:dyDescent="0.25">
      <c r="A225" s="311" t="s">
        <v>1092</v>
      </c>
      <c r="B225" s="311" t="s">
        <v>487</v>
      </c>
      <c r="C225" s="312">
        <v>1000</v>
      </c>
      <c r="D225" s="313" t="s">
        <v>57</v>
      </c>
      <c r="E225" s="312">
        <v>0</v>
      </c>
      <c r="F225" s="312">
        <v>0</v>
      </c>
      <c r="G225" s="312">
        <v>1000</v>
      </c>
      <c r="H225" s="313" t="s">
        <v>57</v>
      </c>
    </row>
    <row r="226" spans="1:8" ht="20.100000000000001" customHeight="1" x14ac:dyDescent="0.25">
      <c r="A226" s="311" t="s">
        <v>1093</v>
      </c>
      <c r="B226" s="311" t="s">
        <v>488</v>
      </c>
      <c r="C226" s="312">
        <v>600</v>
      </c>
      <c r="D226" s="313" t="s">
        <v>57</v>
      </c>
      <c r="E226" s="312">
        <v>0</v>
      </c>
      <c r="F226" s="312">
        <v>0</v>
      </c>
      <c r="G226" s="312">
        <v>600</v>
      </c>
      <c r="H226" s="313" t="s">
        <v>57</v>
      </c>
    </row>
    <row r="227" spans="1:8" ht="20.100000000000001" customHeight="1" x14ac:dyDescent="0.25">
      <c r="A227" s="311" t="s">
        <v>1094</v>
      </c>
      <c r="B227" s="311" t="s">
        <v>489</v>
      </c>
      <c r="C227" s="312">
        <v>11199.96</v>
      </c>
      <c r="D227" s="313" t="s">
        <v>57</v>
      </c>
      <c r="E227" s="312">
        <v>0</v>
      </c>
      <c r="F227" s="312">
        <v>0</v>
      </c>
      <c r="G227" s="312">
        <v>11199.96</v>
      </c>
      <c r="H227" s="313" t="s">
        <v>57</v>
      </c>
    </row>
    <row r="228" spans="1:8" ht="20.100000000000001" customHeight="1" x14ac:dyDescent="0.25">
      <c r="A228" s="311" t="s">
        <v>1095</v>
      </c>
      <c r="B228" s="311" t="s">
        <v>490</v>
      </c>
      <c r="C228" s="312">
        <v>5500</v>
      </c>
      <c r="D228" s="313" t="s">
        <v>57</v>
      </c>
      <c r="E228" s="312">
        <v>0</v>
      </c>
      <c r="F228" s="312">
        <v>0</v>
      </c>
      <c r="G228" s="312">
        <v>5500</v>
      </c>
      <c r="H228" s="313" t="s">
        <v>57</v>
      </c>
    </row>
    <row r="229" spans="1:8" ht="20.100000000000001" customHeight="1" x14ac:dyDescent="0.25">
      <c r="A229" s="311" t="s">
        <v>1096</v>
      </c>
      <c r="B229" s="311" t="s">
        <v>491</v>
      </c>
      <c r="C229" s="312">
        <v>5000</v>
      </c>
      <c r="D229" s="313" t="s">
        <v>57</v>
      </c>
      <c r="E229" s="312">
        <v>0</v>
      </c>
      <c r="F229" s="312">
        <v>1000</v>
      </c>
      <c r="G229" s="312">
        <v>4000</v>
      </c>
      <c r="H229" s="313" t="s">
        <v>57</v>
      </c>
    </row>
    <row r="230" spans="1:8" ht="20.100000000000001" customHeight="1" x14ac:dyDescent="0.25">
      <c r="A230" s="311" t="s">
        <v>1097</v>
      </c>
      <c r="B230" s="311" t="s">
        <v>492</v>
      </c>
      <c r="C230" s="312">
        <v>1999.96</v>
      </c>
      <c r="D230" s="313" t="s">
        <v>57</v>
      </c>
      <c r="E230" s="312">
        <v>0</v>
      </c>
      <c r="F230" s="312">
        <v>0</v>
      </c>
      <c r="G230" s="312">
        <v>1999.96</v>
      </c>
      <c r="H230" s="313" t="s">
        <v>57</v>
      </c>
    </row>
    <row r="231" spans="1:8" ht="20.100000000000001" customHeight="1" x14ac:dyDescent="0.25">
      <c r="A231" s="311" t="s">
        <v>1098</v>
      </c>
      <c r="B231" s="311" t="s">
        <v>339</v>
      </c>
      <c r="C231" s="312">
        <v>8999.86</v>
      </c>
      <c r="D231" s="313" t="s">
        <v>57</v>
      </c>
      <c r="E231" s="312">
        <v>0</v>
      </c>
      <c r="F231" s="312">
        <v>0</v>
      </c>
      <c r="G231" s="312">
        <v>8999.86</v>
      </c>
      <c r="H231" s="313" t="s">
        <v>57</v>
      </c>
    </row>
    <row r="232" spans="1:8" ht="20.100000000000001" customHeight="1" x14ac:dyDescent="0.25">
      <c r="A232" s="311" t="s">
        <v>1099</v>
      </c>
      <c r="B232" s="311" t="s">
        <v>493</v>
      </c>
      <c r="C232" s="312">
        <v>5000</v>
      </c>
      <c r="D232" s="313" t="s">
        <v>57</v>
      </c>
      <c r="E232" s="312">
        <v>0</v>
      </c>
      <c r="F232" s="312">
        <v>0</v>
      </c>
      <c r="G232" s="312">
        <v>5000</v>
      </c>
      <c r="H232" s="313" t="s">
        <v>57</v>
      </c>
    </row>
    <row r="233" spans="1:8" ht="20.100000000000001" customHeight="1" x14ac:dyDescent="0.25">
      <c r="A233" s="311" t="s">
        <v>1100</v>
      </c>
      <c r="B233" s="311" t="s">
        <v>494</v>
      </c>
      <c r="C233" s="312">
        <v>3999.84</v>
      </c>
      <c r="D233" s="313" t="s">
        <v>57</v>
      </c>
      <c r="E233" s="312">
        <v>0</v>
      </c>
      <c r="F233" s="312">
        <v>0</v>
      </c>
      <c r="G233" s="312">
        <v>3999.84</v>
      </c>
      <c r="H233" s="313" t="s">
        <v>57</v>
      </c>
    </row>
    <row r="234" spans="1:8" ht="20.100000000000001" customHeight="1" x14ac:dyDescent="0.25">
      <c r="A234" s="311" t="s">
        <v>1101</v>
      </c>
      <c r="B234" s="311" t="s">
        <v>316</v>
      </c>
      <c r="C234" s="312">
        <v>2000</v>
      </c>
      <c r="D234" s="313" t="s">
        <v>57</v>
      </c>
      <c r="E234" s="312">
        <v>0</v>
      </c>
      <c r="F234" s="312">
        <v>0</v>
      </c>
      <c r="G234" s="312">
        <v>2000</v>
      </c>
      <c r="H234" s="313" t="s">
        <v>57</v>
      </c>
    </row>
    <row r="235" spans="1:8" ht="20.100000000000001" customHeight="1" x14ac:dyDescent="0.25">
      <c r="A235" s="311" t="s">
        <v>1102</v>
      </c>
      <c r="B235" s="311" t="s">
        <v>495</v>
      </c>
      <c r="C235" s="312">
        <v>3082.79</v>
      </c>
      <c r="D235" s="313" t="s">
        <v>57</v>
      </c>
      <c r="E235" s="312">
        <v>0</v>
      </c>
      <c r="F235" s="312">
        <v>0</v>
      </c>
      <c r="G235" s="312">
        <v>3082.79</v>
      </c>
      <c r="H235" s="313" t="s">
        <v>57</v>
      </c>
    </row>
    <row r="236" spans="1:8" ht="20.100000000000001" customHeight="1" x14ac:dyDescent="0.25">
      <c r="A236" s="311" t="s">
        <v>1103</v>
      </c>
      <c r="B236" s="311" t="s">
        <v>496</v>
      </c>
      <c r="C236" s="312">
        <v>86099.74</v>
      </c>
      <c r="D236" s="313" t="s">
        <v>57</v>
      </c>
      <c r="E236" s="312">
        <v>0</v>
      </c>
      <c r="F236" s="312">
        <v>0</v>
      </c>
      <c r="G236" s="312">
        <v>86099.74</v>
      </c>
      <c r="H236" s="313" t="s">
        <v>57</v>
      </c>
    </row>
    <row r="237" spans="1:8" ht="20.100000000000001" customHeight="1" x14ac:dyDescent="0.25">
      <c r="A237" s="311" t="s">
        <v>1104</v>
      </c>
      <c r="B237" s="311" t="s">
        <v>497</v>
      </c>
      <c r="C237" s="312">
        <v>5000</v>
      </c>
      <c r="D237" s="313" t="s">
        <v>57</v>
      </c>
      <c r="E237" s="312">
        <v>0</v>
      </c>
      <c r="F237" s="312">
        <v>0</v>
      </c>
      <c r="G237" s="312">
        <v>5000</v>
      </c>
      <c r="H237" s="313" t="s">
        <v>57</v>
      </c>
    </row>
    <row r="238" spans="1:8" ht="20.100000000000001" customHeight="1" x14ac:dyDescent="0.25">
      <c r="A238" s="311" t="s">
        <v>1105</v>
      </c>
      <c r="B238" s="311" t="s">
        <v>498</v>
      </c>
      <c r="C238" s="312">
        <v>5000</v>
      </c>
      <c r="D238" s="313" t="s">
        <v>57</v>
      </c>
      <c r="E238" s="312">
        <v>0</v>
      </c>
      <c r="F238" s="312">
        <v>0</v>
      </c>
      <c r="G238" s="312">
        <v>5000</v>
      </c>
      <c r="H238" s="313" t="s">
        <v>57</v>
      </c>
    </row>
    <row r="239" spans="1:8" ht="20.100000000000001" customHeight="1" x14ac:dyDescent="0.25">
      <c r="A239" s="311" t="s">
        <v>1106</v>
      </c>
      <c r="B239" s="311" t="s">
        <v>499</v>
      </c>
      <c r="C239" s="312">
        <v>5000</v>
      </c>
      <c r="D239" s="313" t="s">
        <v>57</v>
      </c>
      <c r="E239" s="312">
        <v>0</v>
      </c>
      <c r="F239" s="312">
        <v>0</v>
      </c>
      <c r="G239" s="312">
        <v>5000</v>
      </c>
      <c r="H239" s="313" t="s">
        <v>57</v>
      </c>
    </row>
    <row r="240" spans="1:8" ht="20.100000000000001" customHeight="1" x14ac:dyDescent="0.25">
      <c r="A240" s="311" t="s">
        <v>1107</v>
      </c>
      <c r="B240" s="311" t="s">
        <v>294</v>
      </c>
      <c r="C240" s="312">
        <v>20000</v>
      </c>
      <c r="D240" s="313" t="s">
        <v>57</v>
      </c>
      <c r="E240" s="312">
        <v>0</v>
      </c>
      <c r="F240" s="312">
        <v>0</v>
      </c>
      <c r="G240" s="312">
        <v>20000</v>
      </c>
      <c r="H240" s="313" t="s">
        <v>57</v>
      </c>
    </row>
    <row r="241" spans="1:8" ht="20.100000000000001" customHeight="1" x14ac:dyDescent="0.25">
      <c r="A241" s="311" t="s">
        <v>1108</v>
      </c>
      <c r="B241" s="311" t="s">
        <v>500</v>
      </c>
      <c r="C241" s="312">
        <v>100</v>
      </c>
      <c r="D241" s="313" t="s">
        <v>57</v>
      </c>
      <c r="E241" s="312">
        <v>0</v>
      </c>
      <c r="F241" s="312">
        <v>0</v>
      </c>
      <c r="G241" s="312">
        <v>100</v>
      </c>
      <c r="H241" s="313" t="s">
        <v>57</v>
      </c>
    </row>
    <row r="242" spans="1:8" ht="20.100000000000001" customHeight="1" x14ac:dyDescent="0.25">
      <c r="A242" s="311" t="s">
        <v>1109</v>
      </c>
      <c r="B242" s="311" t="s">
        <v>501</v>
      </c>
      <c r="C242" s="312">
        <v>15000</v>
      </c>
      <c r="D242" s="313" t="s">
        <v>57</v>
      </c>
      <c r="E242" s="312">
        <v>0</v>
      </c>
      <c r="F242" s="312">
        <v>0</v>
      </c>
      <c r="G242" s="312">
        <v>15000</v>
      </c>
      <c r="H242" s="313" t="s">
        <v>57</v>
      </c>
    </row>
    <row r="243" spans="1:8" ht="20.100000000000001" customHeight="1" x14ac:dyDescent="0.25">
      <c r="A243" s="311" t="s">
        <v>1110</v>
      </c>
      <c r="B243" s="311" t="s">
        <v>502</v>
      </c>
      <c r="C243" s="312">
        <v>4000</v>
      </c>
      <c r="D243" s="313" t="s">
        <v>57</v>
      </c>
      <c r="E243" s="312">
        <v>0</v>
      </c>
      <c r="F243" s="312">
        <v>0</v>
      </c>
      <c r="G243" s="312">
        <v>4000</v>
      </c>
      <c r="H243" s="313" t="s">
        <v>57</v>
      </c>
    </row>
    <row r="244" spans="1:8" ht="20.100000000000001" customHeight="1" x14ac:dyDescent="0.25">
      <c r="A244" s="311" t="s">
        <v>1111</v>
      </c>
      <c r="B244" s="311" t="s">
        <v>503</v>
      </c>
      <c r="C244" s="312">
        <v>4140</v>
      </c>
      <c r="D244" s="313" t="s">
        <v>57</v>
      </c>
      <c r="E244" s="312">
        <v>0</v>
      </c>
      <c r="F244" s="312">
        <v>0</v>
      </c>
      <c r="G244" s="312">
        <v>4140</v>
      </c>
      <c r="H244" s="313" t="s">
        <v>57</v>
      </c>
    </row>
    <row r="245" spans="1:8" ht="20.100000000000001" customHeight="1" x14ac:dyDescent="0.25">
      <c r="A245" s="311" t="s">
        <v>1112</v>
      </c>
      <c r="B245" s="311" t="s">
        <v>504</v>
      </c>
      <c r="C245" s="312">
        <v>10000</v>
      </c>
      <c r="D245" s="313" t="s">
        <v>57</v>
      </c>
      <c r="E245" s="312">
        <v>0</v>
      </c>
      <c r="F245" s="312">
        <v>0</v>
      </c>
      <c r="G245" s="312">
        <v>10000</v>
      </c>
      <c r="H245" s="313" t="s">
        <v>57</v>
      </c>
    </row>
    <row r="246" spans="1:8" ht="20.100000000000001" customHeight="1" x14ac:dyDescent="0.25">
      <c r="A246" s="311" t="s">
        <v>1113</v>
      </c>
      <c r="B246" s="311" t="s">
        <v>505</v>
      </c>
      <c r="C246" s="312">
        <v>10000</v>
      </c>
      <c r="D246" s="313" t="s">
        <v>57</v>
      </c>
      <c r="E246" s="312">
        <v>0</v>
      </c>
      <c r="F246" s="312">
        <v>0</v>
      </c>
      <c r="G246" s="312">
        <v>10000</v>
      </c>
      <c r="H246" s="313" t="s">
        <v>57</v>
      </c>
    </row>
    <row r="247" spans="1:8" ht="20.100000000000001" customHeight="1" x14ac:dyDescent="0.25">
      <c r="A247" s="311" t="s">
        <v>1114</v>
      </c>
      <c r="B247" s="311" t="s">
        <v>318</v>
      </c>
      <c r="C247" s="312">
        <v>21000</v>
      </c>
      <c r="D247" s="313" t="s">
        <v>57</v>
      </c>
      <c r="E247" s="312">
        <v>0</v>
      </c>
      <c r="F247" s="312">
        <v>0</v>
      </c>
      <c r="G247" s="312">
        <v>21000</v>
      </c>
      <c r="H247" s="313" t="s">
        <v>57</v>
      </c>
    </row>
    <row r="248" spans="1:8" ht="20.100000000000001" customHeight="1" x14ac:dyDescent="0.25">
      <c r="A248" s="311" t="s">
        <v>1115</v>
      </c>
      <c r="B248" s="311" t="s">
        <v>380</v>
      </c>
      <c r="C248" s="312">
        <v>49538.8</v>
      </c>
      <c r="D248" s="313" t="s">
        <v>57</v>
      </c>
      <c r="E248" s="312">
        <v>0</v>
      </c>
      <c r="F248" s="312">
        <v>0</v>
      </c>
      <c r="G248" s="312">
        <v>49538.8</v>
      </c>
      <c r="H248" s="313" t="s">
        <v>57</v>
      </c>
    </row>
    <row r="249" spans="1:8" ht="20.100000000000001" customHeight="1" x14ac:dyDescent="0.25">
      <c r="A249" s="311" t="s">
        <v>1789</v>
      </c>
      <c r="B249" s="311" t="s">
        <v>1790</v>
      </c>
      <c r="C249" s="312">
        <v>65294</v>
      </c>
      <c r="D249" s="313" t="s">
        <v>57</v>
      </c>
      <c r="E249" s="312">
        <v>0</v>
      </c>
      <c r="F249" s="312">
        <v>0</v>
      </c>
      <c r="G249" s="312">
        <v>65294</v>
      </c>
      <c r="H249" s="313" t="s">
        <v>57</v>
      </c>
    </row>
    <row r="250" spans="1:8" ht="20.100000000000001" customHeight="1" x14ac:dyDescent="0.25">
      <c r="A250" s="311" t="s">
        <v>1116</v>
      </c>
      <c r="B250" s="311" t="s">
        <v>506</v>
      </c>
      <c r="C250" s="312">
        <v>241374.15</v>
      </c>
      <c r="D250" s="313" t="s">
        <v>57</v>
      </c>
      <c r="E250" s="312">
        <v>0</v>
      </c>
      <c r="F250" s="312">
        <v>0</v>
      </c>
      <c r="G250" s="312">
        <v>241374.15</v>
      </c>
      <c r="H250" s="313" t="s">
        <v>57</v>
      </c>
    </row>
    <row r="251" spans="1:8" ht="20.100000000000001" customHeight="1" x14ac:dyDescent="0.25">
      <c r="A251" s="311" t="s">
        <v>1117</v>
      </c>
      <c r="B251" s="311" t="s">
        <v>507</v>
      </c>
      <c r="C251" s="312">
        <v>5013.45</v>
      </c>
      <c r="D251" s="313" t="s">
        <v>57</v>
      </c>
      <c r="E251" s="312">
        <v>0</v>
      </c>
      <c r="F251" s="312">
        <v>0</v>
      </c>
      <c r="G251" s="312">
        <v>5013.45</v>
      </c>
      <c r="H251" s="313" t="s">
        <v>57</v>
      </c>
    </row>
    <row r="252" spans="1:8" ht="20.100000000000001" customHeight="1" x14ac:dyDescent="0.25">
      <c r="A252" s="311" t="s">
        <v>1118</v>
      </c>
      <c r="B252" s="311" t="s">
        <v>508</v>
      </c>
      <c r="C252" s="312">
        <v>375848.33</v>
      </c>
      <c r="D252" s="313" t="s">
        <v>57</v>
      </c>
      <c r="E252" s="312">
        <v>0</v>
      </c>
      <c r="F252" s="312">
        <v>0</v>
      </c>
      <c r="G252" s="312">
        <v>375848.33</v>
      </c>
      <c r="H252" s="313" t="s">
        <v>57</v>
      </c>
    </row>
    <row r="253" spans="1:8" ht="20.100000000000001" customHeight="1" x14ac:dyDescent="0.25">
      <c r="A253" s="311" t="s">
        <v>1119</v>
      </c>
      <c r="B253" s="311" t="s">
        <v>509</v>
      </c>
      <c r="C253" s="312">
        <v>20000</v>
      </c>
      <c r="D253" s="313" t="s">
        <v>57</v>
      </c>
      <c r="E253" s="312">
        <v>0</v>
      </c>
      <c r="F253" s="312">
        <v>0</v>
      </c>
      <c r="G253" s="312">
        <v>20000</v>
      </c>
      <c r="H253" s="313" t="s">
        <v>57</v>
      </c>
    </row>
    <row r="254" spans="1:8" ht="20.100000000000001" customHeight="1" x14ac:dyDescent="0.25">
      <c r="A254" s="311" t="s">
        <v>1120</v>
      </c>
      <c r="B254" s="311" t="s">
        <v>764</v>
      </c>
      <c r="C254" s="312">
        <v>3000</v>
      </c>
      <c r="D254" s="313" t="s">
        <v>57</v>
      </c>
      <c r="E254" s="312">
        <v>0</v>
      </c>
      <c r="F254" s="312">
        <v>0</v>
      </c>
      <c r="G254" s="312">
        <v>3000</v>
      </c>
      <c r="H254" s="313" t="s">
        <v>57</v>
      </c>
    </row>
    <row r="255" spans="1:8" ht="20.100000000000001" customHeight="1" x14ac:dyDescent="0.25">
      <c r="A255" s="311" t="s">
        <v>1121</v>
      </c>
      <c r="B255" s="311" t="s">
        <v>510</v>
      </c>
      <c r="C255" s="317">
        <v>-3529.1</v>
      </c>
      <c r="D255" s="313" t="s">
        <v>57</v>
      </c>
      <c r="E255" s="312">
        <v>0</v>
      </c>
      <c r="F255" s="312">
        <v>0</v>
      </c>
      <c r="G255" s="317">
        <v>-3529.1</v>
      </c>
      <c r="H255" s="313" t="s">
        <v>57</v>
      </c>
    </row>
    <row r="256" spans="1:8" ht="20.100000000000001" customHeight="1" x14ac:dyDescent="0.25">
      <c r="A256" s="311" t="s">
        <v>1122</v>
      </c>
      <c r="B256" s="311" t="s">
        <v>390</v>
      </c>
      <c r="C256" s="312">
        <v>1203</v>
      </c>
      <c r="D256" s="313" t="s">
        <v>57</v>
      </c>
      <c r="E256" s="312">
        <v>0</v>
      </c>
      <c r="F256" s="312">
        <v>0</v>
      </c>
      <c r="G256" s="312">
        <v>1203</v>
      </c>
      <c r="H256" s="313" t="s">
        <v>57</v>
      </c>
    </row>
    <row r="257" spans="1:8" ht="20.100000000000001" customHeight="1" x14ac:dyDescent="0.25">
      <c r="A257" s="311" t="s">
        <v>1123</v>
      </c>
      <c r="B257" s="311" t="s">
        <v>423</v>
      </c>
      <c r="C257" s="312">
        <v>12955</v>
      </c>
      <c r="D257" s="313" t="s">
        <v>57</v>
      </c>
      <c r="E257" s="312">
        <v>0</v>
      </c>
      <c r="F257" s="312">
        <v>0</v>
      </c>
      <c r="G257" s="312">
        <v>12955</v>
      </c>
      <c r="H257" s="313" t="s">
        <v>57</v>
      </c>
    </row>
    <row r="258" spans="1:8" ht="20.100000000000001" customHeight="1" x14ac:dyDescent="0.25">
      <c r="A258" s="311" t="s">
        <v>1124</v>
      </c>
      <c r="B258" s="311" t="s">
        <v>511</v>
      </c>
      <c r="C258" s="312">
        <v>164</v>
      </c>
      <c r="D258" s="313" t="s">
        <v>57</v>
      </c>
      <c r="E258" s="312">
        <v>0</v>
      </c>
      <c r="F258" s="312">
        <v>0</v>
      </c>
      <c r="G258" s="312">
        <v>164</v>
      </c>
      <c r="H258" s="313" t="s">
        <v>57</v>
      </c>
    </row>
    <row r="259" spans="1:8" ht="20.100000000000001" customHeight="1" x14ac:dyDescent="0.25">
      <c r="A259" s="311" t="s">
        <v>1125</v>
      </c>
      <c r="B259" s="311" t="s">
        <v>512</v>
      </c>
      <c r="C259" s="312">
        <v>2000</v>
      </c>
      <c r="D259" s="313" t="s">
        <v>57</v>
      </c>
      <c r="E259" s="312">
        <v>0</v>
      </c>
      <c r="F259" s="312">
        <v>0</v>
      </c>
      <c r="G259" s="312">
        <v>2000</v>
      </c>
      <c r="H259" s="313" t="s">
        <v>57</v>
      </c>
    </row>
    <row r="260" spans="1:8" ht="20.100000000000001" customHeight="1" x14ac:dyDescent="0.25">
      <c r="A260" s="311" t="s">
        <v>1132</v>
      </c>
      <c r="B260" s="311" t="s">
        <v>1133</v>
      </c>
      <c r="C260" s="312">
        <v>0</v>
      </c>
      <c r="D260" s="313" t="s">
        <v>57</v>
      </c>
      <c r="E260" s="312">
        <v>2714</v>
      </c>
      <c r="F260" s="312">
        <v>0</v>
      </c>
      <c r="G260" s="312">
        <v>2714</v>
      </c>
      <c r="H260" s="313" t="s">
        <v>57</v>
      </c>
    </row>
    <row r="261" spans="1:8" ht="20.100000000000001" customHeight="1" x14ac:dyDescent="0.25">
      <c r="A261" s="314" t="s">
        <v>1138</v>
      </c>
      <c r="B261" s="314" t="s">
        <v>198</v>
      </c>
      <c r="C261" s="315">
        <v>4268.1000000000004</v>
      </c>
      <c r="D261" s="316" t="s">
        <v>57</v>
      </c>
      <c r="E261" s="315">
        <v>0</v>
      </c>
      <c r="F261" s="315">
        <v>0</v>
      </c>
      <c r="G261" s="315">
        <v>4268.1000000000004</v>
      </c>
      <c r="H261" s="316" t="s">
        <v>57</v>
      </c>
    </row>
    <row r="262" spans="1:8" ht="20.100000000000001" customHeight="1" x14ac:dyDescent="0.25">
      <c r="A262" s="311" t="s">
        <v>1139</v>
      </c>
      <c r="B262" s="311" t="s">
        <v>515</v>
      </c>
      <c r="C262" s="312">
        <v>4268.1000000000004</v>
      </c>
      <c r="D262" s="313" t="s">
        <v>57</v>
      </c>
      <c r="E262" s="312">
        <v>0</v>
      </c>
      <c r="F262" s="312">
        <v>0</v>
      </c>
      <c r="G262" s="312">
        <v>4268.1000000000004</v>
      </c>
      <c r="H262" s="313" t="s">
        <v>57</v>
      </c>
    </row>
    <row r="263" spans="1:8" ht="20.100000000000001" customHeight="1" x14ac:dyDescent="0.25">
      <c r="A263" s="314" t="s">
        <v>1140</v>
      </c>
      <c r="B263" s="314" t="s">
        <v>199</v>
      </c>
      <c r="C263" s="318">
        <v>-8121.26</v>
      </c>
      <c r="D263" s="316" t="s">
        <v>57</v>
      </c>
      <c r="E263" s="315">
        <v>9694.94</v>
      </c>
      <c r="F263" s="315">
        <v>376</v>
      </c>
      <c r="G263" s="315">
        <v>1197.68</v>
      </c>
      <c r="H263" s="316" t="s">
        <v>57</v>
      </c>
    </row>
    <row r="264" spans="1:8" ht="20.100000000000001" customHeight="1" x14ac:dyDescent="0.25">
      <c r="A264" s="311" t="s">
        <v>1141</v>
      </c>
      <c r="B264" s="311" t="s">
        <v>126</v>
      </c>
      <c r="C264" s="317">
        <v>-8121.26</v>
      </c>
      <c r="D264" s="313" t="s">
        <v>57</v>
      </c>
      <c r="E264" s="312">
        <v>9694.94</v>
      </c>
      <c r="F264" s="312">
        <v>376</v>
      </c>
      <c r="G264" s="312">
        <v>1197.68</v>
      </c>
      <c r="H264" s="313" t="s">
        <v>57</v>
      </c>
    </row>
    <row r="265" spans="1:8" ht="20.100000000000001" customHeight="1" x14ac:dyDescent="0.25">
      <c r="A265" s="314" t="s">
        <v>1142</v>
      </c>
      <c r="B265" s="314" t="s">
        <v>201</v>
      </c>
      <c r="C265" s="318">
        <v>-659400.13</v>
      </c>
      <c r="D265" s="316" t="s">
        <v>57</v>
      </c>
      <c r="E265" s="315">
        <v>0</v>
      </c>
      <c r="F265" s="315">
        <v>0</v>
      </c>
      <c r="G265" s="318">
        <v>-659400.13</v>
      </c>
      <c r="H265" s="316" t="s">
        <v>57</v>
      </c>
    </row>
    <row r="266" spans="1:8" ht="20.100000000000001" customHeight="1" x14ac:dyDescent="0.25">
      <c r="A266" s="314" t="s">
        <v>1143</v>
      </c>
      <c r="B266" s="314" t="s">
        <v>202</v>
      </c>
      <c r="C266" s="318">
        <v>-513235.18</v>
      </c>
      <c r="D266" s="316" t="s">
        <v>57</v>
      </c>
      <c r="E266" s="315">
        <v>0</v>
      </c>
      <c r="F266" s="315">
        <v>0</v>
      </c>
      <c r="G266" s="318">
        <v>-513235.18</v>
      </c>
      <c r="H266" s="316" t="s">
        <v>57</v>
      </c>
    </row>
    <row r="267" spans="1:8" ht="20.100000000000001" customHeight="1" x14ac:dyDescent="0.25">
      <c r="A267" s="311" t="s">
        <v>1146</v>
      </c>
      <c r="B267" s="311" t="s">
        <v>516</v>
      </c>
      <c r="C267" s="312">
        <v>20944489.989999998</v>
      </c>
      <c r="D267" s="313" t="s">
        <v>57</v>
      </c>
      <c r="E267" s="312">
        <v>0</v>
      </c>
      <c r="F267" s="312">
        <v>0</v>
      </c>
      <c r="G267" s="312">
        <v>20944489.989999998</v>
      </c>
      <c r="H267" s="313" t="s">
        <v>57</v>
      </c>
    </row>
    <row r="268" spans="1:8" ht="20.100000000000001" customHeight="1" x14ac:dyDescent="0.25">
      <c r="A268" s="314" t="s">
        <v>1147</v>
      </c>
      <c r="B268" s="314" t="s">
        <v>207</v>
      </c>
      <c r="C268" s="315">
        <v>1583191.31</v>
      </c>
      <c r="D268" s="316" t="s">
        <v>57</v>
      </c>
      <c r="E268" s="315">
        <v>0</v>
      </c>
      <c r="F268" s="315">
        <v>0</v>
      </c>
      <c r="G268" s="315">
        <v>1583191.31</v>
      </c>
      <c r="H268" s="316" t="s">
        <v>57</v>
      </c>
    </row>
    <row r="269" spans="1:8" ht="20.100000000000001" customHeight="1" x14ac:dyDescent="0.25">
      <c r="A269" s="311" t="s">
        <v>1148</v>
      </c>
      <c r="B269" s="311" t="s">
        <v>517</v>
      </c>
      <c r="C269" s="312">
        <v>31776.11</v>
      </c>
      <c r="D269" s="313" t="s">
        <v>57</v>
      </c>
      <c r="E269" s="312">
        <v>0</v>
      </c>
      <c r="F269" s="312">
        <v>0</v>
      </c>
      <c r="G269" s="312">
        <v>31776.11</v>
      </c>
      <c r="H269" s="313" t="s">
        <v>57</v>
      </c>
    </row>
    <row r="270" spans="1:8" ht="20.100000000000001" customHeight="1" x14ac:dyDescent="0.25">
      <c r="A270" s="311" t="s">
        <v>1149</v>
      </c>
      <c r="B270" s="311" t="s">
        <v>518</v>
      </c>
      <c r="C270" s="312">
        <v>2347</v>
      </c>
      <c r="D270" s="313" t="s">
        <v>57</v>
      </c>
      <c r="E270" s="312">
        <v>0</v>
      </c>
      <c r="F270" s="312">
        <v>0</v>
      </c>
      <c r="G270" s="312">
        <v>2347</v>
      </c>
      <c r="H270" s="313" t="s">
        <v>57</v>
      </c>
    </row>
    <row r="271" spans="1:8" ht="20.100000000000001" customHeight="1" x14ac:dyDescent="0.25">
      <c r="A271" s="311" t="s">
        <v>1150</v>
      </c>
      <c r="B271" s="311" t="s">
        <v>519</v>
      </c>
      <c r="C271" s="312">
        <v>16104</v>
      </c>
      <c r="D271" s="313" t="s">
        <v>57</v>
      </c>
      <c r="E271" s="312">
        <v>0</v>
      </c>
      <c r="F271" s="312">
        <v>0</v>
      </c>
      <c r="G271" s="312">
        <v>16104</v>
      </c>
      <c r="H271" s="313" t="s">
        <v>57</v>
      </c>
    </row>
    <row r="272" spans="1:8" ht="20.100000000000001" customHeight="1" x14ac:dyDescent="0.25">
      <c r="A272" s="311" t="s">
        <v>1151</v>
      </c>
      <c r="B272" s="311" t="s">
        <v>521</v>
      </c>
      <c r="C272" s="312">
        <v>5154</v>
      </c>
      <c r="D272" s="313" t="s">
        <v>57</v>
      </c>
      <c r="E272" s="312">
        <v>0</v>
      </c>
      <c r="F272" s="312">
        <v>0</v>
      </c>
      <c r="G272" s="312">
        <v>5154</v>
      </c>
      <c r="H272" s="313" t="s">
        <v>57</v>
      </c>
    </row>
    <row r="273" spans="1:8" ht="20.100000000000001" customHeight="1" x14ac:dyDescent="0.25">
      <c r="A273" s="311" t="s">
        <v>1152</v>
      </c>
      <c r="B273" s="311" t="s">
        <v>522</v>
      </c>
      <c r="C273" s="312">
        <v>3999</v>
      </c>
      <c r="D273" s="313" t="s">
        <v>57</v>
      </c>
      <c r="E273" s="312">
        <v>0</v>
      </c>
      <c r="F273" s="312">
        <v>0</v>
      </c>
      <c r="G273" s="312">
        <v>3999</v>
      </c>
      <c r="H273" s="313" t="s">
        <v>57</v>
      </c>
    </row>
    <row r="274" spans="1:8" ht="20.100000000000001" customHeight="1" x14ac:dyDescent="0.25">
      <c r="A274" s="311" t="s">
        <v>1153</v>
      </c>
      <c r="B274" s="311" t="s">
        <v>523</v>
      </c>
      <c r="C274" s="312">
        <v>44529</v>
      </c>
      <c r="D274" s="313" t="s">
        <v>57</v>
      </c>
      <c r="E274" s="312">
        <v>0</v>
      </c>
      <c r="F274" s="312">
        <v>0</v>
      </c>
      <c r="G274" s="312">
        <v>44529</v>
      </c>
      <c r="H274" s="313" t="s">
        <v>57</v>
      </c>
    </row>
    <row r="275" spans="1:8" ht="20.100000000000001" customHeight="1" x14ac:dyDescent="0.25">
      <c r="A275" s="311" t="s">
        <v>1154</v>
      </c>
      <c r="B275" s="311" t="s">
        <v>524</v>
      </c>
      <c r="C275" s="312">
        <v>56712.46</v>
      </c>
      <c r="D275" s="313" t="s">
        <v>57</v>
      </c>
      <c r="E275" s="312">
        <v>0</v>
      </c>
      <c r="F275" s="312">
        <v>0</v>
      </c>
      <c r="G275" s="312">
        <v>56712.46</v>
      </c>
      <c r="H275" s="313" t="s">
        <v>57</v>
      </c>
    </row>
    <row r="276" spans="1:8" ht="20.100000000000001" customHeight="1" x14ac:dyDescent="0.25">
      <c r="A276" s="311" t="s">
        <v>1155</v>
      </c>
      <c r="B276" s="311" t="s">
        <v>525</v>
      </c>
      <c r="C276" s="312">
        <v>155850.32999999999</v>
      </c>
      <c r="D276" s="313" t="s">
        <v>57</v>
      </c>
      <c r="E276" s="312">
        <v>0</v>
      </c>
      <c r="F276" s="312">
        <v>0</v>
      </c>
      <c r="G276" s="312">
        <v>155850.32999999999</v>
      </c>
      <c r="H276" s="313" t="s">
        <v>57</v>
      </c>
    </row>
    <row r="277" spans="1:8" ht="20.100000000000001" customHeight="1" x14ac:dyDescent="0.25">
      <c r="A277" s="311" t="s">
        <v>1156</v>
      </c>
      <c r="B277" s="311" t="s">
        <v>526</v>
      </c>
      <c r="C277" s="312">
        <v>56350</v>
      </c>
      <c r="D277" s="313" t="s">
        <v>57</v>
      </c>
      <c r="E277" s="312">
        <v>0</v>
      </c>
      <c r="F277" s="312">
        <v>0</v>
      </c>
      <c r="G277" s="312">
        <v>56350</v>
      </c>
      <c r="H277" s="313" t="s">
        <v>57</v>
      </c>
    </row>
    <row r="278" spans="1:8" ht="20.100000000000001" customHeight="1" x14ac:dyDescent="0.25">
      <c r="A278" s="311" t="s">
        <v>1157</v>
      </c>
      <c r="B278" s="311" t="s">
        <v>527</v>
      </c>
      <c r="C278" s="312">
        <v>1725</v>
      </c>
      <c r="D278" s="313" t="s">
        <v>57</v>
      </c>
      <c r="E278" s="312">
        <v>0</v>
      </c>
      <c r="F278" s="312">
        <v>0</v>
      </c>
      <c r="G278" s="312">
        <v>1725</v>
      </c>
      <c r="H278" s="313" t="s">
        <v>57</v>
      </c>
    </row>
    <row r="279" spans="1:8" ht="20.100000000000001" customHeight="1" x14ac:dyDescent="0.25">
      <c r="A279" s="311" t="s">
        <v>1158</v>
      </c>
      <c r="B279" s="311" t="s">
        <v>528</v>
      </c>
      <c r="C279" s="312">
        <v>1724</v>
      </c>
      <c r="D279" s="313" t="s">
        <v>57</v>
      </c>
      <c r="E279" s="312">
        <v>0</v>
      </c>
      <c r="F279" s="312">
        <v>0</v>
      </c>
      <c r="G279" s="312">
        <v>1724</v>
      </c>
      <c r="H279" s="313" t="s">
        <v>57</v>
      </c>
    </row>
    <row r="280" spans="1:8" ht="20.100000000000001" customHeight="1" x14ac:dyDescent="0.25">
      <c r="A280" s="311" t="s">
        <v>1159</v>
      </c>
      <c r="B280" s="311" t="s">
        <v>529</v>
      </c>
      <c r="C280" s="312">
        <v>3565</v>
      </c>
      <c r="D280" s="313" t="s">
        <v>57</v>
      </c>
      <c r="E280" s="312">
        <v>0</v>
      </c>
      <c r="F280" s="312">
        <v>0</v>
      </c>
      <c r="G280" s="312">
        <v>3565</v>
      </c>
      <c r="H280" s="313" t="s">
        <v>57</v>
      </c>
    </row>
    <row r="281" spans="1:8" ht="20.100000000000001" customHeight="1" x14ac:dyDescent="0.25">
      <c r="A281" s="311" t="s">
        <v>1160</v>
      </c>
      <c r="B281" s="311" t="s">
        <v>530</v>
      </c>
      <c r="C281" s="312">
        <v>6199.99</v>
      </c>
      <c r="D281" s="313" t="s">
        <v>57</v>
      </c>
      <c r="E281" s="312">
        <v>0</v>
      </c>
      <c r="F281" s="312">
        <v>0</v>
      </c>
      <c r="G281" s="312">
        <v>6199.99</v>
      </c>
      <c r="H281" s="313" t="s">
        <v>57</v>
      </c>
    </row>
    <row r="282" spans="1:8" ht="20.100000000000001" customHeight="1" x14ac:dyDescent="0.25">
      <c r="A282" s="311" t="s">
        <v>1161</v>
      </c>
      <c r="B282" s="311" t="s">
        <v>531</v>
      </c>
      <c r="C282" s="312">
        <v>4758.93</v>
      </c>
      <c r="D282" s="313" t="s">
        <v>57</v>
      </c>
      <c r="E282" s="312">
        <v>0</v>
      </c>
      <c r="F282" s="312">
        <v>0</v>
      </c>
      <c r="G282" s="312">
        <v>4758.93</v>
      </c>
      <c r="H282" s="313" t="s">
        <v>57</v>
      </c>
    </row>
    <row r="283" spans="1:8" ht="20.100000000000001" customHeight="1" x14ac:dyDescent="0.25">
      <c r="A283" s="311" t="s">
        <v>1162</v>
      </c>
      <c r="B283" s="311" t="s">
        <v>532</v>
      </c>
      <c r="C283" s="312">
        <v>1420.02</v>
      </c>
      <c r="D283" s="313" t="s">
        <v>57</v>
      </c>
      <c r="E283" s="312">
        <v>0</v>
      </c>
      <c r="F283" s="312">
        <v>0</v>
      </c>
      <c r="G283" s="312">
        <v>1420.02</v>
      </c>
      <c r="H283" s="313" t="s">
        <v>57</v>
      </c>
    </row>
    <row r="284" spans="1:8" ht="20.100000000000001" customHeight="1" x14ac:dyDescent="0.25">
      <c r="A284" s="311" t="s">
        <v>1163</v>
      </c>
      <c r="B284" s="311" t="s">
        <v>533</v>
      </c>
      <c r="C284" s="312">
        <v>1018.44</v>
      </c>
      <c r="D284" s="313" t="s">
        <v>57</v>
      </c>
      <c r="E284" s="312">
        <v>0</v>
      </c>
      <c r="F284" s="312">
        <v>0</v>
      </c>
      <c r="G284" s="312">
        <v>1018.44</v>
      </c>
      <c r="H284" s="313" t="s">
        <v>57</v>
      </c>
    </row>
    <row r="285" spans="1:8" ht="20.100000000000001" customHeight="1" x14ac:dyDescent="0.25">
      <c r="A285" s="311" t="s">
        <v>1164</v>
      </c>
      <c r="B285" s="311" t="s">
        <v>534</v>
      </c>
      <c r="C285" s="312">
        <v>778</v>
      </c>
      <c r="D285" s="313" t="s">
        <v>57</v>
      </c>
      <c r="E285" s="312">
        <v>0</v>
      </c>
      <c r="F285" s="312">
        <v>0</v>
      </c>
      <c r="G285" s="312">
        <v>778</v>
      </c>
      <c r="H285" s="313" t="s">
        <v>57</v>
      </c>
    </row>
    <row r="286" spans="1:8" ht="20.100000000000001" customHeight="1" x14ac:dyDescent="0.25">
      <c r="A286" s="311" t="s">
        <v>1165</v>
      </c>
      <c r="B286" s="311" t="s">
        <v>535</v>
      </c>
      <c r="C286" s="312">
        <v>3480.82</v>
      </c>
      <c r="D286" s="313" t="s">
        <v>57</v>
      </c>
      <c r="E286" s="312">
        <v>0</v>
      </c>
      <c r="F286" s="312">
        <v>0</v>
      </c>
      <c r="G286" s="312">
        <v>3480.82</v>
      </c>
      <c r="H286" s="313" t="s">
        <v>57</v>
      </c>
    </row>
    <row r="287" spans="1:8" ht="20.100000000000001" customHeight="1" x14ac:dyDescent="0.25">
      <c r="A287" s="311" t="s">
        <v>1166</v>
      </c>
      <c r="B287" s="311" t="s">
        <v>536</v>
      </c>
      <c r="C287" s="312">
        <v>126500</v>
      </c>
      <c r="D287" s="313" t="s">
        <v>57</v>
      </c>
      <c r="E287" s="312">
        <v>0</v>
      </c>
      <c r="F287" s="312">
        <v>0</v>
      </c>
      <c r="G287" s="312">
        <v>126500</v>
      </c>
      <c r="H287" s="313" t="s">
        <v>57</v>
      </c>
    </row>
    <row r="288" spans="1:8" ht="20.100000000000001" customHeight="1" x14ac:dyDescent="0.25">
      <c r="A288" s="311" t="s">
        <v>1167</v>
      </c>
      <c r="B288" s="311" t="s">
        <v>537</v>
      </c>
      <c r="C288" s="312">
        <v>1945</v>
      </c>
      <c r="D288" s="313" t="s">
        <v>57</v>
      </c>
      <c r="E288" s="312">
        <v>0</v>
      </c>
      <c r="F288" s="312">
        <v>0</v>
      </c>
      <c r="G288" s="312">
        <v>1945</v>
      </c>
      <c r="H288" s="313" t="s">
        <v>57</v>
      </c>
    </row>
    <row r="289" spans="1:8" ht="20.100000000000001" customHeight="1" x14ac:dyDescent="0.25">
      <c r="A289" s="311" t="s">
        <v>1168</v>
      </c>
      <c r="B289" s="311" t="s">
        <v>538</v>
      </c>
      <c r="C289" s="312">
        <v>11866.5</v>
      </c>
      <c r="D289" s="313" t="s">
        <v>57</v>
      </c>
      <c r="E289" s="312">
        <v>0</v>
      </c>
      <c r="F289" s="312">
        <v>0</v>
      </c>
      <c r="G289" s="312">
        <v>11866.5</v>
      </c>
      <c r="H289" s="313" t="s">
        <v>57</v>
      </c>
    </row>
    <row r="290" spans="1:8" ht="20.100000000000001" customHeight="1" x14ac:dyDescent="0.25">
      <c r="A290" s="311" t="s">
        <v>1169</v>
      </c>
      <c r="B290" s="311" t="s">
        <v>539</v>
      </c>
      <c r="C290" s="312">
        <v>10199.870000000001</v>
      </c>
      <c r="D290" s="313" t="s">
        <v>57</v>
      </c>
      <c r="E290" s="312">
        <v>0</v>
      </c>
      <c r="F290" s="312">
        <v>0</v>
      </c>
      <c r="G290" s="312">
        <v>10199.870000000001</v>
      </c>
      <c r="H290" s="313" t="s">
        <v>57</v>
      </c>
    </row>
    <row r="291" spans="1:8" ht="20.100000000000001" customHeight="1" x14ac:dyDescent="0.25">
      <c r="A291" s="311" t="s">
        <v>1170</v>
      </c>
      <c r="B291" s="311" t="s">
        <v>540</v>
      </c>
      <c r="C291" s="312">
        <v>2080.0300000000002</v>
      </c>
      <c r="D291" s="313" t="s">
        <v>57</v>
      </c>
      <c r="E291" s="312">
        <v>0</v>
      </c>
      <c r="F291" s="312">
        <v>0</v>
      </c>
      <c r="G291" s="312">
        <v>2080.0300000000002</v>
      </c>
      <c r="H291" s="313" t="s">
        <v>57</v>
      </c>
    </row>
    <row r="292" spans="1:8" ht="20.100000000000001" customHeight="1" x14ac:dyDescent="0.25">
      <c r="A292" s="311" t="s">
        <v>1171</v>
      </c>
      <c r="B292" s="311" t="s">
        <v>541</v>
      </c>
      <c r="C292" s="312">
        <v>7787.74</v>
      </c>
      <c r="D292" s="313" t="s">
        <v>57</v>
      </c>
      <c r="E292" s="312">
        <v>0</v>
      </c>
      <c r="F292" s="312">
        <v>0</v>
      </c>
      <c r="G292" s="312">
        <v>7787.74</v>
      </c>
      <c r="H292" s="313" t="s">
        <v>57</v>
      </c>
    </row>
    <row r="293" spans="1:8" ht="20.100000000000001" customHeight="1" x14ac:dyDescent="0.25">
      <c r="A293" s="311" t="s">
        <v>1172</v>
      </c>
      <c r="B293" s="311" t="s">
        <v>542</v>
      </c>
      <c r="C293" s="312">
        <v>8870.01</v>
      </c>
      <c r="D293" s="313" t="s">
        <v>57</v>
      </c>
      <c r="E293" s="312">
        <v>0</v>
      </c>
      <c r="F293" s="312">
        <v>0</v>
      </c>
      <c r="G293" s="312">
        <v>8870.01</v>
      </c>
      <c r="H293" s="313" t="s">
        <v>57</v>
      </c>
    </row>
    <row r="294" spans="1:8" ht="20.100000000000001" customHeight="1" x14ac:dyDescent="0.25">
      <c r="A294" s="311" t="s">
        <v>1173</v>
      </c>
      <c r="B294" s="311" t="s">
        <v>543</v>
      </c>
      <c r="C294" s="312">
        <v>65540</v>
      </c>
      <c r="D294" s="313" t="s">
        <v>57</v>
      </c>
      <c r="E294" s="312">
        <v>0</v>
      </c>
      <c r="F294" s="312">
        <v>0</v>
      </c>
      <c r="G294" s="312">
        <v>65540</v>
      </c>
      <c r="H294" s="313" t="s">
        <v>57</v>
      </c>
    </row>
    <row r="295" spans="1:8" ht="20.100000000000001" customHeight="1" x14ac:dyDescent="0.25">
      <c r="A295" s="311" t="s">
        <v>1174</v>
      </c>
      <c r="B295" s="311" t="s">
        <v>544</v>
      </c>
      <c r="C295" s="312">
        <v>2320.14</v>
      </c>
      <c r="D295" s="313" t="s">
        <v>57</v>
      </c>
      <c r="E295" s="312">
        <v>0</v>
      </c>
      <c r="F295" s="312">
        <v>0</v>
      </c>
      <c r="G295" s="312">
        <v>2320.14</v>
      </c>
      <c r="H295" s="313" t="s">
        <v>57</v>
      </c>
    </row>
    <row r="296" spans="1:8" ht="20.100000000000001" customHeight="1" x14ac:dyDescent="0.25">
      <c r="A296" s="311" t="s">
        <v>1175</v>
      </c>
      <c r="B296" s="311" t="s">
        <v>545</v>
      </c>
      <c r="C296" s="312">
        <v>5219.8</v>
      </c>
      <c r="D296" s="313" t="s">
        <v>57</v>
      </c>
      <c r="E296" s="312">
        <v>0</v>
      </c>
      <c r="F296" s="312">
        <v>0</v>
      </c>
      <c r="G296" s="312">
        <v>5219.8</v>
      </c>
      <c r="H296" s="313" t="s">
        <v>57</v>
      </c>
    </row>
    <row r="297" spans="1:8" ht="20.100000000000001" customHeight="1" x14ac:dyDescent="0.25">
      <c r="A297" s="311" t="s">
        <v>1176</v>
      </c>
      <c r="B297" s="311" t="s">
        <v>546</v>
      </c>
      <c r="C297" s="312">
        <v>8000</v>
      </c>
      <c r="D297" s="313" t="s">
        <v>57</v>
      </c>
      <c r="E297" s="312">
        <v>0</v>
      </c>
      <c r="F297" s="312">
        <v>0</v>
      </c>
      <c r="G297" s="312">
        <v>8000</v>
      </c>
      <c r="H297" s="313" t="s">
        <v>57</v>
      </c>
    </row>
    <row r="298" spans="1:8" ht="20.100000000000001" customHeight="1" x14ac:dyDescent="0.25">
      <c r="A298" s="311" t="s">
        <v>1177</v>
      </c>
      <c r="B298" s="311" t="s">
        <v>547</v>
      </c>
      <c r="C298" s="312">
        <v>8000</v>
      </c>
      <c r="D298" s="313" t="s">
        <v>57</v>
      </c>
      <c r="E298" s="312">
        <v>0</v>
      </c>
      <c r="F298" s="312">
        <v>0</v>
      </c>
      <c r="G298" s="312">
        <v>8000</v>
      </c>
      <c r="H298" s="313" t="s">
        <v>57</v>
      </c>
    </row>
    <row r="299" spans="1:8" ht="20.100000000000001" customHeight="1" x14ac:dyDescent="0.25">
      <c r="A299" s="311" t="s">
        <v>1178</v>
      </c>
      <c r="B299" s="311" t="s">
        <v>548</v>
      </c>
      <c r="C299" s="312">
        <v>13600</v>
      </c>
      <c r="D299" s="313" t="s">
        <v>57</v>
      </c>
      <c r="E299" s="312">
        <v>0</v>
      </c>
      <c r="F299" s="312">
        <v>0</v>
      </c>
      <c r="G299" s="312">
        <v>13600</v>
      </c>
      <c r="H299" s="313" t="s">
        <v>57</v>
      </c>
    </row>
    <row r="300" spans="1:8" ht="20.100000000000001" customHeight="1" x14ac:dyDescent="0.25">
      <c r="A300" s="311" t="s">
        <v>1179</v>
      </c>
      <c r="B300" s="311" t="s">
        <v>549</v>
      </c>
      <c r="C300" s="312">
        <v>5399</v>
      </c>
      <c r="D300" s="313" t="s">
        <v>57</v>
      </c>
      <c r="E300" s="312">
        <v>0</v>
      </c>
      <c r="F300" s="312">
        <v>0</v>
      </c>
      <c r="G300" s="312">
        <v>5399</v>
      </c>
      <c r="H300" s="313" t="s">
        <v>57</v>
      </c>
    </row>
    <row r="301" spans="1:8" ht="20.100000000000001" customHeight="1" x14ac:dyDescent="0.25">
      <c r="A301" s="311" t="s">
        <v>1180</v>
      </c>
      <c r="B301" s="311" t="s">
        <v>550</v>
      </c>
      <c r="C301" s="312">
        <v>1942.68</v>
      </c>
      <c r="D301" s="313" t="s">
        <v>57</v>
      </c>
      <c r="E301" s="312">
        <v>0</v>
      </c>
      <c r="F301" s="312">
        <v>0</v>
      </c>
      <c r="G301" s="312">
        <v>1942.68</v>
      </c>
      <c r="H301" s="313" t="s">
        <v>57</v>
      </c>
    </row>
    <row r="302" spans="1:8" ht="20.100000000000001" customHeight="1" x14ac:dyDescent="0.25">
      <c r="A302" s="311" t="s">
        <v>1181</v>
      </c>
      <c r="B302" s="311" t="s">
        <v>551</v>
      </c>
      <c r="C302" s="312">
        <v>18908</v>
      </c>
      <c r="D302" s="313" t="s">
        <v>57</v>
      </c>
      <c r="E302" s="312">
        <v>0</v>
      </c>
      <c r="F302" s="312">
        <v>0</v>
      </c>
      <c r="G302" s="312">
        <v>18908</v>
      </c>
      <c r="H302" s="313" t="s">
        <v>57</v>
      </c>
    </row>
    <row r="303" spans="1:8" ht="20.100000000000001" customHeight="1" x14ac:dyDescent="0.25">
      <c r="A303" s="311" t="s">
        <v>1182</v>
      </c>
      <c r="B303" s="311" t="s">
        <v>552</v>
      </c>
      <c r="C303" s="312">
        <v>2690.01</v>
      </c>
      <c r="D303" s="313" t="s">
        <v>57</v>
      </c>
      <c r="E303" s="312">
        <v>0</v>
      </c>
      <c r="F303" s="312">
        <v>0</v>
      </c>
      <c r="G303" s="312">
        <v>2690.01</v>
      </c>
      <c r="H303" s="313" t="s">
        <v>57</v>
      </c>
    </row>
    <row r="304" spans="1:8" ht="20.100000000000001" customHeight="1" x14ac:dyDescent="0.25">
      <c r="A304" s="311" t="s">
        <v>1183</v>
      </c>
      <c r="B304" s="311" t="s">
        <v>553</v>
      </c>
      <c r="C304" s="312">
        <v>17500</v>
      </c>
      <c r="D304" s="313" t="s">
        <v>57</v>
      </c>
      <c r="E304" s="312">
        <v>0</v>
      </c>
      <c r="F304" s="312">
        <v>0</v>
      </c>
      <c r="G304" s="312">
        <v>17500</v>
      </c>
      <c r="H304" s="313" t="s">
        <v>57</v>
      </c>
    </row>
    <row r="305" spans="1:8" ht="20.100000000000001" customHeight="1" x14ac:dyDescent="0.25">
      <c r="A305" s="311" t="s">
        <v>1184</v>
      </c>
      <c r="B305" s="311" t="s">
        <v>554</v>
      </c>
      <c r="C305" s="312">
        <v>8855.9</v>
      </c>
      <c r="D305" s="313" t="s">
        <v>57</v>
      </c>
      <c r="E305" s="312">
        <v>0</v>
      </c>
      <c r="F305" s="312">
        <v>0</v>
      </c>
      <c r="G305" s="312">
        <v>8855.9</v>
      </c>
      <c r="H305" s="313" t="s">
        <v>57</v>
      </c>
    </row>
    <row r="306" spans="1:8" ht="20.100000000000001" customHeight="1" x14ac:dyDescent="0.25">
      <c r="A306" s="311" t="s">
        <v>1185</v>
      </c>
      <c r="B306" s="311" t="s">
        <v>555</v>
      </c>
      <c r="C306" s="312">
        <v>17389.98</v>
      </c>
      <c r="D306" s="313" t="s">
        <v>57</v>
      </c>
      <c r="E306" s="312">
        <v>0</v>
      </c>
      <c r="F306" s="312">
        <v>0</v>
      </c>
      <c r="G306" s="312">
        <v>17389.98</v>
      </c>
      <c r="H306" s="313" t="s">
        <v>57</v>
      </c>
    </row>
    <row r="307" spans="1:8" ht="20.100000000000001" customHeight="1" x14ac:dyDescent="0.25">
      <c r="A307" s="311" t="s">
        <v>1186</v>
      </c>
      <c r="B307" s="311" t="s">
        <v>556</v>
      </c>
      <c r="C307" s="312">
        <v>2524.16</v>
      </c>
      <c r="D307" s="313" t="s">
        <v>57</v>
      </c>
      <c r="E307" s="312">
        <v>0</v>
      </c>
      <c r="F307" s="312">
        <v>0</v>
      </c>
      <c r="G307" s="312">
        <v>2524.16</v>
      </c>
      <c r="H307" s="313" t="s">
        <v>57</v>
      </c>
    </row>
    <row r="308" spans="1:8" ht="20.100000000000001" customHeight="1" x14ac:dyDescent="0.25">
      <c r="A308" s="311" t="s">
        <v>1187</v>
      </c>
      <c r="B308" s="311" t="s">
        <v>557</v>
      </c>
      <c r="C308" s="312">
        <v>10428.4</v>
      </c>
      <c r="D308" s="313" t="s">
        <v>57</v>
      </c>
      <c r="E308" s="312">
        <v>0</v>
      </c>
      <c r="F308" s="312">
        <v>0</v>
      </c>
      <c r="G308" s="312">
        <v>10428.4</v>
      </c>
      <c r="H308" s="313" t="s">
        <v>57</v>
      </c>
    </row>
    <row r="309" spans="1:8" ht="20.100000000000001" customHeight="1" x14ac:dyDescent="0.25">
      <c r="A309" s="311" t="s">
        <v>1188</v>
      </c>
      <c r="B309" s="311" t="s">
        <v>557</v>
      </c>
      <c r="C309" s="312">
        <v>4280.3999999999996</v>
      </c>
      <c r="D309" s="313" t="s">
        <v>57</v>
      </c>
      <c r="E309" s="312">
        <v>0</v>
      </c>
      <c r="F309" s="312">
        <v>0</v>
      </c>
      <c r="G309" s="312">
        <v>4280.3999999999996</v>
      </c>
      <c r="H309" s="313" t="s">
        <v>57</v>
      </c>
    </row>
    <row r="310" spans="1:8" ht="20.100000000000001" customHeight="1" x14ac:dyDescent="0.25">
      <c r="A310" s="311" t="s">
        <v>1189</v>
      </c>
      <c r="B310" s="311" t="s">
        <v>558</v>
      </c>
      <c r="C310" s="312">
        <v>53336.800000000003</v>
      </c>
      <c r="D310" s="313" t="s">
        <v>57</v>
      </c>
      <c r="E310" s="312">
        <v>0</v>
      </c>
      <c r="F310" s="312">
        <v>0</v>
      </c>
      <c r="G310" s="312">
        <v>53336.800000000003</v>
      </c>
      <c r="H310" s="313" t="s">
        <v>57</v>
      </c>
    </row>
    <row r="311" spans="1:8" ht="20.100000000000001" customHeight="1" x14ac:dyDescent="0.25">
      <c r="A311" s="311" t="s">
        <v>1190</v>
      </c>
      <c r="B311" s="311" t="s">
        <v>559</v>
      </c>
      <c r="C311" s="312">
        <v>17100</v>
      </c>
      <c r="D311" s="313" t="s">
        <v>57</v>
      </c>
      <c r="E311" s="312">
        <v>0</v>
      </c>
      <c r="F311" s="312">
        <v>0</v>
      </c>
      <c r="G311" s="312">
        <v>17100</v>
      </c>
      <c r="H311" s="313" t="s">
        <v>57</v>
      </c>
    </row>
    <row r="312" spans="1:8" ht="20.100000000000001" customHeight="1" x14ac:dyDescent="0.25">
      <c r="A312" s="311" t="s">
        <v>1191</v>
      </c>
      <c r="B312" s="311" t="s">
        <v>560</v>
      </c>
      <c r="C312" s="312">
        <v>27115</v>
      </c>
      <c r="D312" s="313" t="s">
        <v>57</v>
      </c>
      <c r="E312" s="312">
        <v>0</v>
      </c>
      <c r="F312" s="312">
        <v>0</v>
      </c>
      <c r="G312" s="312">
        <v>27115</v>
      </c>
      <c r="H312" s="313" t="s">
        <v>57</v>
      </c>
    </row>
    <row r="313" spans="1:8" ht="20.100000000000001" customHeight="1" x14ac:dyDescent="0.25">
      <c r="A313" s="311" t="s">
        <v>1192</v>
      </c>
      <c r="B313" s="311" t="s">
        <v>561</v>
      </c>
      <c r="C313" s="312">
        <v>12841.2</v>
      </c>
      <c r="D313" s="313" t="s">
        <v>57</v>
      </c>
      <c r="E313" s="312">
        <v>0</v>
      </c>
      <c r="F313" s="312">
        <v>0</v>
      </c>
      <c r="G313" s="312">
        <v>12841.2</v>
      </c>
      <c r="H313" s="313" t="s">
        <v>57</v>
      </c>
    </row>
    <row r="314" spans="1:8" ht="20.100000000000001" customHeight="1" x14ac:dyDescent="0.25">
      <c r="A314" s="311" t="s">
        <v>1193</v>
      </c>
      <c r="B314" s="311" t="s">
        <v>562</v>
      </c>
      <c r="C314" s="312">
        <v>7273.2</v>
      </c>
      <c r="D314" s="313" t="s">
        <v>57</v>
      </c>
      <c r="E314" s="312">
        <v>0</v>
      </c>
      <c r="F314" s="312">
        <v>0</v>
      </c>
      <c r="G314" s="312">
        <v>7273.2</v>
      </c>
      <c r="H314" s="313" t="s">
        <v>57</v>
      </c>
    </row>
    <row r="315" spans="1:8" ht="20.100000000000001" customHeight="1" x14ac:dyDescent="0.25">
      <c r="A315" s="311" t="s">
        <v>1194</v>
      </c>
      <c r="B315" s="311" t="s">
        <v>563</v>
      </c>
      <c r="C315" s="312">
        <v>8804.4</v>
      </c>
      <c r="D315" s="313" t="s">
        <v>57</v>
      </c>
      <c r="E315" s="312">
        <v>0</v>
      </c>
      <c r="F315" s="312">
        <v>0</v>
      </c>
      <c r="G315" s="312">
        <v>8804.4</v>
      </c>
      <c r="H315" s="313" t="s">
        <v>57</v>
      </c>
    </row>
    <row r="316" spans="1:8" ht="20.100000000000001" customHeight="1" x14ac:dyDescent="0.25">
      <c r="A316" s="311" t="s">
        <v>1195</v>
      </c>
      <c r="B316" s="311" t="s">
        <v>564</v>
      </c>
      <c r="C316" s="312">
        <v>29220.400000000001</v>
      </c>
      <c r="D316" s="313" t="s">
        <v>57</v>
      </c>
      <c r="E316" s="312">
        <v>0</v>
      </c>
      <c r="F316" s="312">
        <v>0</v>
      </c>
      <c r="G316" s="312">
        <v>29220.400000000001</v>
      </c>
      <c r="H316" s="313" t="s">
        <v>57</v>
      </c>
    </row>
    <row r="317" spans="1:8" ht="20.100000000000001" customHeight="1" x14ac:dyDescent="0.25">
      <c r="A317" s="311" t="s">
        <v>1196</v>
      </c>
      <c r="B317" s="311" t="s">
        <v>565</v>
      </c>
      <c r="C317" s="312">
        <v>1998</v>
      </c>
      <c r="D317" s="313" t="s">
        <v>57</v>
      </c>
      <c r="E317" s="312">
        <v>0</v>
      </c>
      <c r="F317" s="312">
        <v>0</v>
      </c>
      <c r="G317" s="312">
        <v>1998</v>
      </c>
      <c r="H317" s="313" t="s">
        <v>57</v>
      </c>
    </row>
    <row r="318" spans="1:8" ht="20.100000000000001" customHeight="1" x14ac:dyDescent="0.25">
      <c r="A318" s="311" t="s">
        <v>1197</v>
      </c>
      <c r="B318" s="311" t="s">
        <v>566</v>
      </c>
      <c r="C318" s="312">
        <v>12000</v>
      </c>
      <c r="D318" s="313" t="s">
        <v>57</v>
      </c>
      <c r="E318" s="312">
        <v>0</v>
      </c>
      <c r="F318" s="312">
        <v>0</v>
      </c>
      <c r="G318" s="312">
        <v>12000</v>
      </c>
      <c r="H318" s="313" t="s">
        <v>57</v>
      </c>
    </row>
    <row r="319" spans="1:8" ht="20.100000000000001" customHeight="1" x14ac:dyDescent="0.25">
      <c r="A319" s="311" t="s">
        <v>1198</v>
      </c>
      <c r="B319" s="311" t="s">
        <v>567</v>
      </c>
      <c r="C319" s="312">
        <v>10970.82</v>
      </c>
      <c r="D319" s="313" t="s">
        <v>57</v>
      </c>
      <c r="E319" s="312">
        <v>0</v>
      </c>
      <c r="F319" s="312">
        <v>0</v>
      </c>
      <c r="G319" s="312">
        <v>10970.82</v>
      </c>
      <c r="H319" s="313" t="s">
        <v>57</v>
      </c>
    </row>
    <row r="320" spans="1:8" ht="20.100000000000001" customHeight="1" x14ac:dyDescent="0.25">
      <c r="A320" s="311" t="s">
        <v>1199</v>
      </c>
      <c r="B320" s="311" t="s">
        <v>568</v>
      </c>
      <c r="C320" s="312">
        <v>8804.4</v>
      </c>
      <c r="D320" s="313" t="s">
        <v>57</v>
      </c>
      <c r="E320" s="312">
        <v>0</v>
      </c>
      <c r="F320" s="312">
        <v>0</v>
      </c>
      <c r="G320" s="312">
        <v>8804.4</v>
      </c>
      <c r="H320" s="313" t="s">
        <v>57</v>
      </c>
    </row>
    <row r="321" spans="1:8" ht="20.100000000000001" customHeight="1" x14ac:dyDescent="0.25">
      <c r="A321" s="311" t="s">
        <v>1200</v>
      </c>
      <c r="B321" s="311" t="s">
        <v>765</v>
      </c>
      <c r="C321" s="312">
        <v>763.03</v>
      </c>
      <c r="D321" s="313" t="s">
        <v>57</v>
      </c>
      <c r="E321" s="312">
        <v>0</v>
      </c>
      <c r="F321" s="312">
        <v>0</v>
      </c>
      <c r="G321" s="312">
        <v>763.03</v>
      </c>
      <c r="H321" s="313" t="s">
        <v>57</v>
      </c>
    </row>
    <row r="322" spans="1:8" ht="20.100000000000001" customHeight="1" x14ac:dyDescent="0.25">
      <c r="A322" s="311" t="s">
        <v>1201</v>
      </c>
      <c r="B322" s="311" t="s">
        <v>569</v>
      </c>
      <c r="C322" s="312">
        <v>6000</v>
      </c>
      <c r="D322" s="313" t="s">
        <v>57</v>
      </c>
      <c r="E322" s="312">
        <v>0</v>
      </c>
      <c r="F322" s="312">
        <v>0</v>
      </c>
      <c r="G322" s="312">
        <v>6000</v>
      </c>
      <c r="H322" s="313" t="s">
        <v>57</v>
      </c>
    </row>
    <row r="323" spans="1:8" ht="20.100000000000001" customHeight="1" x14ac:dyDescent="0.25">
      <c r="A323" s="311" t="s">
        <v>1202</v>
      </c>
      <c r="B323" s="311" t="s">
        <v>570</v>
      </c>
      <c r="C323" s="312">
        <v>2400</v>
      </c>
      <c r="D323" s="313" t="s">
        <v>57</v>
      </c>
      <c r="E323" s="312">
        <v>0</v>
      </c>
      <c r="F323" s="312">
        <v>0</v>
      </c>
      <c r="G323" s="312">
        <v>2400</v>
      </c>
      <c r="H323" s="313" t="s">
        <v>57</v>
      </c>
    </row>
    <row r="324" spans="1:8" ht="20.100000000000001" customHeight="1" x14ac:dyDescent="0.25">
      <c r="A324" s="311" t="s">
        <v>1203</v>
      </c>
      <c r="B324" s="311" t="s">
        <v>571</v>
      </c>
      <c r="C324" s="312">
        <v>7690</v>
      </c>
      <c r="D324" s="313" t="s">
        <v>57</v>
      </c>
      <c r="E324" s="312">
        <v>0</v>
      </c>
      <c r="F324" s="312">
        <v>0</v>
      </c>
      <c r="G324" s="312">
        <v>7690</v>
      </c>
      <c r="H324" s="313" t="s">
        <v>57</v>
      </c>
    </row>
    <row r="325" spans="1:8" ht="20.100000000000001" customHeight="1" x14ac:dyDescent="0.25">
      <c r="A325" s="311" t="s">
        <v>1204</v>
      </c>
      <c r="B325" s="311" t="s">
        <v>572</v>
      </c>
      <c r="C325" s="312">
        <v>928</v>
      </c>
      <c r="D325" s="313" t="s">
        <v>57</v>
      </c>
      <c r="E325" s="312">
        <v>0</v>
      </c>
      <c r="F325" s="312">
        <v>0</v>
      </c>
      <c r="G325" s="312">
        <v>928</v>
      </c>
      <c r="H325" s="313" t="s">
        <v>57</v>
      </c>
    </row>
    <row r="326" spans="1:8" ht="20.100000000000001" customHeight="1" x14ac:dyDescent="0.25">
      <c r="A326" s="311" t="s">
        <v>1205</v>
      </c>
      <c r="B326" s="311" t="s">
        <v>573</v>
      </c>
      <c r="C326" s="312">
        <v>1998</v>
      </c>
      <c r="D326" s="313" t="s">
        <v>57</v>
      </c>
      <c r="E326" s="312">
        <v>0</v>
      </c>
      <c r="F326" s="312">
        <v>0</v>
      </c>
      <c r="G326" s="312">
        <v>1998</v>
      </c>
      <c r="H326" s="313" t="s">
        <v>57</v>
      </c>
    </row>
    <row r="327" spans="1:8" ht="20.100000000000001" customHeight="1" x14ac:dyDescent="0.25">
      <c r="A327" s="311" t="s">
        <v>1206</v>
      </c>
      <c r="B327" s="311" t="s">
        <v>574</v>
      </c>
      <c r="C327" s="312">
        <v>38280</v>
      </c>
      <c r="D327" s="313" t="s">
        <v>57</v>
      </c>
      <c r="E327" s="312">
        <v>0</v>
      </c>
      <c r="F327" s="312">
        <v>0</v>
      </c>
      <c r="G327" s="312">
        <v>38280</v>
      </c>
      <c r="H327" s="313" t="s">
        <v>57</v>
      </c>
    </row>
    <row r="328" spans="1:8" ht="20.100000000000001" customHeight="1" x14ac:dyDescent="0.25">
      <c r="A328" s="311" t="s">
        <v>1207</v>
      </c>
      <c r="B328" s="311" t="s">
        <v>575</v>
      </c>
      <c r="C328" s="312">
        <v>818.99</v>
      </c>
      <c r="D328" s="313" t="s">
        <v>57</v>
      </c>
      <c r="E328" s="312">
        <v>0</v>
      </c>
      <c r="F328" s="312">
        <v>0</v>
      </c>
      <c r="G328" s="312">
        <v>818.99</v>
      </c>
      <c r="H328" s="313" t="s">
        <v>57</v>
      </c>
    </row>
    <row r="329" spans="1:8" ht="20.100000000000001" customHeight="1" x14ac:dyDescent="0.25">
      <c r="A329" s="311" t="s">
        <v>1208</v>
      </c>
      <c r="B329" s="311" t="s">
        <v>576</v>
      </c>
      <c r="C329" s="312">
        <v>3500</v>
      </c>
      <c r="D329" s="313" t="s">
        <v>57</v>
      </c>
      <c r="E329" s="312">
        <v>0</v>
      </c>
      <c r="F329" s="312">
        <v>0</v>
      </c>
      <c r="G329" s="312">
        <v>3500</v>
      </c>
      <c r="H329" s="313" t="s">
        <v>57</v>
      </c>
    </row>
    <row r="330" spans="1:8" ht="20.100000000000001" customHeight="1" x14ac:dyDescent="0.25">
      <c r="A330" s="311" t="s">
        <v>1209</v>
      </c>
      <c r="B330" s="311" t="s">
        <v>577</v>
      </c>
      <c r="C330" s="312">
        <v>2399.1999999999998</v>
      </c>
      <c r="D330" s="313" t="s">
        <v>57</v>
      </c>
      <c r="E330" s="312">
        <v>0</v>
      </c>
      <c r="F330" s="312">
        <v>0</v>
      </c>
      <c r="G330" s="312">
        <v>2399.1999999999998</v>
      </c>
      <c r="H330" s="313" t="s">
        <v>57</v>
      </c>
    </row>
    <row r="331" spans="1:8" ht="20.100000000000001" customHeight="1" x14ac:dyDescent="0.25">
      <c r="A331" s="311" t="s">
        <v>1210</v>
      </c>
      <c r="B331" s="311" t="s">
        <v>578</v>
      </c>
      <c r="C331" s="312">
        <v>5099.1499999999996</v>
      </c>
      <c r="D331" s="313" t="s">
        <v>57</v>
      </c>
      <c r="E331" s="312">
        <v>0</v>
      </c>
      <c r="F331" s="312">
        <v>0</v>
      </c>
      <c r="G331" s="312">
        <v>5099.1499999999996</v>
      </c>
      <c r="H331" s="313" t="s">
        <v>57</v>
      </c>
    </row>
    <row r="332" spans="1:8" ht="20.100000000000001" customHeight="1" x14ac:dyDescent="0.25">
      <c r="A332" s="311" t="s">
        <v>1211</v>
      </c>
      <c r="B332" s="311" t="s">
        <v>579</v>
      </c>
      <c r="C332" s="312">
        <v>6925.2</v>
      </c>
      <c r="D332" s="313" t="s">
        <v>57</v>
      </c>
      <c r="E332" s="312">
        <v>0</v>
      </c>
      <c r="F332" s="312">
        <v>0</v>
      </c>
      <c r="G332" s="312">
        <v>6925.2</v>
      </c>
      <c r="H332" s="313" t="s">
        <v>57</v>
      </c>
    </row>
    <row r="333" spans="1:8" ht="20.100000000000001" customHeight="1" x14ac:dyDescent="0.25">
      <c r="A333" s="311" t="s">
        <v>1212</v>
      </c>
      <c r="B333" s="311" t="s">
        <v>580</v>
      </c>
      <c r="C333" s="312">
        <v>4616.8</v>
      </c>
      <c r="D333" s="313" t="s">
        <v>57</v>
      </c>
      <c r="E333" s="312">
        <v>0</v>
      </c>
      <c r="F333" s="312">
        <v>0</v>
      </c>
      <c r="G333" s="312">
        <v>4616.8</v>
      </c>
      <c r="H333" s="313" t="s">
        <v>57</v>
      </c>
    </row>
    <row r="334" spans="1:8" ht="20.100000000000001" customHeight="1" x14ac:dyDescent="0.25">
      <c r="A334" s="311" t="s">
        <v>1213</v>
      </c>
      <c r="B334" s="311" t="s">
        <v>581</v>
      </c>
      <c r="C334" s="312">
        <v>3694.6</v>
      </c>
      <c r="D334" s="313" t="s">
        <v>57</v>
      </c>
      <c r="E334" s="312">
        <v>0</v>
      </c>
      <c r="F334" s="312">
        <v>0</v>
      </c>
      <c r="G334" s="312">
        <v>3694.6</v>
      </c>
      <c r="H334" s="313" t="s">
        <v>57</v>
      </c>
    </row>
    <row r="335" spans="1:8" ht="20.100000000000001" customHeight="1" x14ac:dyDescent="0.25">
      <c r="A335" s="311" t="s">
        <v>1214</v>
      </c>
      <c r="B335" s="311" t="s">
        <v>582</v>
      </c>
      <c r="C335" s="312">
        <v>4060</v>
      </c>
      <c r="D335" s="313" t="s">
        <v>57</v>
      </c>
      <c r="E335" s="312">
        <v>0</v>
      </c>
      <c r="F335" s="312">
        <v>0</v>
      </c>
      <c r="G335" s="312">
        <v>4060</v>
      </c>
      <c r="H335" s="313" t="s">
        <v>57</v>
      </c>
    </row>
    <row r="336" spans="1:8" ht="20.100000000000001" customHeight="1" x14ac:dyDescent="0.25">
      <c r="A336" s="311" t="s">
        <v>1215</v>
      </c>
      <c r="B336" s="311" t="s">
        <v>583</v>
      </c>
      <c r="C336" s="312">
        <v>3468.4</v>
      </c>
      <c r="D336" s="313" t="s">
        <v>57</v>
      </c>
      <c r="E336" s="312">
        <v>0</v>
      </c>
      <c r="F336" s="312">
        <v>0</v>
      </c>
      <c r="G336" s="312">
        <v>3468.4</v>
      </c>
      <c r="H336" s="313" t="s">
        <v>57</v>
      </c>
    </row>
    <row r="337" spans="1:8" ht="20.100000000000001" customHeight="1" x14ac:dyDescent="0.25">
      <c r="A337" s="311" t="s">
        <v>1216</v>
      </c>
      <c r="B337" s="311" t="s">
        <v>584</v>
      </c>
      <c r="C337" s="312">
        <v>430000</v>
      </c>
      <c r="D337" s="313" t="s">
        <v>57</v>
      </c>
      <c r="E337" s="312">
        <v>0</v>
      </c>
      <c r="F337" s="312">
        <v>0</v>
      </c>
      <c r="G337" s="312">
        <v>430000</v>
      </c>
      <c r="H337" s="313" t="s">
        <v>57</v>
      </c>
    </row>
    <row r="338" spans="1:8" ht="20.100000000000001" customHeight="1" x14ac:dyDescent="0.25">
      <c r="A338" s="311" t="s">
        <v>1217</v>
      </c>
      <c r="B338" s="311" t="s">
        <v>520</v>
      </c>
      <c r="C338" s="312">
        <v>493</v>
      </c>
      <c r="D338" s="313" t="s">
        <v>57</v>
      </c>
      <c r="E338" s="312">
        <v>0</v>
      </c>
      <c r="F338" s="312">
        <v>0</v>
      </c>
      <c r="G338" s="312">
        <v>493</v>
      </c>
      <c r="H338" s="313" t="s">
        <v>57</v>
      </c>
    </row>
    <row r="339" spans="1:8" ht="20.100000000000001" customHeight="1" x14ac:dyDescent="0.25">
      <c r="A339" s="311" t="s">
        <v>1218</v>
      </c>
      <c r="B339" s="311" t="s">
        <v>585</v>
      </c>
      <c r="C339" s="312">
        <v>1796</v>
      </c>
      <c r="D339" s="313" t="s">
        <v>57</v>
      </c>
      <c r="E339" s="312">
        <v>0</v>
      </c>
      <c r="F339" s="312">
        <v>0</v>
      </c>
      <c r="G339" s="312">
        <v>1796</v>
      </c>
      <c r="H339" s="313" t="s">
        <v>57</v>
      </c>
    </row>
    <row r="340" spans="1:8" ht="20.100000000000001" customHeight="1" x14ac:dyDescent="0.25">
      <c r="A340" s="311" t="s">
        <v>1219</v>
      </c>
      <c r="B340" s="311" t="s">
        <v>586</v>
      </c>
      <c r="C340" s="312">
        <v>3490</v>
      </c>
      <c r="D340" s="313" t="s">
        <v>57</v>
      </c>
      <c r="E340" s="312">
        <v>0</v>
      </c>
      <c r="F340" s="312">
        <v>0</v>
      </c>
      <c r="G340" s="312">
        <v>3490</v>
      </c>
      <c r="H340" s="313" t="s">
        <v>57</v>
      </c>
    </row>
    <row r="341" spans="1:8" ht="20.100000000000001" customHeight="1" x14ac:dyDescent="0.25">
      <c r="A341" s="311" t="s">
        <v>1220</v>
      </c>
      <c r="B341" s="311" t="s">
        <v>587</v>
      </c>
      <c r="C341" s="312">
        <v>3945</v>
      </c>
      <c r="D341" s="313" t="s">
        <v>57</v>
      </c>
      <c r="E341" s="312">
        <v>0</v>
      </c>
      <c r="F341" s="312">
        <v>0</v>
      </c>
      <c r="G341" s="312">
        <v>3945</v>
      </c>
      <c r="H341" s="313" t="s">
        <v>57</v>
      </c>
    </row>
    <row r="342" spans="1:8" ht="20.100000000000001" customHeight="1" x14ac:dyDescent="0.25">
      <c r="A342" s="311" t="s">
        <v>1223</v>
      </c>
      <c r="B342" s="311" t="s">
        <v>766</v>
      </c>
      <c r="C342" s="312">
        <v>52026</v>
      </c>
      <c r="D342" s="313" t="s">
        <v>57</v>
      </c>
      <c r="E342" s="312">
        <v>0</v>
      </c>
      <c r="F342" s="312">
        <v>0</v>
      </c>
      <c r="G342" s="312">
        <v>52026</v>
      </c>
      <c r="H342" s="313" t="s">
        <v>57</v>
      </c>
    </row>
    <row r="343" spans="1:8" ht="20.100000000000001" customHeight="1" x14ac:dyDescent="0.25">
      <c r="A343" s="311" t="s">
        <v>1224</v>
      </c>
      <c r="B343" s="311" t="s">
        <v>588</v>
      </c>
      <c r="C343" s="312">
        <v>49996</v>
      </c>
      <c r="D343" s="313" t="s">
        <v>57</v>
      </c>
      <c r="E343" s="312">
        <v>0</v>
      </c>
      <c r="F343" s="312">
        <v>0</v>
      </c>
      <c r="G343" s="312">
        <v>49996</v>
      </c>
      <c r="H343" s="313" t="s">
        <v>57</v>
      </c>
    </row>
    <row r="344" spans="1:8" ht="20.100000000000001" customHeight="1" x14ac:dyDescent="0.25">
      <c r="A344" s="314" t="s">
        <v>1225</v>
      </c>
      <c r="B344" s="314" t="s">
        <v>208</v>
      </c>
      <c r="C344" s="315">
        <v>472824.47</v>
      </c>
      <c r="D344" s="316" t="s">
        <v>57</v>
      </c>
      <c r="E344" s="315">
        <v>0</v>
      </c>
      <c r="F344" s="315">
        <v>0</v>
      </c>
      <c r="G344" s="315">
        <v>472824.47</v>
      </c>
      <c r="H344" s="316" t="s">
        <v>57</v>
      </c>
    </row>
    <row r="345" spans="1:8" ht="20.100000000000001" customHeight="1" x14ac:dyDescent="0.25">
      <c r="A345" s="311" t="s">
        <v>1226</v>
      </c>
      <c r="B345" s="311" t="s">
        <v>589</v>
      </c>
      <c r="C345" s="312">
        <v>15835.5</v>
      </c>
      <c r="D345" s="313" t="s">
        <v>57</v>
      </c>
      <c r="E345" s="312">
        <v>0</v>
      </c>
      <c r="F345" s="312">
        <v>0</v>
      </c>
      <c r="G345" s="312">
        <v>15835.5</v>
      </c>
      <c r="H345" s="313" t="s">
        <v>57</v>
      </c>
    </row>
    <row r="346" spans="1:8" ht="20.100000000000001" customHeight="1" x14ac:dyDescent="0.25">
      <c r="A346" s="311" t="s">
        <v>1227</v>
      </c>
      <c r="B346" s="311" t="s">
        <v>590</v>
      </c>
      <c r="C346" s="312">
        <v>8499</v>
      </c>
      <c r="D346" s="313" t="s">
        <v>57</v>
      </c>
      <c r="E346" s="312">
        <v>0</v>
      </c>
      <c r="F346" s="312">
        <v>0</v>
      </c>
      <c r="G346" s="312">
        <v>8499</v>
      </c>
      <c r="H346" s="313" t="s">
        <v>57</v>
      </c>
    </row>
    <row r="347" spans="1:8" ht="20.100000000000001" customHeight="1" x14ac:dyDescent="0.25">
      <c r="A347" s="311" t="s">
        <v>1228</v>
      </c>
      <c r="B347" s="311" t="s">
        <v>591</v>
      </c>
      <c r="C347" s="312">
        <v>6999</v>
      </c>
      <c r="D347" s="313" t="s">
        <v>57</v>
      </c>
      <c r="E347" s="312">
        <v>0</v>
      </c>
      <c r="F347" s="312">
        <v>0</v>
      </c>
      <c r="G347" s="312">
        <v>6999</v>
      </c>
      <c r="H347" s="313" t="s">
        <v>57</v>
      </c>
    </row>
    <row r="348" spans="1:8" ht="20.100000000000001" customHeight="1" x14ac:dyDescent="0.25">
      <c r="A348" s="311" t="s">
        <v>1229</v>
      </c>
      <c r="B348" s="311" t="s">
        <v>592</v>
      </c>
      <c r="C348" s="312">
        <v>11598</v>
      </c>
      <c r="D348" s="313" t="s">
        <v>57</v>
      </c>
      <c r="E348" s="312">
        <v>0</v>
      </c>
      <c r="F348" s="312">
        <v>0</v>
      </c>
      <c r="G348" s="312">
        <v>11598</v>
      </c>
      <c r="H348" s="313" t="s">
        <v>57</v>
      </c>
    </row>
    <row r="349" spans="1:8" ht="20.100000000000001" customHeight="1" x14ac:dyDescent="0.25">
      <c r="A349" s="311" t="s">
        <v>1230</v>
      </c>
      <c r="B349" s="311" t="s">
        <v>593</v>
      </c>
      <c r="C349" s="312">
        <v>2999</v>
      </c>
      <c r="D349" s="313" t="s">
        <v>57</v>
      </c>
      <c r="E349" s="312">
        <v>0</v>
      </c>
      <c r="F349" s="312">
        <v>0</v>
      </c>
      <c r="G349" s="312">
        <v>2999</v>
      </c>
      <c r="H349" s="313" t="s">
        <v>57</v>
      </c>
    </row>
    <row r="350" spans="1:8" ht="20.100000000000001" customHeight="1" x14ac:dyDescent="0.25">
      <c r="A350" s="311" t="s">
        <v>1231</v>
      </c>
      <c r="B350" s="311" t="s">
        <v>594</v>
      </c>
      <c r="C350" s="312">
        <v>21731.99</v>
      </c>
      <c r="D350" s="313" t="s">
        <v>57</v>
      </c>
      <c r="E350" s="312">
        <v>0</v>
      </c>
      <c r="F350" s="312">
        <v>0</v>
      </c>
      <c r="G350" s="312">
        <v>21731.99</v>
      </c>
      <c r="H350" s="313" t="s">
        <v>57</v>
      </c>
    </row>
    <row r="351" spans="1:8" ht="20.100000000000001" customHeight="1" x14ac:dyDescent="0.25">
      <c r="A351" s="311" t="s">
        <v>1232</v>
      </c>
      <c r="B351" s="311" t="s">
        <v>595</v>
      </c>
      <c r="C351" s="312">
        <v>1099</v>
      </c>
      <c r="D351" s="313" t="s">
        <v>57</v>
      </c>
      <c r="E351" s="312">
        <v>0</v>
      </c>
      <c r="F351" s="312">
        <v>0</v>
      </c>
      <c r="G351" s="312">
        <v>1099</v>
      </c>
      <c r="H351" s="313" t="s">
        <v>57</v>
      </c>
    </row>
    <row r="352" spans="1:8" ht="20.100000000000001" customHeight="1" x14ac:dyDescent="0.25">
      <c r="A352" s="311" t="s">
        <v>1233</v>
      </c>
      <c r="B352" s="311" t="s">
        <v>596</v>
      </c>
      <c r="C352" s="312">
        <v>19001.03</v>
      </c>
      <c r="D352" s="313" t="s">
        <v>57</v>
      </c>
      <c r="E352" s="312">
        <v>0</v>
      </c>
      <c r="F352" s="312">
        <v>0</v>
      </c>
      <c r="G352" s="312">
        <v>19001.03</v>
      </c>
      <c r="H352" s="313" t="s">
        <v>57</v>
      </c>
    </row>
    <row r="353" spans="1:8" ht="20.100000000000001" customHeight="1" x14ac:dyDescent="0.25">
      <c r="A353" s="311" t="s">
        <v>1234</v>
      </c>
      <c r="B353" s="311" t="s">
        <v>597</v>
      </c>
      <c r="C353" s="312">
        <v>9999</v>
      </c>
      <c r="D353" s="313" t="s">
        <v>57</v>
      </c>
      <c r="E353" s="312">
        <v>0</v>
      </c>
      <c r="F353" s="312">
        <v>0</v>
      </c>
      <c r="G353" s="312">
        <v>9999</v>
      </c>
      <c r="H353" s="313" t="s">
        <v>57</v>
      </c>
    </row>
    <row r="354" spans="1:8" ht="20.100000000000001" customHeight="1" x14ac:dyDescent="0.25">
      <c r="A354" s="311" t="s">
        <v>1235</v>
      </c>
      <c r="B354" s="311" t="s">
        <v>598</v>
      </c>
      <c r="C354" s="312">
        <v>5999</v>
      </c>
      <c r="D354" s="313" t="s">
        <v>57</v>
      </c>
      <c r="E354" s="312">
        <v>0</v>
      </c>
      <c r="F354" s="312">
        <v>0</v>
      </c>
      <c r="G354" s="312">
        <v>5999</v>
      </c>
      <c r="H354" s="313" t="s">
        <v>57</v>
      </c>
    </row>
    <row r="355" spans="1:8" ht="20.100000000000001" customHeight="1" x14ac:dyDescent="0.25">
      <c r="A355" s="311" t="s">
        <v>1236</v>
      </c>
      <c r="B355" s="311" t="s">
        <v>599</v>
      </c>
      <c r="C355" s="312">
        <v>7954.27</v>
      </c>
      <c r="D355" s="313" t="s">
        <v>57</v>
      </c>
      <c r="E355" s="312">
        <v>0</v>
      </c>
      <c r="F355" s="312">
        <v>0</v>
      </c>
      <c r="G355" s="312">
        <v>7954.27</v>
      </c>
      <c r="H355" s="313" t="s">
        <v>57</v>
      </c>
    </row>
    <row r="356" spans="1:8" ht="20.100000000000001" customHeight="1" x14ac:dyDescent="0.25">
      <c r="A356" s="311" t="s">
        <v>1237</v>
      </c>
      <c r="B356" s="311" t="s">
        <v>600</v>
      </c>
      <c r="C356" s="312">
        <v>8799</v>
      </c>
      <c r="D356" s="313" t="s">
        <v>57</v>
      </c>
      <c r="E356" s="312">
        <v>0</v>
      </c>
      <c r="F356" s="312">
        <v>0</v>
      </c>
      <c r="G356" s="312">
        <v>8799</v>
      </c>
      <c r="H356" s="313" t="s">
        <v>57</v>
      </c>
    </row>
    <row r="357" spans="1:8" ht="20.100000000000001" customHeight="1" x14ac:dyDescent="0.25">
      <c r="A357" s="311" t="s">
        <v>1238</v>
      </c>
      <c r="B357" s="311" t="s">
        <v>601</v>
      </c>
      <c r="C357" s="312">
        <v>464</v>
      </c>
      <c r="D357" s="313" t="s">
        <v>57</v>
      </c>
      <c r="E357" s="312">
        <v>0</v>
      </c>
      <c r="F357" s="312">
        <v>0</v>
      </c>
      <c r="G357" s="312">
        <v>464</v>
      </c>
      <c r="H357" s="313" t="s">
        <v>57</v>
      </c>
    </row>
    <row r="358" spans="1:8" ht="20.100000000000001" customHeight="1" x14ac:dyDescent="0.25">
      <c r="A358" s="311" t="s">
        <v>1239</v>
      </c>
      <c r="B358" s="311" t="s">
        <v>602</v>
      </c>
      <c r="C358" s="312">
        <v>2044.97</v>
      </c>
      <c r="D358" s="313" t="s">
        <v>57</v>
      </c>
      <c r="E358" s="312">
        <v>0</v>
      </c>
      <c r="F358" s="312">
        <v>0</v>
      </c>
      <c r="G358" s="312">
        <v>2044.97</v>
      </c>
      <c r="H358" s="313" t="s">
        <v>57</v>
      </c>
    </row>
    <row r="359" spans="1:8" ht="20.100000000000001" customHeight="1" x14ac:dyDescent="0.25">
      <c r="A359" s="311" t="s">
        <v>1240</v>
      </c>
      <c r="B359" s="311" t="s">
        <v>603</v>
      </c>
      <c r="C359" s="312">
        <v>9898</v>
      </c>
      <c r="D359" s="313" t="s">
        <v>57</v>
      </c>
      <c r="E359" s="312">
        <v>0</v>
      </c>
      <c r="F359" s="312">
        <v>0</v>
      </c>
      <c r="G359" s="312">
        <v>9898</v>
      </c>
      <c r="H359" s="313" t="s">
        <v>57</v>
      </c>
    </row>
    <row r="360" spans="1:8" ht="20.100000000000001" customHeight="1" x14ac:dyDescent="0.25">
      <c r="A360" s="311" t="s">
        <v>1241</v>
      </c>
      <c r="B360" s="311" t="s">
        <v>604</v>
      </c>
      <c r="C360" s="312">
        <v>11999.2</v>
      </c>
      <c r="D360" s="313" t="s">
        <v>57</v>
      </c>
      <c r="E360" s="312">
        <v>0</v>
      </c>
      <c r="F360" s="312">
        <v>0</v>
      </c>
      <c r="G360" s="312">
        <v>11999.2</v>
      </c>
      <c r="H360" s="313" t="s">
        <v>57</v>
      </c>
    </row>
    <row r="361" spans="1:8" ht="20.100000000000001" customHeight="1" x14ac:dyDescent="0.25">
      <c r="A361" s="311" t="s">
        <v>1242</v>
      </c>
      <c r="B361" s="311" t="s">
        <v>605</v>
      </c>
      <c r="C361" s="312">
        <v>2435.9899999999998</v>
      </c>
      <c r="D361" s="313" t="s">
        <v>57</v>
      </c>
      <c r="E361" s="312">
        <v>0</v>
      </c>
      <c r="F361" s="312">
        <v>0</v>
      </c>
      <c r="G361" s="312">
        <v>2435.9899999999998</v>
      </c>
      <c r="H361" s="313" t="s">
        <v>57</v>
      </c>
    </row>
    <row r="362" spans="1:8" ht="20.100000000000001" customHeight="1" x14ac:dyDescent="0.25">
      <c r="A362" s="311" t="s">
        <v>1243</v>
      </c>
      <c r="B362" s="311" t="s">
        <v>606</v>
      </c>
      <c r="C362" s="312">
        <v>15199.99</v>
      </c>
      <c r="D362" s="313" t="s">
        <v>57</v>
      </c>
      <c r="E362" s="312">
        <v>0</v>
      </c>
      <c r="F362" s="312">
        <v>0</v>
      </c>
      <c r="G362" s="312">
        <v>15199.99</v>
      </c>
      <c r="H362" s="313" t="s">
        <v>57</v>
      </c>
    </row>
    <row r="363" spans="1:8" ht="20.100000000000001" customHeight="1" x14ac:dyDescent="0.25">
      <c r="A363" s="311" t="s">
        <v>1244</v>
      </c>
      <c r="B363" s="311" t="s">
        <v>607</v>
      </c>
      <c r="C363" s="312">
        <v>7520.92</v>
      </c>
      <c r="D363" s="313" t="s">
        <v>57</v>
      </c>
      <c r="E363" s="312">
        <v>0</v>
      </c>
      <c r="F363" s="312">
        <v>0</v>
      </c>
      <c r="G363" s="312">
        <v>7520.92</v>
      </c>
      <c r="H363" s="313" t="s">
        <v>57</v>
      </c>
    </row>
    <row r="364" spans="1:8" ht="20.100000000000001" customHeight="1" x14ac:dyDescent="0.25">
      <c r="A364" s="311" t="s">
        <v>1245</v>
      </c>
      <c r="B364" s="311" t="s">
        <v>608</v>
      </c>
      <c r="C364" s="312">
        <v>440.68</v>
      </c>
      <c r="D364" s="313" t="s">
        <v>57</v>
      </c>
      <c r="E364" s="312">
        <v>0</v>
      </c>
      <c r="F364" s="312">
        <v>0</v>
      </c>
      <c r="G364" s="312">
        <v>440.68</v>
      </c>
      <c r="H364" s="313" t="s">
        <v>57</v>
      </c>
    </row>
    <row r="365" spans="1:8" ht="20.100000000000001" customHeight="1" x14ac:dyDescent="0.25">
      <c r="A365" s="311" t="s">
        <v>1246</v>
      </c>
      <c r="B365" s="311" t="s">
        <v>609</v>
      </c>
      <c r="C365" s="312">
        <v>6999</v>
      </c>
      <c r="D365" s="313" t="s">
        <v>57</v>
      </c>
      <c r="E365" s="312">
        <v>0</v>
      </c>
      <c r="F365" s="312">
        <v>0</v>
      </c>
      <c r="G365" s="312">
        <v>6999</v>
      </c>
      <c r="H365" s="313" t="s">
        <v>57</v>
      </c>
    </row>
    <row r="366" spans="1:8" ht="20.100000000000001" customHeight="1" x14ac:dyDescent="0.25">
      <c r="A366" s="311" t="s">
        <v>1247</v>
      </c>
      <c r="B366" s="311" t="s">
        <v>610</v>
      </c>
      <c r="C366" s="312">
        <v>4504.1499999999996</v>
      </c>
      <c r="D366" s="313" t="s">
        <v>57</v>
      </c>
      <c r="E366" s="312">
        <v>0</v>
      </c>
      <c r="F366" s="312">
        <v>0</v>
      </c>
      <c r="G366" s="312">
        <v>4504.1499999999996</v>
      </c>
      <c r="H366" s="313" t="s">
        <v>57</v>
      </c>
    </row>
    <row r="367" spans="1:8" ht="20.100000000000001" customHeight="1" x14ac:dyDescent="0.25">
      <c r="A367" s="311" t="s">
        <v>1248</v>
      </c>
      <c r="B367" s="311" t="s">
        <v>611</v>
      </c>
      <c r="C367" s="312">
        <v>3028</v>
      </c>
      <c r="D367" s="313" t="s">
        <v>57</v>
      </c>
      <c r="E367" s="312">
        <v>0</v>
      </c>
      <c r="F367" s="312">
        <v>0</v>
      </c>
      <c r="G367" s="312">
        <v>3028</v>
      </c>
      <c r="H367" s="313" t="s">
        <v>57</v>
      </c>
    </row>
    <row r="368" spans="1:8" ht="20.100000000000001" customHeight="1" x14ac:dyDescent="0.25">
      <c r="A368" s="311" t="s">
        <v>1249</v>
      </c>
      <c r="B368" s="311" t="s">
        <v>612</v>
      </c>
      <c r="C368" s="312">
        <v>1188</v>
      </c>
      <c r="D368" s="313" t="s">
        <v>57</v>
      </c>
      <c r="E368" s="312">
        <v>0</v>
      </c>
      <c r="F368" s="312">
        <v>0</v>
      </c>
      <c r="G368" s="312">
        <v>1188</v>
      </c>
      <c r="H368" s="313" t="s">
        <v>57</v>
      </c>
    </row>
    <row r="369" spans="1:8" ht="20.100000000000001" customHeight="1" x14ac:dyDescent="0.25">
      <c r="A369" s="311" t="s">
        <v>1250</v>
      </c>
      <c r="B369" s="311" t="s">
        <v>613</v>
      </c>
      <c r="C369" s="312">
        <v>1399</v>
      </c>
      <c r="D369" s="313" t="s">
        <v>57</v>
      </c>
      <c r="E369" s="312">
        <v>0</v>
      </c>
      <c r="F369" s="312">
        <v>0</v>
      </c>
      <c r="G369" s="312">
        <v>1399</v>
      </c>
      <c r="H369" s="313" t="s">
        <v>57</v>
      </c>
    </row>
    <row r="370" spans="1:8" ht="20.100000000000001" customHeight="1" x14ac:dyDescent="0.25">
      <c r="A370" s="311" t="s">
        <v>1251</v>
      </c>
      <c r="B370" s="311" t="s">
        <v>614</v>
      </c>
      <c r="C370" s="312">
        <v>1800</v>
      </c>
      <c r="D370" s="313" t="s">
        <v>57</v>
      </c>
      <c r="E370" s="312">
        <v>0</v>
      </c>
      <c r="F370" s="312">
        <v>0</v>
      </c>
      <c r="G370" s="312">
        <v>1800</v>
      </c>
      <c r="H370" s="313" t="s">
        <v>57</v>
      </c>
    </row>
    <row r="371" spans="1:8" ht="20.100000000000001" customHeight="1" x14ac:dyDescent="0.25">
      <c r="A371" s="311" t="s">
        <v>1252</v>
      </c>
      <c r="B371" s="311" t="s">
        <v>615</v>
      </c>
      <c r="C371" s="312">
        <v>837.52</v>
      </c>
      <c r="D371" s="313" t="s">
        <v>57</v>
      </c>
      <c r="E371" s="312">
        <v>0</v>
      </c>
      <c r="F371" s="312">
        <v>0</v>
      </c>
      <c r="G371" s="312">
        <v>837.52</v>
      </c>
      <c r="H371" s="313" t="s">
        <v>57</v>
      </c>
    </row>
    <row r="372" spans="1:8" ht="20.100000000000001" customHeight="1" x14ac:dyDescent="0.25">
      <c r="A372" s="311" t="s">
        <v>1253</v>
      </c>
      <c r="B372" s="311" t="s">
        <v>616</v>
      </c>
      <c r="C372" s="312">
        <v>6763.96</v>
      </c>
      <c r="D372" s="313" t="s">
        <v>57</v>
      </c>
      <c r="E372" s="312">
        <v>0</v>
      </c>
      <c r="F372" s="312">
        <v>0</v>
      </c>
      <c r="G372" s="312">
        <v>6763.96</v>
      </c>
      <c r="H372" s="313" t="s">
        <v>57</v>
      </c>
    </row>
    <row r="373" spans="1:8" ht="20.100000000000001" customHeight="1" x14ac:dyDescent="0.25">
      <c r="A373" s="311" t="s">
        <v>1254</v>
      </c>
      <c r="B373" s="311" t="s">
        <v>617</v>
      </c>
      <c r="C373" s="312">
        <v>1392</v>
      </c>
      <c r="D373" s="313" t="s">
        <v>57</v>
      </c>
      <c r="E373" s="312">
        <v>0</v>
      </c>
      <c r="F373" s="312">
        <v>0</v>
      </c>
      <c r="G373" s="312">
        <v>1392</v>
      </c>
      <c r="H373" s="313" t="s">
        <v>57</v>
      </c>
    </row>
    <row r="374" spans="1:8" ht="20.100000000000001" customHeight="1" x14ac:dyDescent="0.25">
      <c r="A374" s="311" t="s">
        <v>1255</v>
      </c>
      <c r="B374" s="311" t="s">
        <v>618</v>
      </c>
      <c r="C374" s="312">
        <v>8816</v>
      </c>
      <c r="D374" s="313" t="s">
        <v>57</v>
      </c>
      <c r="E374" s="312">
        <v>0</v>
      </c>
      <c r="F374" s="312">
        <v>0</v>
      </c>
      <c r="G374" s="312">
        <v>8816</v>
      </c>
      <c r="H374" s="313" t="s">
        <v>57</v>
      </c>
    </row>
    <row r="375" spans="1:8" ht="20.100000000000001" customHeight="1" x14ac:dyDescent="0.25">
      <c r="A375" s="311" t="s">
        <v>1256</v>
      </c>
      <c r="B375" s="311" t="s">
        <v>619</v>
      </c>
      <c r="C375" s="312">
        <v>6496</v>
      </c>
      <c r="D375" s="313" t="s">
        <v>57</v>
      </c>
      <c r="E375" s="312">
        <v>0</v>
      </c>
      <c r="F375" s="312">
        <v>0</v>
      </c>
      <c r="G375" s="312">
        <v>6496</v>
      </c>
      <c r="H375" s="313" t="s">
        <v>57</v>
      </c>
    </row>
    <row r="376" spans="1:8" ht="20.100000000000001" customHeight="1" x14ac:dyDescent="0.25">
      <c r="A376" s="311" t="s">
        <v>1257</v>
      </c>
      <c r="B376" s="311" t="s">
        <v>620</v>
      </c>
      <c r="C376" s="312">
        <v>841</v>
      </c>
      <c r="D376" s="313" t="s">
        <v>57</v>
      </c>
      <c r="E376" s="312">
        <v>0</v>
      </c>
      <c r="F376" s="312">
        <v>0</v>
      </c>
      <c r="G376" s="312">
        <v>841</v>
      </c>
      <c r="H376" s="313" t="s">
        <v>57</v>
      </c>
    </row>
    <row r="377" spans="1:8" ht="20.100000000000001" customHeight="1" x14ac:dyDescent="0.25">
      <c r="A377" s="311" t="s">
        <v>1258</v>
      </c>
      <c r="B377" s="311" t="s">
        <v>621</v>
      </c>
      <c r="C377" s="312">
        <v>7656</v>
      </c>
      <c r="D377" s="313" t="s">
        <v>57</v>
      </c>
      <c r="E377" s="312">
        <v>0</v>
      </c>
      <c r="F377" s="312">
        <v>0</v>
      </c>
      <c r="G377" s="312">
        <v>7656</v>
      </c>
      <c r="H377" s="313" t="s">
        <v>57</v>
      </c>
    </row>
    <row r="378" spans="1:8" ht="20.100000000000001" customHeight="1" x14ac:dyDescent="0.25">
      <c r="A378" s="311" t="s">
        <v>1259</v>
      </c>
      <c r="B378" s="311" t="s">
        <v>622</v>
      </c>
      <c r="C378" s="312">
        <v>4957.84</v>
      </c>
      <c r="D378" s="313" t="s">
        <v>57</v>
      </c>
      <c r="E378" s="312">
        <v>0</v>
      </c>
      <c r="F378" s="312">
        <v>0</v>
      </c>
      <c r="G378" s="312">
        <v>4957.84</v>
      </c>
      <c r="H378" s="313" t="s">
        <v>57</v>
      </c>
    </row>
    <row r="379" spans="1:8" ht="20.100000000000001" customHeight="1" x14ac:dyDescent="0.25">
      <c r="A379" s="311" t="s">
        <v>1260</v>
      </c>
      <c r="B379" s="311" t="s">
        <v>623</v>
      </c>
      <c r="C379" s="312">
        <v>69600</v>
      </c>
      <c r="D379" s="313" t="s">
        <v>57</v>
      </c>
      <c r="E379" s="312">
        <v>0</v>
      </c>
      <c r="F379" s="312">
        <v>0</v>
      </c>
      <c r="G379" s="312">
        <v>69600</v>
      </c>
      <c r="H379" s="313" t="s">
        <v>57</v>
      </c>
    </row>
    <row r="380" spans="1:8" ht="20.100000000000001" customHeight="1" x14ac:dyDescent="0.25">
      <c r="A380" s="311" t="s">
        <v>1261</v>
      </c>
      <c r="B380" s="311" t="s">
        <v>624</v>
      </c>
      <c r="C380" s="312">
        <v>73497</v>
      </c>
      <c r="D380" s="313" t="s">
        <v>57</v>
      </c>
      <c r="E380" s="312">
        <v>0</v>
      </c>
      <c r="F380" s="312">
        <v>0</v>
      </c>
      <c r="G380" s="312">
        <v>73497</v>
      </c>
      <c r="H380" s="313" t="s">
        <v>57</v>
      </c>
    </row>
    <row r="381" spans="1:8" ht="20.100000000000001" customHeight="1" x14ac:dyDescent="0.25">
      <c r="A381" s="311" t="s">
        <v>1262</v>
      </c>
      <c r="B381" s="311" t="s">
        <v>625</v>
      </c>
      <c r="C381" s="312">
        <v>13630</v>
      </c>
      <c r="D381" s="313" t="s">
        <v>57</v>
      </c>
      <c r="E381" s="312">
        <v>0</v>
      </c>
      <c r="F381" s="312">
        <v>0</v>
      </c>
      <c r="G381" s="312">
        <v>13630</v>
      </c>
      <c r="H381" s="313" t="s">
        <v>57</v>
      </c>
    </row>
    <row r="382" spans="1:8" ht="20.100000000000001" customHeight="1" x14ac:dyDescent="0.25">
      <c r="A382" s="311" t="s">
        <v>1263</v>
      </c>
      <c r="B382" s="311" t="s">
        <v>626</v>
      </c>
      <c r="C382" s="312">
        <v>6598.99</v>
      </c>
      <c r="D382" s="313" t="s">
        <v>57</v>
      </c>
      <c r="E382" s="312">
        <v>0</v>
      </c>
      <c r="F382" s="312">
        <v>0</v>
      </c>
      <c r="G382" s="312">
        <v>6598.99</v>
      </c>
      <c r="H382" s="313" t="s">
        <v>57</v>
      </c>
    </row>
    <row r="383" spans="1:8" ht="20.100000000000001" customHeight="1" x14ac:dyDescent="0.25">
      <c r="A383" s="311" t="s">
        <v>1264</v>
      </c>
      <c r="B383" s="311" t="s">
        <v>627</v>
      </c>
      <c r="C383" s="312">
        <v>7429.65</v>
      </c>
      <c r="D383" s="313" t="s">
        <v>57</v>
      </c>
      <c r="E383" s="312">
        <v>0</v>
      </c>
      <c r="F383" s="312">
        <v>0</v>
      </c>
      <c r="G383" s="312">
        <v>7429.65</v>
      </c>
      <c r="H383" s="313" t="s">
        <v>57</v>
      </c>
    </row>
    <row r="384" spans="1:8" ht="20.100000000000001" customHeight="1" x14ac:dyDescent="0.25">
      <c r="A384" s="311" t="s">
        <v>1265</v>
      </c>
      <c r="B384" s="311" t="s">
        <v>628</v>
      </c>
      <c r="C384" s="312">
        <v>7429.65</v>
      </c>
      <c r="D384" s="313" t="s">
        <v>57</v>
      </c>
      <c r="E384" s="312">
        <v>0</v>
      </c>
      <c r="F384" s="312">
        <v>0</v>
      </c>
      <c r="G384" s="312">
        <v>7429.65</v>
      </c>
      <c r="H384" s="313" t="s">
        <v>57</v>
      </c>
    </row>
    <row r="385" spans="1:8" ht="20.100000000000001" customHeight="1" x14ac:dyDescent="0.25">
      <c r="A385" s="311" t="s">
        <v>1266</v>
      </c>
      <c r="B385" s="311" t="s">
        <v>629</v>
      </c>
      <c r="C385" s="312">
        <v>2299</v>
      </c>
      <c r="D385" s="313" t="s">
        <v>57</v>
      </c>
      <c r="E385" s="312">
        <v>0</v>
      </c>
      <c r="F385" s="312">
        <v>0</v>
      </c>
      <c r="G385" s="312">
        <v>2299</v>
      </c>
      <c r="H385" s="313" t="s">
        <v>57</v>
      </c>
    </row>
    <row r="386" spans="1:8" ht="20.100000000000001" customHeight="1" x14ac:dyDescent="0.25">
      <c r="A386" s="311" t="s">
        <v>1267</v>
      </c>
      <c r="B386" s="311" t="s">
        <v>630</v>
      </c>
      <c r="C386" s="312">
        <v>1999</v>
      </c>
      <c r="D386" s="313" t="s">
        <v>57</v>
      </c>
      <c r="E386" s="312">
        <v>0</v>
      </c>
      <c r="F386" s="312">
        <v>0</v>
      </c>
      <c r="G386" s="312">
        <v>1999</v>
      </c>
      <c r="H386" s="313" t="s">
        <v>57</v>
      </c>
    </row>
    <row r="387" spans="1:8" ht="20.100000000000001" customHeight="1" x14ac:dyDescent="0.25">
      <c r="A387" s="311" t="s">
        <v>1268</v>
      </c>
      <c r="B387" s="311" t="s">
        <v>1269</v>
      </c>
      <c r="C387" s="312">
        <v>17500</v>
      </c>
      <c r="D387" s="313" t="s">
        <v>57</v>
      </c>
      <c r="E387" s="312">
        <v>0</v>
      </c>
      <c r="F387" s="312">
        <v>0</v>
      </c>
      <c r="G387" s="312">
        <v>17500</v>
      </c>
      <c r="H387" s="313" t="s">
        <v>57</v>
      </c>
    </row>
    <row r="388" spans="1:8" ht="20.100000000000001" customHeight="1" x14ac:dyDescent="0.25">
      <c r="A388" s="311" t="s">
        <v>1270</v>
      </c>
      <c r="B388" s="311" t="s">
        <v>1271</v>
      </c>
      <c r="C388" s="312">
        <v>11699.14</v>
      </c>
      <c r="D388" s="313" t="s">
        <v>57</v>
      </c>
      <c r="E388" s="312">
        <v>0</v>
      </c>
      <c r="F388" s="312">
        <v>0</v>
      </c>
      <c r="G388" s="312">
        <v>11699.14</v>
      </c>
      <c r="H388" s="313" t="s">
        <v>57</v>
      </c>
    </row>
    <row r="389" spans="1:8" ht="20.100000000000001" customHeight="1" x14ac:dyDescent="0.25">
      <c r="A389" s="311" t="s">
        <v>1272</v>
      </c>
      <c r="B389" s="311" t="s">
        <v>1273</v>
      </c>
      <c r="C389" s="312">
        <v>10899.01</v>
      </c>
      <c r="D389" s="313" t="s">
        <v>57</v>
      </c>
      <c r="E389" s="312">
        <v>0</v>
      </c>
      <c r="F389" s="312">
        <v>0</v>
      </c>
      <c r="G389" s="312">
        <v>10899.01</v>
      </c>
      <c r="H389" s="313" t="s">
        <v>57</v>
      </c>
    </row>
    <row r="390" spans="1:8" ht="20.100000000000001" customHeight="1" x14ac:dyDescent="0.25">
      <c r="A390" s="311" t="s">
        <v>1274</v>
      </c>
      <c r="B390" s="311" t="s">
        <v>1275</v>
      </c>
      <c r="C390" s="312">
        <v>10899.01</v>
      </c>
      <c r="D390" s="313" t="s">
        <v>57</v>
      </c>
      <c r="E390" s="312">
        <v>0</v>
      </c>
      <c r="F390" s="312">
        <v>0</v>
      </c>
      <c r="G390" s="312">
        <v>10899.01</v>
      </c>
      <c r="H390" s="313" t="s">
        <v>57</v>
      </c>
    </row>
    <row r="391" spans="1:8" ht="20.100000000000001" customHeight="1" x14ac:dyDescent="0.25">
      <c r="A391" s="311" t="s">
        <v>1276</v>
      </c>
      <c r="B391" s="311" t="s">
        <v>1277</v>
      </c>
      <c r="C391" s="312">
        <v>10899.01</v>
      </c>
      <c r="D391" s="313" t="s">
        <v>57</v>
      </c>
      <c r="E391" s="312">
        <v>0</v>
      </c>
      <c r="F391" s="312">
        <v>0</v>
      </c>
      <c r="G391" s="312">
        <v>10899.01</v>
      </c>
      <c r="H391" s="313" t="s">
        <v>57</v>
      </c>
    </row>
    <row r="392" spans="1:8" ht="20.100000000000001" customHeight="1" x14ac:dyDescent="0.25">
      <c r="A392" s="311" t="s">
        <v>1278</v>
      </c>
      <c r="B392" s="311" t="s">
        <v>631</v>
      </c>
      <c r="C392" s="312">
        <v>1249</v>
      </c>
      <c r="D392" s="313" t="s">
        <v>57</v>
      </c>
      <c r="E392" s="312">
        <v>0</v>
      </c>
      <c r="F392" s="312">
        <v>0</v>
      </c>
      <c r="G392" s="312">
        <v>1249</v>
      </c>
      <c r="H392" s="313" t="s">
        <v>57</v>
      </c>
    </row>
    <row r="393" spans="1:8" ht="20.100000000000001" customHeight="1" x14ac:dyDescent="0.25">
      <c r="A393" s="314" t="s">
        <v>1279</v>
      </c>
      <c r="B393" s="314" t="s">
        <v>210</v>
      </c>
      <c r="C393" s="315">
        <v>263298.71000000002</v>
      </c>
      <c r="D393" s="316" t="s">
        <v>57</v>
      </c>
      <c r="E393" s="315">
        <v>0</v>
      </c>
      <c r="F393" s="315">
        <v>0</v>
      </c>
      <c r="G393" s="315">
        <v>263298.71000000002</v>
      </c>
      <c r="H393" s="316" t="s">
        <v>57</v>
      </c>
    </row>
    <row r="394" spans="1:8" ht="20.100000000000001" customHeight="1" x14ac:dyDescent="0.25">
      <c r="A394" s="311" t="s">
        <v>1280</v>
      </c>
      <c r="B394" s="311" t="s">
        <v>632</v>
      </c>
      <c r="C394" s="312">
        <v>89538.42</v>
      </c>
      <c r="D394" s="313" t="s">
        <v>57</v>
      </c>
      <c r="E394" s="312">
        <v>0</v>
      </c>
      <c r="F394" s="312">
        <v>0</v>
      </c>
      <c r="G394" s="312">
        <v>89538.42</v>
      </c>
      <c r="H394" s="313" t="s">
        <v>57</v>
      </c>
    </row>
    <row r="395" spans="1:8" ht="20.100000000000001" customHeight="1" x14ac:dyDescent="0.25">
      <c r="A395" s="311" t="s">
        <v>1281</v>
      </c>
      <c r="B395" s="311" t="s">
        <v>633</v>
      </c>
      <c r="C395" s="312">
        <v>39380.68</v>
      </c>
      <c r="D395" s="313" t="s">
        <v>57</v>
      </c>
      <c r="E395" s="312">
        <v>0</v>
      </c>
      <c r="F395" s="312">
        <v>0</v>
      </c>
      <c r="G395" s="312">
        <v>39380.68</v>
      </c>
      <c r="H395" s="313" t="s">
        <v>57</v>
      </c>
    </row>
    <row r="396" spans="1:8" ht="20.100000000000001" customHeight="1" x14ac:dyDescent="0.25">
      <c r="A396" s="311" t="s">
        <v>1282</v>
      </c>
      <c r="B396" s="311" t="s">
        <v>634</v>
      </c>
      <c r="C396" s="312">
        <v>86121.16</v>
      </c>
      <c r="D396" s="313" t="s">
        <v>57</v>
      </c>
      <c r="E396" s="312">
        <v>0</v>
      </c>
      <c r="F396" s="312">
        <v>0</v>
      </c>
      <c r="G396" s="312">
        <v>86121.16</v>
      </c>
      <c r="H396" s="313" t="s">
        <v>57</v>
      </c>
    </row>
    <row r="397" spans="1:8" ht="20.100000000000001" customHeight="1" x14ac:dyDescent="0.25">
      <c r="A397" s="311" t="s">
        <v>1283</v>
      </c>
      <c r="B397" s="311" t="s">
        <v>635</v>
      </c>
      <c r="C397" s="312">
        <v>5540.79</v>
      </c>
      <c r="D397" s="313" t="s">
        <v>57</v>
      </c>
      <c r="E397" s="312">
        <v>0</v>
      </c>
      <c r="F397" s="312">
        <v>0</v>
      </c>
      <c r="G397" s="312">
        <v>5540.79</v>
      </c>
      <c r="H397" s="313" t="s">
        <v>57</v>
      </c>
    </row>
    <row r="398" spans="1:8" ht="20.100000000000001" customHeight="1" x14ac:dyDescent="0.25">
      <c r="A398" s="311" t="s">
        <v>1284</v>
      </c>
      <c r="B398" s="311" t="s">
        <v>636</v>
      </c>
      <c r="C398" s="312">
        <v>4963.22</v>
      </c>
      <c r="D398" s="313" t="s">
        <v>57</v>
      </c>
      <c r="E398" s="312">
        <v>0</v>
      </c>
      <c r="F398" s="312">
        <v>0</v>
      </c>
      <c r="G398" s="312">
        <v>4963.22</v>
      </c>
      <c r="H398" s="313" t="s">
        <v>57</v>
      </c>
    </row>
    <row r="399" spans="1:8" ht="20.100000000000001" customHeight="1" x14ac:dyDescent="0.25">
      <c r="A399" s="311" t="s">
        <v>1285</v>
      </c>
      <c r="B399" s="311" t="s">
        <v>637</v>
      </c>
      <c r="C399" s="312">
        <v>5418.28</v>
      </c>
      <c r="D399" s="313" t="s">
        <v>57</v>
      </c>
      <c r="E399" s="312">
        <v>0</v>
      </c>
      <c r="F399" s="312">
        <v>0</v>
      </c>
      <c r="G399" s="312">
        <v>5418.28</v>
      </c>
      <c r="H399" s="313" t="s">
        <v>57</v>
      </c>
    </row>
    <row r="400" spans="1:8" ht="20.100000000000001" customHeight="1" x14ac:dyDescent="0.25">
      <c r="A400" s="311" t="s">
        <v>1286</v>
      </c>
      <c r="B400" s="311" t="s">
        <v>638</v>
      </c>
      <c r="C400" s="312">
        <v>2820.4</v>
      </c>
      <c r="D400" s="313" t="s">
        <v>57</v>
      </c>
      <c r="E400" s="312">
        <v>0</v>
      </c>
      <c r="F400" s="312">
        <v>0</v>
      </c>
      <c r="G400" s="312">
        <v>2820.4</v>
      </c>
      <c r="H400" s="313" t="s">
        <v>57</v>
      </c>
    </row>
    <row r="401" spans="1:8" ht="20.100000000000001" customHeight="1" x14ac:dyDescent="0.25">
      <c r="A401" s="311" t="s">
        <v>1287</v>
      </c>
      <c r="B401" s="311" t="s">
        <v>639</v>
      </c>
      <c r="C401" s="312">
        <v>9085</v>
      </c>
      <c r="D401" s="313" t="s">
        <v>57</v>
      </c>
      <c r="E401" s="312">
        <v>0</v>
      </c>
      <c r="F401" s="312">
        <v>0</v>
      </c>
      <c r="G401" s="312">
        <v>9085</v>
      </c>
      <c r="H401" s="313" t="s">
        <v>57</v>
      </c>
    </row>
    <row r="402" spans="1:8" ht="20.100000000000001" customHeight="1" x14ac:dyDescent="0.25">
      <c r="A402" s="311" t="s">
        <v>1288</v>
      </c>
      <c r="B402" s="311" t="s">
        <v>640</v>
      </c>
      <c r="C402" s="312">
        <v>5428</v>
      </c>
      <c r="D402" s="313" t="s">
        <v>57</v>
      </c>
      <c r="E402" s="312">
        <v>0</v>
      </c>
      <c r="F402" s="312">
        <v>0</v>
      </c>
      <c r="G402" s="312">
        <v>5428</v>
      </c>
      <c r="H402" s="313" t="s">
        <v>57</v>
      </c>
    </row>
    <row r="403" spans="1:8" ht="20.100000000000001" customHeight="1" x14ac:dyDescent="0.25">
      <c r="A403" s="311" t="s">
        <v>1289</v>
      </c>
      <c r="B403" s="311" t="s">
        <v>641</v>
      </c>
      <c r="C403" s="312">
        <v>1255.49</v>
      </c>
      <c r="D403" s="313" t="s">
        <v>57</v>
      </c>
      <c r="E403" s="312">
        <v>0</v>
      </c>
      <c r="F403" s="312">
        <v>0</v>
      </c>
      <c r="G403" s="312">
        <v>1255.49</v>
      </c>
      <c r="H403" s="313" t="s">
        <v>57</v>
      </c>
    </row>
    <row r="404" spans="1:8" ht="20.100000000000001" customHeight="1" x14ac:dyDescent="0.25">
      <c r="A404" s="311" t="s">
        <v>1290</v>
      </c>
      <c r="B404" s="311" t="s">
        <v>642</v>
      </c>
      <c r="C404" s="312">
        <v>6200</v>
      </c>
      <c r="D404" s="313" t="s">
        <v>57</v>
      </c>
      <c r="E404" s="312">
        <v>0</v>
      </c>
      <c r="F404" s="312">
        <v>0</v>
      </c>
      <c r="G404" s="312">
        <v>6200</v>
      </c>
      <c r="H404" s="313" t="s">
        <v>57</v>
      </c>
    </row>
    <row r="405" spans="1:8" ht="20.100000000000001" customHeight="1" x14ac:dyDescent="0.25">
      <c r="A405" s="311" t="s">
        <v>1291</v>
      </c>
      <c r="B405" s="311" t="s">
        <v>643</v>
      </c>
      <c r="C405" s="312">
        <v>1460.5</v>
      </c>
      <c r="D405" s="313" t="s">
        <v>57</v>
      </c>
      <c r="E405" s="312">
        <v>0</v>
      </c>
      <c r="F405" s="312">
        <v>0</v>
      </c>
      <c r="G405" s="312">
        <v>1460.5</v>
      </c>
      <c r="H405" s="313" t="s">
        <v>57</v>
      </c>
    </row>
    <row r="406" spans="1:8" ht="20.100000000000001" customHeight="1" x14ac:dyDescent="0.25">
      <c r="A406" s="311" t="s">
        <v>1292</v>
      </c>
      <c r="B406" s="311" t="s">
        <v>644</v>
      </c>
      <c r="C406" s="312">
        <v>1150</v>
      </c>
      <c r="D406" s="313" t="s">
        <v>57</v>
      </c>
      <c r="E406" s="312">
        <v>0</v>
      </c>
      <c r="F406" s="312">
        <v>0</v>
      </c>
      <c r="G406" s="312">
        <v>1150</v>
      </c>
      <c r="H406" s="313" t="s">
        <v>57</v>
      </c>
    </row>
    <row r="407" spans="1:8" ht="20.100000000000001" customHeight="1" x14ac:dyDescent="0.25">
      <c r="A407" s="311" t="s">
        <v>1293</v>
      </c>
      <c r="B407" s="311" t="s">
        <v>645</v>
      </c>
      <c r="C407" s="312">
        <v>2937.77</v>
      </c>
      <c r="D407" s="313" t="s">
        <v>57</v>
      </c>
      <c r="E407" s="312">
        <v>0</v>
      </c>
      <c r="F407" s="312">
        <v>0</v>
      </c>
      <c r="G407" s="312">
        <v>2937.77</v>
      </c>
      <c r="H407" s="313" t="s">
        <v>57</v>
      </c>
    </row>
    <row r="408" spans="1:8" ht="20.100000000000001" customHeight="1" x14ac:dyDescent="0.25">
      <c r="A408" s="311" t="s">
        <v>1294</v>
      </c>
      <c r="B408" s="311" t="s">
        <v>644</v>
      </c>
      <c r="C408" s="312">
        <v>1999</v>
      </c>
      <c r="D408" s="313" t="s">
        <v>57</v>
      </c>
      <c r="E408" s="312">
        <v>0</v>
      </c>
      <c r="F408" s="312">
        <v>0</v>
      </c>
      <c r="G408" s="312">
        <v>1999</v>
      </c>
      <c r="H408" s="313" t="s">
        <v>57</v>
      </c>
    </row>
    <row r="409" spans="1:8" ht="20.100000000000001" customHeight="1" x14ac:dyDescent="0.25">
      <c r="A409" s="314" t="s">
        <v>1295</v>
      </c>
      <c r="B409" s="314" t="s">
        <v>211</v>
      </c>
      <c r="C409" s="315">
        <v>1802.72</v>
      </c>
      <c r="D409" s="316" t="s">
        <v>57</v>
      </c>
      <c r="E409" s="315">
        <v>0</v>
      </c>
      <c r="F409" s="315">
        <v>0</v>
      </c>
      <c r="G409" s="315">
        <v>1802.72</v>
      </c>
      <c r="H409" s="316" t="s">
        <v>57</v>
      </c>
    </row>
    <row r="410" spans="1:8" ht="20.100000000000001" customHeight="1" x14ac:dyDescent="0.25">
      <c r="A410" s="311" t="s">
        <v>1296</v>
      </c>
      <c r="B410" s="311" t="s">
        <v>767</v>
      </c>
      <c r="C410" s="312">
        <v>699</v>
      </c>
      <c r="D410" s="313" t="s">
        <v>57</v>
      </c>
      <c r="E410" s="312">
        <v>0</v>
      </c>
      <c r="F410" s="312">
        <v>0</v>
      </c>
      <c r="G410" s="312">
        <v>699</v>
      </c>
      <c r="H410" s="313" t="s">
        <v>57</v>
      </c>
    </row>
    <row r="411" spans="1:8" ht="20.100000000000001" customHeight="1" x14ac:dyDescent="0.25">
      <c r="A411" s="311" t="s">
        <v>1297</v>
      </c>
      <c r="B411" s="311" t="s">
        <v>646</v>
      </c>
      <c r="C411" s="312">
        <v>554.72</v>
      </c>
      <c r="D411" s="313" t="s">
        <v>57</v>
      </c>
      <c r="E411" s="312">
        <v>0</v>
      </c>
      <c r="F411" s="312">
        <v>0</v>
      </c>
      <c r="G411" s="312">
        <v>554.72</v>
      </c>
      <c r="H411" s="313" t="s">
        <v>57</v>
      </c>
    </row>
    <row r="412" spans="1:8" ht="20.100000000000001" customHeight="1" x14ac:dyDescent="0.25">
      <c r="A412" s="311" t="s">
        <v>1298</v>
      </c>
      <c r="B412" s="311" t="s">
        <v>647</v>
      </c>
      <c r="C412" s="312">
        <v>549</v>
      </c>
      <c r="D412" s="313" t="s">
        <v>57</v>
      </c>
      <c r="E412" s="312">
        <v>0</v>
      </c>
      <c r="F412" s="312">
        <v>0</v>
      </c>
      <c r="G412" s="312">
        <v>549</v>
      </c>
      <c r="H412" s="313" t="s">
        <v>57</v>
      </c>
    </row>
    <row r="413" spans="1:8" ht="20.100000000000001" customHeight="1" x14ac:dyDescent="0.25">
      <c r="A413" s="314" t="s">
        <v>1299</v>
      </c>
      <c r="B413" s="314" t="s">
        <v>213</v>
      </c>
      <c r="C413" s="315">
        <v>1173158</v>
      </c>
      <c r="D413" s="316" t="s">
        <v>57</v>
      </c>
      <c r="E413" s="315">
        <v>0</v>
      </c>
      <c r="F413" s="315">
        <v>0</v>
      </c>
      <c r="G413" s="315">
        <v>1173158</v>
      </c>
      <c r="H413" s="316" t="s">
        <v>57</v>
      </c>
    </row>
    <row r="414" spans="1:8" ht="20.100000000000001" customHeight="1" x14ac:dyDescent="0.25">
      <c r="A414" s="311" t="s">
        <v>1300</v>
      </c>
      <c r="B414" s="311" t="s">
        <v>648</v>
      </c>
      <c r="C414" s="312">
        <v>105700</v>
      </c>
      <c r="D414" s="313" t="s">
        <v>57</v>
      </c>
      <c r="E414" s="312">
        <v>0</v>
      </c>
      <c r="F414" s="312">
        <v>0</v>
      </c>
      <c r="G414" s="312">
        <v>105700</v>
      </c>
      <c r="H414" s="313" t="s">
        <v>57</v>
      </c>
    </row>
    <row r="415" spans="1:8" ht="20.100000000000001" customHeight="1" x14ac:dyDescent="0.25">
      <c r="A415" s="311" t="s">
        <v>1301</v>
      </c>
      <c r="B415" s="311" t="s">
        <v>768</v>
      </c>
      <c r="C415" s="312">
        <v>205000</v>
      </c>
      <c r="D415" s="313" t="s">
        <v>57</v>
      </c>
      <c r="E415" s="312">
        <v>0</v>
      </c>
      <c r="F415" s="312">
        <v>0</v>
      </c>
      <c r="G415" s="312">
        <v>205000</v>
      </c>
      <c r="H415" s="313" t="s">
        <v>57</v>
      </c>
    </row>
    <row r="416" spans="1:8" ht="20.100000000000001" customHeight="1" x14ac:dyDescent="0.25">
      <c r="A416" s="311" t="s">
        <v>1302</v>
      </c>
      <c r="B416" s="311" t="s">
        <v>769</v>
      </c>
      <c r="C416" s="312">
        <v>181900</v>
      </c>
      <c r="D416" s="313" t="s">
        <v>57</v>
      </c>
      <c r="E416" s="312">
        <v>0</v>
      </c>
      <c r="F416" s="312">
        <v>0</v>
      </c>
      <c r="G416" s="312">
        <v>181900</v>
      </c>
      <c r="H416" s="313" t="s">
        <v>57</v>
      </c>
    </row>
    <row r="417" spans="1:8" ht="20.100000000000001" customHeight="1" x14ac:dyDescent="0.25">
      <c r="A417" s="311" t="s">
        <v>1303</v>
      </c>
      <c r="B417" s="311" t="s">
        <v>649</v>
      </c>
      <c r="C417" s="312">
        <v>161958</v>
      </c>
      <c r="D417" s="313" t="s">
        <v>57</v>
      </c>
      <c r="E417" s="312">
        <v>0</v>
      </c>
      <c r="F417" s="312">
        <v>0</v>
      </c>
      <c r="G417" s="312">
        <v>161958</v>
      </c>
      <c r="H417" s="313" t="s">
        <v>57</v>
      </c>
    </row>
    <row r="418" spans="1:8" ht="20.100000000000001" customHeight="1" x14ac:dyDescent="0.25">
      <c r="A418" s="311" t="s">
        <v>1304</v>
      </c>
      <c r="B418" s="311" t="s">
        <v>650</v>
      </c>
      <c r="C418" s="312">
        <v>370600</v>
      </c>
      <c r="D418" s="313" t="s">
        <v>57</v>
      </c>
      <c r="E418" s="312">
        <v>0</v>
      </c>
      <c r="F418" s="312">
        <v>0</v>
      </c>
      <c r="G418" s="312">
        <v>370600</v>
      </c>
      <c r="H418" s="313" t="s">
        <v>57</v>
      </c>
    </row>
    <row r="419" spans="1:8" ht="20.100000000000001" customHeight="1" x14ac:dyDescent="0.25">
      <c r="A419" s="311" t="s">
        <v>1305</v>
      </c>
      <c r="B419" s="311" t="s">
        <v>651</v>
      </c>
      <c r="C419" s="312">
        <v>68000</v>
      </c>
      <c r="D419" s="313" t="s">
        <v>57</v>
      </c>
      <c r="E419" s="312">
        <v>0</v>
      </c>
      <c r="F419" s="312">
        <v>0</v>
      </c>
      <c r="G419" s="312">
        <v>68000</v>
      </c>
      <c r="H419" s="313" t="s">
        <v>57</v>
      </c>
    </row>
    <row r="420" spans="1:8" ht="20.100000000000001" customHeight="1" x14ac:dyDescent="0.25">
      <c r="A420" s="311" t="s">
        <v>1306</v>
      </c>
      <c r="B420" s="311" t="s">
        <v>652</v>
      </c>
      <c r="C420" s="312">
        <v>80000</v>
      </c>
      <c r="D420" s="313" t="s">
        <v>57</v>
      </c>
      <c r="E420" s="312">
        <v>0</v>
      </c>
      <c r="F420" s="312">
        <v>0</v>
      </c>
      <c r="G420" s="312">
        <v>80000</v>
      </c>
      <c r="H420" s="313" t="s">
        <v>57</v>
      </c>
    </row>
    <row r="421" spans="1:8" ht="20.100000000000001" customHeight="1" x14ac:dyDescent="0.25">
      <c r="A421" s="314" t="s">
        <v>1307</v>
      </c>
      <c r="B421" s="314" t="s">
        <v>214</v>
      </c>
      <c r="C421" s="315">
        <v>17708657.870000001</v>
      </c>
      <c r="D421" s="316" t="s">
        <v>57</v>
      </c>
      <c r="E421" s="315">
        <v>0</v>
      </c>
      <c r="F421" s="315">
        <v>0</v>
      </c>
      <c r="G421" s="315">
        <v>17708657.870000001</v>
      </c>
      <c r="H421" s="316" t="s">
        <v>57</v>
      </c>
    </row>
    <row r="422" spans="1:8" ht="20.100000000000001" customHeight="1" x14ac:dyDescent="0.25">
      <c r="A422" s="311" t="s">
        <v>1308</v>
      </c>
      <c r="B422" s="311" t="s">
        <v>653</v>
      </c>
      <c r="C422" s="312">
        <v>791040</v>
      </c>
      <c r="D422" s="313" t="s">
        <v>57</v>
      </c>
      <c r="E422" s="312">
        <v>0</v>
      </c>
      <c r="F422" s="312">
        <v>0</v>
      </c>
      <c r="G422" s="312">
        <v>791040</v>
      </c>
      <c r="H422" s="313" t="s">
        <v>57</v>
      </c>
    </row>
    <row r="423" spans="1:8" ht="20.100000000000001" customHeight="1" x14ac:dyDescent="0.25">
      <c r="A423" s="311" t="s">
        <v>1309</v>
      </c>
      <c r="B423" s="311" t="s">
        <v>654</v>
      </c>
      <c r="C423" s="312">
        <v>1383695.45</v>
      </c>
      <c r="D423" s="313" t="s">
        <v>57</v>
      </c>
      <c r="E423" s="312">
        <v>0</v>
      </c>
      <c r="F423" s="312">
        <v>0</v>
      </c>
      <c r="G423" s="312">
        <v>1383695.45</v>
      </c>
      <c r="H423" s="313" t="s">
        <v>57</v>
      </c>
    </row>
    <row r="424" spans="1:8" ht="20.100000000000001" customHeight="1" x14ac:dyDescent="0.25">
      <c r="A424" s="311" t="s">
        <v>1310</v>
      </c>
      <c r="B424" s="311" t="s">
        <v>655</v>
      </c>
      <c r="C424" s="312">
        <v>707273.86</v>
      </c>
      <c r="D424" s="313" t="s">
        <v>57</v>
      </c>
      <c r="E424" s="312">
        <v>0</v>
      </c>
      <c r="F424" s="312">
        <v>0</v>
      </c>
      <c r="G424" s="312">
        <v>707273.86</v>
      </c>
      <c r="H424" s="313" t="s">
        <v>57</v>
      </c>
    </row>
    <row r="425" spans="1:8" ht="20.100000000000001" customHeight="1" x14ac:dyDescent="0.25">
      <c r="A425" s="311" t="s">
        <v>1311</v>
      </c>
      <c r="B425" s="311" t="s">
        <v>656</v>
      </c>
      <c r="C425" s="312">
        <v>2506847</v>
      </c>
      <c r="D425" s="313" t="s">
        <v>57</v>
      </c>
      <c r="E425" s="312">
        <v>0</v>
      </c>
      <c r="F425" s="312">
        <v>0</v>
      </c>
      <c r="G425" s="312">
        <v>2506847</v>
      </c>
      <c r="H425" s="313" t="s">
        <v>57</v>
      </c>
    </row>
    <row r="426" spans="1:8" ht="20.100000000000001" customHeight="1" x14ac:dyDescent="0.25">
      <c r="A426" s="311" t="s">
        <v>1312</v>
      </c>
      <c r="B426" s="311" t="s">
        <v>770</v>
      </c>
      <c r="C426" s="312">
        <v>12319801.560000001</v>
      </c>
      <c r="D426" s="313" t="s">
        <v>57</v>
      </c>
      <c r="E426" s="312">
        <v>0</v>
      </c>
      <c r="F426" s="312">
        <v>0</v>
      </c>
      <c r="G426" s="312">
        <v>12319801.560000001</v>
      </c>
      <c r="H426" s="313" t="s">
        <v>57</v>
      </c>
    </row>
    <row r="427" spans="1:8" ht="20.100000000000001" customHeight="1" x14ac:dyDescent="0.25">
      <c r="A427" s="314" t="s">
        <v>1313</v>
      </c>
      <c r="B427" s="314" t="s">
        <v>216</v>
      </c>
      <c r="C427" s="315">
        <v>645000</v>
      </c>
      <c r="D427" s="316" t="s">
        <v>57</v>
      </c>
      <c r="E427" s="315">
        <v>0</v>
      </c>
      <c r="F427" s="315">
        <v>0</v>
      </c>
      <c r="G427" s="315">
        <v>645000</v>
      </c>
      <c r="H427" s="316" t="s">
        <v>57</v>
      </c>
    </row>
    <row r="428" spans="1:8" ht="20.100000000000001" customHeight="1" x14ac:dyDescent="0.25">
      <c r="A428" s="311" t="s">
        <v>1314</v>
      </c>
      <c r="B428" s="311" t="s">
        <v>657</v>
      </c>
      <c r="C428" s="312">
        <v>95000</v>
      </c>
      <c r="D428" s="313" t="s">
        <v>57</v>
      </c>
      <c r="E428" s="312">
        <v>0</v>
      </c>
      <c r="F428" s="312">
        <v>0</v>
      </c>
      <c r="G428" s="312">
        <v>95000</v>
      </c>
      <c r="H428" s="313" t="s">
        <v>57</v>
      </c>
    </row>
    <row r="429" spans="1:8" ht="20.100000000000001" customHeight="1" x14ac:dyDescent="0.25">
      <c r="A429" s="311" t="s">
        <v>1315</v>
      </c>
      <c r="B429" s="311" t="s">
        <v>658</v>
      </c>
      <c r="C429" s="312">
        <v>550000</v>
      </c>
      <c r="D429" s="313" t="s">
        <v>57</v>
      </c>
      <c r="E429" s="312">
        <v>0</v>
      </c>
      <c r="F429" s="312">
        <v>0</v>
      </c>
      <c r="G429" s="312">
        <v>550000</v>
      </c>
      <c r="H429" s="313" t="s">
        <v>57</v>
      </c>
    </row>
    <row r="430" spans="1:8" ht="20.100000000000001" customHeight="1" x14ac:dyDescent="0.25">
      <c r="A430" s="314" t="s">
        <v>1316</v>
      </c>
      <c r="B430" s="314" t="s">
        <v>217</v>
      </c>
      <c r="C430" s="315">
        <v>443695</v>
      </c>
      <c r="D430" s="316" t="s">
        <v>57</v>
      </c>
      <c r="E430" s="315">
        <v>0</v>
      </c>
      <c r="F430" s="315">
        <v>0</v>
      </c>
      <c r="G430" s="315">
        <v>443695</v>
      </c>
      <c r="H430" s="316" t="s">
        <v>57</v>
      </c>
    </row>
    <row r="431" spans="1:8" ht="20.100000000000001" customHeight="1" x14ac:dyDescent="0.25">
      <c r="A431" s="311" t="s">
        <v>1317</v>
      </c>
      <c r="B431" s="311" t="s">
        <v>657</v>
      </c>
      <c r="C431" s="312">
        <v>50000</v>
      </c>
      <c r="D431" s="313" t="s">
        <v>57</v>
      </c>
      <c r="E431" s="312">
        <v>0</v>
      </c>
      <c r="F431" s="312">
        <v>0</v>
      </c>
      <c r="G431" s="312">
        <v>50000</v>
      </c>
      <c r="H431" s="313" t="s">
        <v>57</v>
      </c>
    </row>
    <row r="432" spans="1:8" ht="20.100000000000001" customHeight="1" x14ac:dyDescent="0.25">
      <c r="A432" s="311" t="s">
        <v>1318</v>
      </c>
      <c r="B432" s="311" t="s">
        <v>658</v>
      </c>
      <c r="C432" s="312">
        <v>393695</v>
      </c>
      <c r="D432" s="313" t="s">
        <v>57</v>
      </c>
      <c r="E432" s="312">
        <v>0</v>
      </c>
      <c r="F432" s="312">
        <v>0</v>
      </c>
      <c r="G432" s="312">
        <v>393695</v>
      </c>
      <c r="H432" s="313" t="s">
        <v>57</v>
      </c>
    </row>
    <row r="433" spans="1:8" ht="20.100000000000001" customHeight="1" x14ac:dyDescent="0.25">
      <c r="A433" s="314" t="s">
        <v>1319</v>
      </c>
      <c r="B433" s="314" t="s">
        <v>219</v>
      </c>
      <c r="C433" s="316" t="s">
        <v>57</v>
      </c>
      <c r="D433" s="315">
        <v>808657</v>
      </c>
      <c r="E433" s="315">
        <v>0</v>
      </c>
      <c r="F433" s="315">
        <v>0</v>
      </c>
      <c r="G433" s="316" t="s">
        <v>57</v>
      </c>
      <c r="H433" s="315">
        <v>808657</v>
      </c>
    </row>
    <row r="434" spans="1:8" ht="20.100000000000001" customHeight="1" x14ac:dyDescent="0.25">
      <c r="A434" s="314" t="s">
        <v>1320</v>
      </c>
      <c r="B434" s="314" t="s">
        <v>221</v>
      </c>
      <c r="C434" s="318">
        <v>-278997.7</v>
      </c>
      <c r="D434" s="316" t="s">
        <v>57</v>
      </c>
      <c r="E434" s="315">
        <v>0</v>
      </c>
      <c r="F434" s="315">
        <v>0</v>
      </c>
      <c r="G434" s="318">
        <v>-278997.7</v>
      </c>
      <c r="H434" s="316" t="s">
        <v>57</v>
      </c>
    </row>
    <row r="435" spans="1:8" ht="20.100000000000001" customHeight="1" x14ac:dyDescent="0.25">
      <c r="A435" s="314" t="s">
        <v>1321</v>
      </c>
      <c r="B435" s="314" t="s">
        <v>223</v>
      </c>
      <c r="C435" s="318">
        <v>-258185.49</v>
      </c>
      <c r="D435" s="316" t="s">
        <v>57</v>
      </c>
      <c r="E435" s="315">
        <v>0</v>
      </c>
      <c r="F435" s="315">
        <v>0</v>
      </c>
      <c r="G435" s="318">
        <v>-258185.49</v>
      </c>
      <c r="H435" s="316" t="s">
        <v>57</v>
      </c>
    </row>
    <row r="436" spans="1:8" ht="20.100000000000001" customHeight="1" x14ac:dyDescent="0.25">
      <c r="A436" s="314" t="s">
        <v>1322</v>
      </c>
      <c r="B436" s="314" t="s">
        <v>225</v>
      </c>
      <c r="C436" s="318">
        <v>-1098</v>
      </c>
      <c r="D436" s="316" t="s">
        <v>57</v>
      </c>
      <c r="E436" s="315">
        <v>0</v>
      </c>
      <c r="F436" s="315">
        <v>0</v>
      </c>
      <c r="G436" s="318">
        <v>-1098</v>
      </c>
      <c r="H436" s="316" t="s">
        <v>57</v>
      </c>
    </row>
    <row r="437" spans="1:8" ht="20.100000000000001" customHeight="1" x14ac:dyDescent="0.25">
      <c r="A437" s="314" t="s">
        <v>1323</v>
      </c>
      <c r="B437" s="314" t="s">
        <v>227</v>
      </c>
      <c r="C437" s="318">
        <v>-199.9</v>
      </c>
      <c r="D437" s="316" t="s">
        <v>57</v>
      </c>
      <c r="E437" s="315">
        <v>0</v>
      </c>
      <c r="F437" s="315">
        <v>0</v>
      </c>
      <c r="G437" s="318">
        <v>-199.9</v>
      </c>
      <c r="H437" s="316" t="s">
        <v>57</v>
      </c>
    </row>
    <row r="438" spans="1:8" ht="20.100000000000001" customHeight="1" x14ac:dyDescent="0.25">
      <c r="A438" s="311" t="s">
        <v>1324</v>
      </c>
      <c r="B438" s="311" t="s">
        <v>659</v>
      </c>
      <c r="C438" s="313" t="s">
        <v>57</v>
      </c>
      <c r="D438" s="312">
        <v>1475296.05</v>
      </c>
      <c r="E438" s="312">
        <v>8682.7099999999991</v>
      </c>
      <c r="F438" s="312">
        <v>9524.31</v>
      </c>
      <c r="G438" s="313" t="s">
        <v>57</v>
      </c>
      <c r="H438" s="312">
        <v>1476137.65</v>
      </c>
    </row>
    <row r="439" spans="1:8" ht="20.100000000000001" customHeight="1" x14ac:dyDescent="0.25">
      <c r="A439" s="311" t="s">
        <v>1325</v>
      </c>
      <c r="B439" s="311" t="s">
        <v>278</v>
      </c>
      <c r="C439" s="313" t="s">
        <v>57</v>
      </c>
      <c r="D439" s="312">
        <v>1233258.97</v>
      </c>
      <c r="E439" s="312">
        <v>8682.7099999999991</v>
      </c>
      <c r="F439" s="312">
        <v>1733.89</v>
      </c>
      <c r="G439" s="313" t="s">
        <v>57</v>
      </c>
      <c r="H439" s="312">
        <v>1226310.1499999999</v>
      </c>
    </row>
    <row r="440" spans="1:8" ht="20.100000000000001" customHeight="1" x14ac:dyDescent="0.25">
      <c r="A440" s="314" t="s">
        <v>1326</v>
      </c>
      <c r="B440" s="314" t="s">
        <v>192</v>
      </c>
      <c r="C440" s="316" t="s">
        <v>57</v>
      </c>
      <c r="D440" s="315">
        <v>812316.65</v>
      </c>
      <c r="E440" s="315">
        <v>8682.7099999999991</v>
      </c>
      <c r="F440" s="315">
        <v>0</v>
      </c>
      <c r="G440" s="316" t="s">
        <v>57</v>
      </c>
      <c r="H440" s="315">
        <v>803633.94</v>
      </c>
    </row>
    <row r="441" spans="1:8" ht="20.100000000000001" customHeight="1" x14ac:dyDescent="0.25">
      <c r="A441" s="311" t="s">
        <v>1327</v>
      </c>
      <c r="B441" s="311" t="s">
        <v>660</v>
      </c>
      <c r="C441" s="313" t="s">
        <v>57</v>
      </c>
      <c r="D441" s="312">
        <v>162226.32999999999</v>
      </c>
      <c r="E441" s="312">
        <v>0</v>
      </c>
      <c r="F441" s="312">
        <v>0</v>
      </c>
      <c r="G441" s="313" t="s">
        <v>57</v>
      </c>
      <c r="H441" s="312">
        <v>162226.32999999999</v>
      </c>
    </row>
    <row r="442" spans="1:8" ht="20.100000000000001" customHeight="1" x14ac:dyDescent="0.25">
      <c r="A442" s="311" t="s">
        <v>1328</v>
      </c>
      <c r="B442" s="311" t="s">
        <v>318</v>
      </c>
      <c r="C442" s="313" t="s">
        <v>57</v>
      </c>
      <c r="D442" s="312">
        <v>191</v>
      </c>
      <c r="E442" s="312">
        <v>0</v>
      </c>
      <c r="F442" s="312">
        <v>0</v>
      </c>
      <c r="G442" s="313" t="s">
        <v>57</v>
      </c>
      <c r="H442" s="312">
        <v>191</v>
      </c>
    </row>
    <row r="443" spans="1:8" ht="20.100000000000001" customHeight="1" x14ac:dyDescent="0.25">
      <c r="A443" s="311" t="s">
        <v>1329</v>
      </c>
      <c r="B443" s="311" t="s">
        <v>310</v>
      </c>
      <c r="C443" s="313" t="s">
        <v>57</v>
      </c>
      <c r="D443" s="312">
        <v>0.59</v>
      </c>
      <c r="E443" s="312">
        <v>0</v>
      </c>
      <c r="F443" s="312">
        <v>0</v>
      </c>
      <c r="G443" s="313" t="s">
        <v>57</v>
      </c>
      <c r="H443" s="312">
        <v>0.59</v>
      </c>
    </row>
    <row r="444" spans="1:8" ht="20.100000000000001" customHeight="1" x14ac:dyDescent="0.25">
      <c r="A444" s="311" t="s">
        <v>1330</v>
      </c>
      <c r="B444" s="311" t="s">
        <v>661</v>
      </c>
      <c r="C444" s="313" t="s">
        <v>57</v>
      </c>
      <c r="D444" s="312">
        <v>1516.72</v>
      </c>
      <c r="E444" s="312">
        <v>0</v>
      </c>
      <c r="F444" s="312">
        <v>0</v>
      </c>
      <c r="G444" s="313" t="s">
        <v>57</v>
      </c>
      <c r="H444" s="312">
        <v>1516.72</v>
      </c>
    </row>
    <row r="445" spans="1:8" ht="20.100000000000001" customHeight="1" x14ac:dyDescent="0.25">
      <c r="A445" s="311" t="s">
        <v>1331</v>
      </c>
      <c r="B445" s="311" t="s">
        <v>662</v>
      </c>
      <c r="C445" s="313" t="s">
        <v>57</v>
      </c>
      <c r="D445" s="312">
        <v>7.0000000000000007E-2</v>
      </c>
      <c r="E445" s="312">
        <v>0</v>
      </c>
      <c r="F445" s="312">
        <v>0</v>
      </c>
      <c r="G445" s="313" t="s">
        <v>57</v>
      </c>
      <c r="H445" s="312">
        <v>7.0000000000000007E-2</v>
      </c>
    </row>
    <row r="446" spans="1:8" ht="20.100000000000001" customHeight="1" x14ac:dyDescent="0.25">
      <c r="A446" s="311" t="s">
        <v>1332</v>
      </c>
      <c r="B446" s="311" t="s">
        <v>663</v>
      </c>
      <c r="C446" s="313" t="s">
        <v>57</v>
      </c>
      <c r="D446" s="312">
        <v>25000</v>
      </c>
      <c r="E446" s="312">
        <v>0</v>
      </c>
      <c r="F446" s="312">
        <v>0</v>
      </c>
      <c r="G446" s="313" t="s">
        <v>57</v>
      </c>
      <c r="H446" s="312">
        <v>25000</v>
      </c>
    </row>
    <row r="447" spans="1:8" ht="20.100000000000001" customHeight="1" x14ac:dyDescent="0.25">
      <c r="A447" s="311" t="s">
        <v>1333</v>
      </c>
      <c r="B447" s="311" t="s">
        <v>664</v>
      </c>
      <c r="C447" s="313" t="s">
        <v>57</v>
      </c>
      <c r="D447" s="312">
        <v>7772.89</v>
      </c>
      <c r="E447" s="312">
        <v>0</v>
      </c>
      <c r="F447" s="312">
        <v>0</v>
      </c>
      <c r="G447" s="313" t="s">
        <v>57</v>
      </c>
      <c r="H447" s="312">
        <v>7772.89</v>
      </c>
    </row>
    <row r="448" spans="1:8" ht="20.100000000000001" customHeight="1" x14ac:dyDescent="0.25">
      <c r="A448" s="311" t="s">
        <v>1334</v>
      </c>
      <c r="B448" s="311" t="s">
        <v>771</v>
      </c>
      <c r="C448" s="313" t="s">
        <v>57</v>
      </c>
      <c r="D448" s="312">
        <v>443622</v>
      </c>
      <c r="E448" s="312">
        <v>0</v>
      </c>
      <c r="F448" s="312">
        <v>0</v>
      </c>
      <c r="G448" s="313" t="s">
        <v>57</v>
      </c>
      <c r="H448" s="312">
        <v>443622</v>
      </c>
    </row>
    <row r="449" spans="1:8" ht="20.100000000000001" customHeight="1" x14ac:dyDescent="0.25">
      <c r="A449" s="311" t="s">
        <v>1335</v>
      </c>
      <c r="B449" s="311" t="s">
        <v>370</v>
      </c>
      <c r="C449" s="313" t="s">
        <v>57</v>
      </c>
      <c r="D449" s="312">
        <v>20000</v>
      </c>
      <c r="E449" s="312">
        <v>0</v>
      </c>
      <c r="F449" s="312">
        <v>0</v>
      </c>
      <c r="G449" s="313" t="s">
        <v>57</v>
      </c>
      <c r="H449" s="312">
        <v>20000</v>
      </c>
    </row>
    <row r="450" spans="1:8" ht="20.100000000000001" customHeight="1" x14ac:dyDescent="0.25">
      <c r="A450" s="311" t="s">
        <v>1336</v>
      </c>
      <c r="B450" s="311" t="s">
        <v>192</v>
      </c>
      <c r="C450" s="313" t="s">
        <v>57</v>
      </c>
      <c r="D450" s="312">
        <v>28350.23</v>
      </c>
      <c r="E450" s="312">
        <v>0</v>
      </c>
      <c r="F450" s="312">
        <v>0</v>
      </c>
      <c r="G450" s="313" t="s">
        <v>57</v>
      </c>
      <c r="H450" s="312">
        <v>28350.23</v>
      </c>
    </row>
    <row r="451" spans="1:8" ht="20.100000000000001" customHeight="1" x14ac:dyDescent="0.25">
      <c r="A451" s="311" t="s">
        <v>1337</v>
      </c>
      <c r="B451" s="311" t="s">
        <v>369</v>
      </c>
      <c r="C451" s="313" t="s">
        <v>57</v>
      </c>
      <c r="D451" s="312">
        <v>72307.7</v>
      </c>
      <c r="E451" s="312">
        <v>0</v>
      </c>
      <c r="F451" s="312">
        <v>0</v>
      </c>
      <c r="G451" s="313" t="s">
        <v>57</v>
      </c>
      <c r="H451" s="312">
        <v>72307.7</v>
      </c>
    </row>
    <row r="452" spans="1:8" ht="20.100000000000001" customHeight="1" x14ac:dyDescent="0.25">
      <c r="A452" s="311" t="s">
        <v>1338</v>
      </c>
      <c r="B452" s="311" t="s">
        <v>665</v>
      </c>
      <c r="C452" s="313" t="s">
        <v>57</v>
      </c>
      <c r="D452" s="312">
        <v>10626.83</v>
      </c>
      <c r="E452" s="312">
        <v>8682.7099999999991</v>
      </c>
      <c r="F452" s="312">
        <v>0</v>
      </c>
      <c r="G452" s="313" t="s">
        <v>57</v>
      </c>
      <c r="H452" s="312">
        <v>1944.12</v>
      </c>
    </row>
    <row r="453" spans="1:8" ht="20.100000000000001" customHeight="1" x14ac:dyDescent="0.25">
      <c r="A453" s="311" t="s">
        <v>1339</v>
      </c>
      <c r="B453" s="311" t="s">
        <v>514</v>
      </c>
      <c r="C453" s="313" t="s">
        <v>57</v>
      </c>
      <c r="D453" s="312">
        <v>40020</v>
      </c>
      <c r="E453" s="312">
        <v>0</v>
      </c>
      <c r="F453" s="312">
        <v>0</v>
      </c>
      <c r="G453" s="313" t="s">
        <v>57</v>
      </c>
      <c r="H453" s="312">
        <v>40020</v>
      </c>
    </row>
    <row r="454" spans="1:8" ht="20.100000000000001" customHeight="1" x14ac:dyDescent="0.25">
      <c r="A454" s="311" t="s">
        <v>1340</v>
      </c>
      <c r="B454" s="311" t="s">
        <v>469</v>
      </c>
      <c r="C454" s="313" t="s">
        <v>57</v>
      </c>
      <c r="D454" s="312">
        <v>668.76</v>
      </c>
      <c r="E454" s="312">
        <v>0</v>
      </c>
      <c r="F454" s="312">
        <v>0</v>
      </c>
      <c r="G454" s="313" t="s">
        <v>57</v>
      </c>
      <c r="H454" s="312">
        <v>668.76</v>
      </c>
    </row>
    <row r="455" spans="1:8" ht="20.100000000000001" customHeight="1" x14ac:dyDescent="0.25">
      <c r="A455" s="311" t="s">
        <v>1341</v>
      </c>
      <c r="B455" s="311" t="s">
        <v>126</v>
      </c>
      <c r="C455" s="313" t="s">
        <v>57</v>
      </c>
      <c r="D455" s="312">
        <v>13.53</v>
      </c>
      <c r="E455" s="312">
        <v>0</v>
      </c>
      <c r="F455" s="312">
        <v>0</v>
      </c>
      <c r="G455" s="313" t="s">
        <v>57</v>
      </c>
      <c r="H455" s="312">
        <v>13.53</v>
      </c>
    </row>
    <row r="456" spans="1:8" ht="20.100000000000001" customHeight="1" x14ac:dyDescent="0.25">
      <c r="A456" s="314" t="s">
        <v>1342</v>
      </c>
      <c r="B456" s="314" t="s">
        <v>194</v>
      </c>
      <c r="C456" s="316" t="s">
        <v>57</v>
      </c>
      <c r="D456" s="315">
        <v>420942.32</v>
      </c>
      <c r="E456" s="315">
        <v>0</v>
      </c>
      <c r="F456" s="315">
        <v>1733.89</v>
      </c>
      <c r="G456" s="316" t="s">
        <v>57</v>
      </c>
      <c r="H456" s="315">
        <v>422676.21</v>
      </c>
    </row>
    <row r="457" spans="1:8" ht="20.100000000000001" customHeight="1" x14ac:dyDescent="0.25">
      <c r="A457" s="311" t="s">
        <v>1343</v>
      </c>
      <c r="B457" s="311" t="s">
        <v>667</v>
      </c>
      <c r="C457" s="313" t="s">
        <v>57</v>
      </c>
      <c r="D457" s="312">
        <v>17753.95</v>
      </c>
      <c r="E457" s="312">
        <v>0</v>
      </c>
      <c r="F457" s="312">
        <v>894.76</v>
      </c>
      <c r="G457" s="313" t="s">
        <v>57</v>
      </c>
      <c r="H457" s="312">
        <v>18648.71</v>
      </c>
    </row>
    <row r="458" spans="1:8" ht="20.100000000000001" customHeight="1" x14ac:dyDescent="0.25">
      <c r="A458" s="311" t="s">
        <v>1344</v>
      </c>
      <c r="B458" s="311" t="s">
        <v>668</v>
      </c>
      <c r="C458" s="313" t="s">
        <v>57</v>
      </c>
      <c r="D458" s="312">
        <v>17509.39</v>
      </c>
      <c r="E458" s="312">
        <v>0</v>
      </c>
      <c r="F458" s="312">
        <v>839.13</v>
      </c>
      <c r="G458" s="313" t="s">
        <v>57</v>
      </c>
      <c r="H458" s="312">
        <v>18348.52</v>
      </c>
    </row>
    <row r="459" spans="1:8" ht="20.100000000000001" customHeight="1" x14ac:dyDescent="0.25">
      <c r="A459" s="311" t="s">
        <v>1345</v>
      </c>
      <c r="B459" s="311" t="s">
        <v>669</v>
      </c>
      <c r="C459" s="313" t="s">
        <v>57</v>
      </c>
      <c r="D459" s="317">
        <v>-45071.91</v>
      </c>
      <c r="E459" s="312">
        <v>0</v>
      </c>
      <c r="F459" s="312">
        <v>0</v>
      </c>
      <c r="G459" s="313" t="s">
        <v>57</v>
      </c>
      <c r="H459" s="317">
        <v>-45071.91</v>
      </c>
    </row>
    <row r="460" spans="1:8" ht="20.100000000000001" customHeight="1" x14ac:dyDescent="0.25">
      <c r="A460" s="311" t="s">
        <v>1346</v>
      </c>
      <c r="B460" s="311" t="s">
        <v>670</v>
      </c>
      <c r="C460" s="313" t="s">
        <v>57</v>
      </c>
      <c r="D460" s="312">
        <v>18571.77</v>
      </c>
      <c r="E460" s="312">
        <v>0</v>
      </c>
      <c r="F460" s="312">
        <v>0</v>
      </c>
      <c r="G460" s="313" t="s">
        <v>57</v>
      </c>
      <c r="H460" s="312">
        <v>18571.77</v>
      </c>
    </row>
    <row r="461" spans="1:8" ht="20.100000000000001" customHeight="1" x14ac:dyDescent="0.25">
      <c r="A461" s="311" t="s">
        <v>1347</v>
      </c>
      <c r="B461" s="311" t="s">
        <v>671</v>
      </c>
      <c r="C461" s="313" t="s">
        <v>57</v>
      </c>
      <c r="D461" s="312">
        <v>92868.9</v>
      </c>
      <c r="E461" s="312">
        <v>0</v>
      </c>
      <c r="F461" s="312">
        <v>0</v>
      </c>
      <c r="G461" s="313" t="s">
        <v>57</v>
      </c>
      <c r="H461" s="312">
        <v>92868.9</v>
      </c>
    </row>
    <row r="462" spans="1:8" ht="20.100000000000001" customHeight="1" x14ac:dyDescent="0.25">
      <c r="A462" s="311" t="s">
        <v>1348</v>
      </c>
      <c r="B462" s="311" t="s">
        <v>672</v>
      </c>
      <c r="C462" s="313" t="s">
        <v>57</v>
      </c>
      <c r="D462" s="312">
        <v>1857.16</v>
      </c>
      <c r="E462" s="312">
        <v>0</v>
      </c>
      <c r="F462" s="312">
        <v>0</v>
      </c>
      <c r="G462" s="313" t="s">
        <v>57</v>
      </c>
      <c r="H462" s="312">
        <v>1857.16</v>
      </c>
    </row>
    <row r="463" spans="1:8" ht="20.100000000000001" customHeight="1" x14ac:dyDescent="0.25">
      <c r="A463" s="311" t="s">
        <v>1349</v>
      </c>
      <c r="B463" s="311" t="s">
        <v>673</v>
      </c>
      <c r="C463" s="313" t="s">
        <v>57</v>
      </c>
      <c r="D463" s="312">
        <v>2785.76</v>
      </c>
      <c r="E463" s="312">
        <v>0</v>
      </c>
      <c r="F463" s="312">
        <v>0</v>
      </c>
      <c r="G463" s="313" t="s">
        <v>57</v>
      </c>
      <c r="H463" s="312">
        <v>2785.76</v>
      </c>
    </row>
    <row r="464" spans="1:8" ht="20.100000000000001" customHeight="1" x14ac:dyDescent="0.25">
      <c r="A464" s="311" t="s">
        <v>1350</v>
      </c>
      <c r="B464" s="311" t="s">
        <v>674</v>
      </c>
      <c r="C464" s="313" t="s">
        <v>57</v>
      </c>
      <c r="D464" s="312">
        <v>314667.3</v>
      </c>
      <c r="E464" s="312">
        <v>0</v>
      </c>
      <c r="F464" s="312">
        <v>0</v>
      </c>
      <c r="G464" s="313" t="s">
        <v>57</v>
      </c>
      <c r="H464" s="312">
        <v>314667.3</v>
      </c>
    </row>
    <row r="465" spans="1:8" ht="20.100000000000001" customHeight="1" x14ac:dyDescent="0.25">
      <c r="A465" s="311" t="s">
        <v>1351</v>
      </c>
      <c r="B465" s="311" t="s">
        <v>675</v>
      </c>
      <c r="C465" s="313" t="s">
        <v>57</v>
      </c>
      <c r="D465" s="312">
        <v>242037.08</v>
      </c>
      <c r="E465" s="312">
        <v>0</v>
      </c>
      <c r="F465" s="312">
        <v>7790.42</v>
      </c>
      <c r="G465" s="313" t="s">
        <v>57</v>
      </c>
      <c r="H465" s="312">
        <v>249827.5</v>
      </c>
    </row>
    <row r="466" spans="1:8" ht="20.100000000000001" customHeight="1" x14ac:dyDescent="0.25">
      <c r="A466" s="314" t="s">
        <v>1352</v>
      </c>
      <c r="B466" s="314" t="s">
        <v>203</v>
      </c>
      <c r="C466" s="316" t="s">
        <v>57</v>
      </c>
      <c r="D466" s="315">
        <v>242037.08</v>
      </c>
      <c r="E466" s="315">
        <v>0</v>
      </c>
      <c r="F466" s="315">
        <v>7790.42</v>
      </c>
      <c r="G466" s="316" t="s">
        <v>57</v>
      </c>
      <c r="H466" s="315">
        <v>249827.5</v>
      </c>
    </row>
    <row r="467" spans="1:8" ht="20.100000000000001" customHeight="1" x14ac:dyDescent="0.25">
      <c r="A467" s="311" t="s">
        <v>1353</v>
      </c>
      <c r="B467" s="311" t="s">
        <v>291</v>
      </c>
      <c r="C467" s="313" t="s">
        <v>57</v>
      </c>
      <c r="D467" s="312">
        <v>2100</v>
      </c>
      <c r="E467" s="312">
        <v>0</v>
      </c>
      <c r="F467" s="312">
        <v>0</v>
      </c>
      <c r="G467" s="313" t="s">
        <v>57</v>
      </c>
      <c r="H467" s="312">
        <v>2100</v>
      </c>
    </row>
    <row r="468" spans="1:8" ht="20.100000000000001" customHeight="1" x14ac:dyDescent="0.25">
      <c r="A468" s="311" t="s">
        <v>1354</v>
      </c>
      <c r="B468" s="311" t="s">
        <v>346</v>
      </c>
      <c r="C468" s="313" t="s">
        <v>57</v>
      </c>
      <c r="D468" s="312">
        <v>1400</v>
      </c>
      <c r="E468" s="312">
        <v>0</v>
      </c>
      <c r="F468" s="312">
        <v>1050</v>
      </c>
      <c r="G468" s="313" t="s">
        <v>57</v>
      </c>
      <c r="H468" s="312">
        <v>2450</v>
      </c>
    </row>
    <row r="469" spans="1:8" ht="20.100000000000001" customHeight="1" x14ac:dyDescent="0.25">
      <c r="A469" s="311" t="s">
        <v>1355</v>
      </c>
      <c r="B469" s="311" t="s">
        <v>290</v>
      </c>
      <c r="C469" s="313" t="s">
        <v>57</v>
      </c>
      <c r="D469" s="312">
        <v>1400</v>
      </c>
      <c r="E469" s="312">
        <v>0</v>
      </c>
      <c r="F469" s="312">
        <v>0</v>
      </c>
      <c r="G469" s="313" t="s">
        <v>57</v>
      </c>
      <c r="H469" s="312">
        <v>1400</v>
      </c>
    </row>
    <row r="470" spans="1:8" ht="20.100000000000001" customHeight="1" x14ac:dyDescent="0.25">
      <c r="A470" s="311" t="s">
        <v>1356</v>
      </c>
      <c r="B470" s="311" t="s">
        <v>350</v>
      </c>
      <c r="C470" s="313" t="s">
        <v>57</v>
      </c>
      <c r="D470" s="312">
        <v>2520</v>
      </c>
      <c r="E470" s="312">
        <v>0</v>
      </c>
      <c r="F470" s="312">
        <v>0</v>
      </c>
      <c r="G470" s="313" t="s">
        <v>57</v>
      </c>
      <c r="H470" s="312">
        <v>2520</v>
      </c>
    </row>
    <row r="471" spans="1:8" ht="20.100000000000001" customHeight="1" x14ac:dyDescent="0.25">
      <c r="A471" s="311" t="s">
        <v>1357</v>
      </c>
      <c r="B471" s="311" t="s">
        <v>295</v>
      </c>
      <c r="C471" s="313" t="s">
        <v>57</v>
      </c>
      <c r="D471" s="312">
        <v>2450</v>
      </c>
      <c r="E471" s="312">
        <v>0</v>
      </c>
      <c r="F471" s="312">
        <v>0</v>
      </c>
      <c r="G471" s="313" t="s">
        <v>57</v>
      </c>
      <c r="H471" s="312">
        <v>2450</v>
      </c>
    </row>
    <row r="472" spans="1:8" ht="20.100000000000001" customHeight="1" x14ac:dyDescent="0.25">
      <c r="A472" s="311" t="s">
        <v>1358</v>
      </c>
      <c r="B472" s="311" t="s">
        <v>413</v>
      </c>
      <c r="C472" s="313" t="s">
        <v>57</v>
      </c>
      <c r="D472" s="312">
        <v>1400</v>
      </c>
      <c r="E472" s="312">
        <v>0</v>
      </c>
      <c r="F472" s="312">
        <v>0</v>
      </c>
      <c r="G472" s="313" t="s">
        <v>57</v>
      </c>
      <c r="H472" s="312">
        <v>1400</v>
      </c>
    </row>
    <row r="473" spans="1:8" ht="20.100000000000001" customHeight="1" x14ac:dyDescent="0.25">
      <c r="A473" s="311" t="s">
        <v>1359</v>
      </c>
      <c r="B473" s="311" t="s">
        <v>292</v>
      </c>
      <c r="C473" s="313" t="s">
        <v>57</v>
      </c>
      <c r="D473" s="312">
        <v>2800</v>
      </c>
      <c r="E473" s="312">
        <v>0</v>
      </c>
      <c r="F473" s="312">
        <v>0</v>
      </c>
      <c r="G473" s="313" t="s">
        <v>57</v>
      </c>
      <c r="H473" s="312">
        <v>2800</v>
      </c>
    </row>
    <row r="474" spans="1:8" ht="20.100000000000001" customHeight="1" x14ac:dyDescent="0.25">
      <c r="A474" s="311" t="s">
        <v>1360</v>
      </c>
      <c r="B474" s="311" t="s">
        <v>298</v>
      </c>
      <c r="C474" s="313" t="s">
        <v>57</v>
      </c>
      <c r="D474" s="312">
        <v>4200</v>
      </c>
      <c r="E474" s="312">
        <v>0</v>
      </c>
      <c r="F474" s="312">
        <v>0</v>
      </c>
      <c r="G474" s="313" t="s">
        <v>57</v>
      </c>
      <c r="H474" s="312">
        <v>4200</v>
      </c>
    </row>
    <row r="475" spans="1:8" ht="20.100000000000001" customHeight="1" x14ac:dyDescent="0.25">
      <c r="A475" s="311" t="s">
        <v>1361</v>
      </c>
      <c r="B475" s="311" t="s">
        <v>299</v>
      </c>
      <c r="C475" s="313" t="s">
        <v>57</v>
      </c>
      <c r="D475" s="312">
        <v>1890</v>
      </c>
      <c r="E475" s="312">
        <v>0</v>
      </c>
      <c r="F475" s="312">
        <v>0</v>
      </c>
      <c r="G475" s="313" t="s">
        <v>57</v>
      </c>
      <c r="H475" s="312">
        <v>1890</v>
      </c>
    </row>
    <row r="476" spans="1:8" ht="20.100000000000001" customHeight="1" x14ac:dyDescent="0.25">
      <c r="A476" s="311" t="s">
        <v>1362</v>
      </c>
      <c r="B476" s="311" t="s">
        <v>399</v>
      </c>
      <c r="C476" s="313" t="s">
        <v>57</v>
      </c>
      <c r="D476" s="312">
        <v>2100</v>
      </c>
      <c r="E476" s="312">
        <v>0</v>
      </c>
      <c r="F476" s="312">
        <v>0</v>
      </c>
      <c r="G476" s="313" t="s">
        <v>57</v>
      </c>
      <c r="H476" s="312">
        <v>2100</v>
      </c>
    </row>
    <row r="477" spans="1:8" ht="20.100000000000001" customHeight="1" x14ac:dyDescent="0.25">
      <c r="A477" s="311" t="s">
        <v>1363</v>
      </c>
      <c r="B477" s="311" t="s">
        <v>303</v>
      </c>
      <c r="C477" s="313" t="s">
        <v>57</v>
      </c>
      <c r="D477" s="312">
        <v>1400</v>
      </c>
      <c r="E477" s="312">
        <v>0</v>
      </c>
      <c r="F477" s="312">
        <v>0</v>
      </c>
      <c r="G477" s="313" t="s">
        <v>57</v>
      </c>
      <c r="H477" s="312">
        <v>1400</v>
      </c>
    </row>
    <row r="478" spans="1:8" ht="20.100000000000001" customHeight="1" x14ac:dyDescent="0.25">
      <c r="A478" s="311" t="s">
        <v>1364</v>
      </c>
      <c r="B478" s="311" t="s">
        <v>352</v>
      </c>
      <c r="C478" s="313" t="s">
        <v>57</v>
      </c>
      <c r="D478" s="312">
        <v>5600</v>
      </c>
      <c r="E478" s="312">
        <v>0</v>
      </c>
      <c r="F478" s="312">
        <v>0</v>
      </c>
      <c r="G478" s="313" t="s">
        <v>57</v>
      </c>
      <c r="H478" s="312">
        <v>5600</v>
      </c>
    </row>
    <row r="479" spans="1:8" ht="20.100000000000001" customHeight="1" x14ac:dyDescent="0.25">
      <c r="A479" s="311" t="s">
        <v>1365</v>
      </c>
      <c r="B479" s="311" t="s">
        <v>306</v>
      </c>
      <c r="C479" s="313" t="s">
        <v>57</v>
      </c>
      <c r="D479" s="312">
        <v>3850</v>
      </c>
      <c r="E479" s="312">
        <v>0</v>
      </c>
      <c r="F479" s="312">
        <v>0</v>
      </c>
      <c r="G479" s="313" t="s">
        <v>57</v>
      </c>
      <c r="H479" s="312">
        <v>3850</v>
      </c>
    </row>
    <row r="480" spans="1:8" ht="20.100000000000001" customHeight="1" x14ac:dyDescent="0.25">
      <c r="A480" s="311" t="s">
        <v>1366</v>
      </c>
      <c r="B480" s="311" t="s">
        <v>461</v>
      </c>
      <c r="C480" s="313" t="s">
        <v>57</v>
      </c>
      <c r="D480" s="312">
        <v>2800</v>
      </c>
      <c r="E480" s="312">
        <v>0</v>
      </c>
      <c r="F480" s="312">
        <v>0</v>
      </c>
      <c r="G480" s="313" t="s">
        <v>57</v>
      </c>
      <c r="H480" s="312">
        <v>2800</v>
      </c>
    </row>
    <row r="481" spans="1:8" ht="20.100000000000001" customHeight="1" x14ac:dyDescent="0.25">
      <c r="A481" s="311" t="s">
        <v>1367</v>
      </c>
      <c r="B481" s="311" t="s">
        <v>676</v>
      </c>
      <c r="C481" s="313" t="s">
        <v>57</v>
      </c>
      <c r="D481" s="312">
        <v>700</v>
      </c>
      <c r="E481" s="312">
        <v>0</v>
      </c>
      <c r="F481" s="312">
        <v>0</v>
      </c>
      <c r="G481" s="313" t="s">
        <v>57</v>
      </c>
      <c r="H481" s="312">
        <v>700</v>
      </c>
    </row>
    <row r="482" spans="1:8" ht="20.100000000000001" customHeight="1" x14ac:dyDescent="0.25">
      <c r="A482" s="311" t="s">
        <v>1368</v>
      </c>
      <c r="B482" s="311" t="s">
        <v>307</v>
      </c>
      <c r="C482" s="313" t="s">
        <v>57</v>
      </c>
      <c r="D482" s="312">
        <v>1050</v>
      </c>
      <c r="E482" s="312">
        <v>0</v>
      </c>
      <c r="F482" s="312">
        <v>0</v>
      </c>
      <c r="G482" s="313" t="s">
        <v>57</v>
      </c>
      <c r="H482" s="312">
        <v>1050</v>
      </c>
    </row>
    <row r="483" spans="1:8" ht="20.100000000000001" customHeight="1" x14ac:dyDescent="0.25">
      <c r="A483" s="311" t="s">
        <v>1369</v>
      </c>
      <c r="B483" s="311" t="s">
        <v>308</v>
      </c>
      <c r="C483" s="313" t="s">
        <v>57</v>
      </c>
      <c r="D483" s="312">
        <v>525</v>
      </c>
      <c r="E483" s="312">
        <v>0</v>
      </c>
      <c r="F483" s="312">
        <v>0</v>
      </c>
      <c r="G483" s="313" t="s">
        <v>57</v>
      </c>
      <c r="H483" s="312">
        <v>525</v>
      </c>
    </row>
    <row r="484" spans="1:8" ht="20.100000000000001" customHeight="1" x14ac:dyDescent="0.25">
      <c r="A484" s="311" t="s">
        <v>1370</v>
      </c>
      <c r="B484" s="311" t="s">
        <v>468</v>
      </c>
      <c r="C484" s="313" t="s">
        <v>57</v>
      </c>
      <c r="D484" s="312">
        <v>2800</v>
      </c>
      <c r="E484" s="312">
        <v>0</v>
      </c>
      <c r="F484" s="312">
        <v>0</v>
      </c>
      <c r="G484" s="313" t="s">
        <v>57</v>
      </c>
      <c r="H484" s="312">
        <v>2800</v>
      </c>
    </row>
    <row r="485" spans="1:8" ht="20.100000000000001" customHeight="1" x14ac:dyDescent="0.25">
      <c r="A485" s="311" t="s">
        <v>1371</v>
      </c>
      <c r="B485" s="311" t="s">
        <v>311</v>
      </c>
      <c r="C485" s="313" t="s">
        <v>57</v>
      </c>
      <c r="D485" s="312">
        <v>2009</v>
      </c>
      <c r="E485" s="312">
        <v>0</v>
      </c>
      <c r="F485" s="312">
        <v>0</v>
      </c>
      <c r="G485" s="313" t="s">
        <v>57</v>
      </c>
      <c r="H485" s="312">
        <v>2009</v>
      </c>
    </row>
    <row r="486" spans="1:8" ht="20.100000000000001" customHeight="1" x14ac:dyDescent="0.25">
      <c r="A486" s="311" t="s">
        <v>1372</v>
      </c>
      <c r="B486" s="311" t="s">
        <v>313</v>
      </c>
      <c r="C486" s="313" t="s">
        <v>57</v>
      </c>
      <c r="D486" s="312">
        <v>2800</v>
      </c>
      <c r="E486" s="312">
        <v>0</v>
      </c>
      <c r="F486" s="312">
        <v>0</v>
      </c>
      <c r="G486" s="313" t="s">
        <v>57</v>
      </c>
      <c r="H486" s="312">
        <v>2800</v>
      </c>
    </row>
    <row r="487" spans="1:8" ht="20.100000000000001" customHeight="1" x14ac:dyDescent="0.25">
      <c r="A487" s="311" t="s">
        <v>1374</v>
      </c>
      <c r="B487" s="311" t="s">
        <v>423</v>
      </c>
      <c r="C487" s="313" t="s">
        <v>57</v>
      </c>
      <c r="D487" s="312">
        <v>1400</v>
      </c>
      <c r="E487" s="312">
        <v>0</v>
      </c>
      <c r="F487" s="312">
        <v>0</v>
      </c>
      <c r="G487" s="313" t="s">
        <v>57</v>
      </c>
      <c r="H487" s="312">
        <v>1400</v>
      </c>
    </row>
    <row r="488" spans="1:8" ht="20.100000000000001" customHeight="1" x14ac:dyDescent="0.25">
      <c r="A488" s="311" t="s">
        <v>1375</v>
      </c>
      <c r="B488" s="311" t="s">
        <v>677</v>
      </c>
      <c r="C488" s="313" t="s">
        <v>57</v>
      </c>
      <c r="D488" s="312">
        <v>140</v>
      </c>
      <c r="E488" s="312">
        <v>0</v>
      </c>
      <c r="F488" s="312">
        <v>0</v>
      </c>
      <c r="G488" s="313" t="s">
        <v>57</v>
      </c>
      <c r="H488" s="312">
        <v>140</v>
      </c>
    </row>
    <row r="489" spans="1:8" ht="20.100000000000001" customHeight="1" x14ac:dyDescent="0.25">
      <c r="A489" s="311" t="s">
        <v>1376</v>
      </c>
      <c r="B489" s="311" t="s">
        <v>318</v>
      </c>
      <c r="C489" s="313" t="s">
        <v>57</v>
      </c>
      <c r="D489" s="312">
        <v>4900</v>
      </c>
      <c r="E489" s="312">
        <v>0</v>
      </c>
      <c r="F489" s="312">
        <v>0</v>
      </c>
      <c r="G489" s="313" t="s">
        <v>57</v>
      </c>
      <c r="H489" s="312">
        <v>4900</v>
      </c>
    </row>
    <row r="490" spans="1:8" ht="20.100000000000001" customHeight="1" x14ac:dyDescent="0.25">
      <c r="A490" s="311" t="s">
        <v>1377</v>
      </c>
      <c r="B490" s="311" t="s">
        <v>458</v>
      </c>
      <c r="C490" s="313" t="s">
        <v>57</v>
      </c>
      <c r="D490" s="312">
        <v>2401</v>
      </c>
      <c r="E490" s="312">
        <v>0</v>
      </c>
      <c r="F490" s="312">
        <v>0</v>
      </c>
      <c r="G490" s="313" t="s">
        <v>57</v>
      </c>
      <c r="H490" s="312">
        <v>2401</v>
      </c>
    </row>
    <row r="491" spans="1:8" ht="20.100000000000001" customHeight="1" x14ac:dyDescent="0.25">
      <c r="A491" s="311" t="s">
        <v>1378</v>
      </c>
      <c r="B491" s="311" t="s">
        <v>678</v>
      </c>
      <c r="C491" s="313" t="s">
        <v>57</v>
      </c>
      <c r="D491" s="312">
        <v>1680</v>
      </c>
      <c r="E491" s="312">
        <v>0</v>
      </c>
      <c r="F491" s="312">
        <v>840</v>
      </c>
      <c r="G491" s="313" t="s">
        <v>57</v>
      </c>
      <c r="H491" s="312">
        <v>2520</v>
      </c>
    </row>
    <row r="492" spans="1:8" ht="20.100000000000001" customHeight="1" x14ac:dyDescent="0.25">
      <c r="A492" s="311" t="s">
        <v>1379</v>
      </c>
      <c r="B492" s="311" t="s">
        <v>321</v>
      </c>
      <c r="C492" s="313" t="s">
        <v>57</v>
      </c>
      <c r="D492" s="312">
        <v>2310</v>
      </c>
      <c r="E492" s="312">
        <v>0</v>
      </c>
      <c r="F492" s="312">
        <v>0</v>
      </c>
      <c r="G492" s="313" t="s">
        <v>57</v>
      </c>
      <c r="H492" s="312">
        <v>2310</v>
      </c>
    </row>
    <row r="493" spans="1:8" ht="20.100000000000001" customHeight="1" x14ac:dyDescent="0.25">
      <c r="A493" s="311" t="s">
        <v>1380</v>
      </c>
      <c r="B493" s="311" t="s">
        <v>300</v>
      </c>
      <c r="C493" s="313" t="s">
        <v>57</v>
      </c>
      <c r="D493" s="312">
        <v>2800</v>
      </c>
      <c r="E493" s="312">
        <v>0</v>
      </c>
      <c r="F493" s="312">
        <v>0</v>
      </c>
      <c r="G493" s="313" t="s">
        <v>57</v>
      </c>
      <c r="H493" s="312">
        <v>2800</v>
      </c>
    </row>
    <row r="494" spans="1:8" ht="20.100000000000001" customHeight="1" x14ac:dyDescent="0.25">
      <c r="A494" s="311" t="s">
        <v>1381</v>
      </c>
      <c r="B494" s="311" t="s">
        <v>293</v>
      </c>
      <c r="C494" s="313" t="s">
        <v>57</v>
      </c>
      <c r="D494" s="312">
        <v>2800</v>
      </c>
      <c r="E494" s="312">
        <v>0</v>
      </c>
      <c r="F494" s="312">
        <v>0</v>
      </c>
      <c r="G494" s="313" t="s">
        <v>57</v>
      </c>
      <c r="H494" s="312">
        <v>2800</v>
      </c>
    </row>
    <row r="495" spans="1:8" ht="20.100000000000001" customHeight="1" x14ac:dyDescent="0.25">
      <c r="A495" s="311" t="s">
        <v>1382</v>
      </c>
      <c r="B495" s="311" t="s">
        <v>323</v>
      </c>
      <c r="C495" s="313" t="s">
        <v>57</v>
      </c>
      <c r="D495" s="312">
        <v>595</v>
      </c>
      <c r="E495" s="312">
        <v>0</v>
      </c>
      <c r="F495" s="312">
        <v>0</v>
      </c>
      <c r="G495" s="313" t="s">
        <v>57</v>
      </c>
      <c r="H495" s="312">
        <v>595</v>
      </c>
    </row>
    <row r="496" spans="1:8" ht="20.100000000000001" customHeight="1" x14ac:dyDescent="0.25">
      <c r="A496" s="311" t="s">
        <v>1383</v>
      </c>
      <c r="B496" s="311" t="s">
        <v>324</v>
      </c>
      <c r="C496" s="313" t="s">
        <v>57</v>
      </c>
      <c r="D496" s="312">
        <v>420</v>
      </c>
      <c r="E496" s="312">
        <v>0</v>
      </c>
      <c r="F496" s="312">
        <v>0</v>
      </c>
      <c r="G496" s="313" t="s">
        <v>57</v>
      </c>
      <c r="H496" s="312">
        <v>420</v>
      </c>
    </row>
    <row r="497" spans="1:8" ht="20.100000000000001" customHeight="1" x14ac:dyDescent="0.25">
      <c r="A497" s="311" t="s">
        <v>1384</v>
      </c>
      <c r="B497" s="311" t="s">
        <v>325</v>
      </c>
      <c r="C497" s="313" t="s">
        <v>57</v>
      </c>
      <c r="D497" s="312">
        <v>1750</v>
      </c>
      <c r="E497" s="312">
        <v>0</v>
      </c>
      <c r="F497" s="312">
        <v>0</v>
      </c>
      <c r="G497" s="313" t="s">
        <v>57</v>
      </c>
      <c r="H497" s="312">
        <v>1750</v>
      </c>
    </row>
    <row r="498" spans="1:8" ht="20.100000000000001" customHeight="1" x14ac:dyDescent="0.25">
      <c r="A498" s="311" t="s">
        <v>1385</v>
      </c>
      <c r="B498" s="311" t="s">
        <v>449</v>
      </c>
      <c r="C498" s="313" t="s">
        <v>57</v>
      </c>
      <c r="D498" s="312">
        <v>598.36</v>
      </c>
      <c r="E498" s="312">
        <v>0</v>
      </c>
      <c r="F498" s="312">
        <v>0</v>
      </c>
      <c r="G498" s="313" t="s">
        <v>57</v>
      </c>
      <c r="H498" s="312">
        <v>598.36</v>
      </c>
    </row>
    <row r="499" spans="1:8" ht="20.100000000000001" customHeight="1" x14ac:dyDescent="0.25">
      <c r="A499" s="311" t="s">
        <v>1386</v>
      </c>
      <c r="B499" s="311" t="s">
        <v>398</v>
      </c>
      <c r="C499" s="313" t="s">
        <v>57</v>
      </c>
      <c r="D499" s="312">
        <v>2100</v>
      </c>
      <c r="E499" s="312">
        <v>0</v>
      </c>
      <c r="F499" s="312">
        <v>0</v>
      </c>
      <c r="G499" s="313" t="s">
        <v>57</v>
      </c>
      <c r="H499" s="312">
        <v>2100</v>
      </c>
    </row>
    <row r="500" spans="1:8" ht="20.100000000000001" customHeight="1" x14ac:dyDescent="0.25">
      <c r="A500" s="311" t="s">
        <v>1387</v>
      </c>
      <c r="B500" s="311" t="s">
        <v>333</v>
      </c>
      <c r="C500" s="313" t="s">
        <v>57</v>
      </c>
      <c r="D500" s="312">
        <v>3640</v>
      </c>
      <c r="E500" s="312">
        <v>0</v>
      </c>
      <c r="F500" s="312">
        <v>1050</v>
      </c>
      <c r="G500" s="313" t="s">
        <v>57</v>
      </c>
      <c r="H500" s="312">
        <v>4690</v>
      </c>
    </row>
    <row r="501" spans="1:8" ht="20.100000000000001" customHeight="1" x14ac:dyDescent="0.25">
      <c r="A501" s="311" t="s">
        <v>1388</v>
      </c>
      <c r="B501" s="311" t="s">
        <v>329</v>
      </c>
      <c r="C501" s="313" t="s">
        <v>57</v>
      </c>
      <c r="D501" s="312">
        <v>4550</v>
      </c>
      <c r="E501" s="312">
        <v>0</v>
      </c>
      <c r="F501" s="312">
        <v>0</v>
      </c>
      <c r="G501" s="313" t="s">
        <v>57</v>
      </c>
      <c r="H501" s="312">
        <v>4550</v>
      </c>
    </row>
    <row r="502" spans="1:8" ht="20.100000000000001" customHeight="1" x14ac:dyDescent="0.25">
      <c r="A502" s="311" t="s">
        <v>1389</v>
      </c>
      <c r="B502" s="311" t="s">
        <v>334</v>
      </c>
      <c r="C502" s="313" t="s">
        <v>57</v>
      </c>
      <c r="D502" s="317">
        <v>-12063.77</v>
      </c>
      <c r="E502" s="312">
        <v>0</v>
      </c>
      <c r="F502" s="312">
        <v>0</v>
      </c>
      <c r="G502" s="313" t="s">
        <v>57</v>
      </c>
      <c r="H502" s="317">
        <v>-12063.77</v>
      </c>
    </row>
    <row r="503" spans="1:8" ht="20.100000000000001" customHeight="1" x14ac:dyDescent="0.25">
      <c r="A503" s="311" t="s">
        <v>1390</v>
      </c>
      <c r="B503" s="311" t="s">
        <v>335</v>
      </c>
      <c r="C503" s="313" t="s">
        <v>57</v>
      </c>
      <c r="D503" s="312">
        <v>2800</v>
      </c>
      <c r="E503" s="312">
        <v>0</v>
      </c>
      <c r="F503" s="312">
        <v>0</v>
      </c>
      <c r="G503" s="313" t="s">
        <v>57</v>
      </c>
      <c r="H503" s="312">
        <v>2800</v>
      </c>
    </row>
    <row r="504" spans="1:8" ht="20.100000000000001" customHeight="1" x14ac:dyDescent="0.25">
      <c r="A504" s="311" t="s">
        <v>1391</v>
      </c>
      <c r="B504" s="311" t="s">
        <v>337</v>
      </c>
      <c r="C504" s="313" t="s">
        <v>57</v>
      </c>
      <c r="D504" s="312">
        <v>2800</v>
      </c>
      <c r="E504" s="312">
        <v>0</v>
      </c>
      <c r="F504" s="312">
        <v>0</v>
      </c>
      <c r="G504" s="313" t="s">
        <v>57</v>
      </c>
      <c r="H504" s="312">
        <v>2800</v>
      </c>
    </row>
    <row r="505" spans="1:8" ht="20.100000000000001" customHeight="1" x14ac:dyDescent="0.25">
      <c r="A505" s="311" t="s">
        <v>1393</v>
      </c>
      <c r="B505" s="311" t="s">
        <v>342</v>
      </c>
      <c r="C505" s="313" t="s">
        <v>57</v>
      </c>
      <c r="D505" s="312">
        <v>1050</v>
      </c>
      <c r="E505" s="312">
        <v>0</v>
      </c>
      <c r="F505" s="312">
        <v>0</v>
      </c>
      <c r="G505" s="313" t="s">
        <v>57</v>
      </c>
      <c r="H505" s="312">
        <v>1050</v>
      </c>
    </row>
    <row r="506" spans="1:8" ht="20.100000000000001" customHeight="1" x14ac:dyDescent="0.25">
      <c r="A506" s="311" t="s">
        <v>1394</v>
      </c>
      <c r="B506" s="311" t="s">
        <v>288</v>
      </c>
      <c r="C506" s="313" t="s">
        <v>57</v>
      </c>
      <c r="D506" s="312">
        <v>1750</v>
      </c>
      <c r="E506" s="312">
        <v>0</v>
      </c>
      <c r="F506" s="312">
        <v>0</v>
      </c>
      <c r="G506" s="313" t="s">
        <v>57</v>
      </c>
      <c r="H506" s="312">
        <v>1750</v>
      </c>
    </row>
    <row r="507" spans="1:8" ht="20.100000000000001" customHeight="1" x14ac:dyDescent="0.25">
      <c r="A507" s="311" t="s">
        <v>1395</v>
      </c>
      <c r="B507" s="311" t="s">
        <v>347</v>
      </c>
      <c r="C507" s="313" t="s">
        <v>57</v>
      </c>
      <c r="D507" s="312">
        <v>1400</v>
      </c>
      <c r="E507" s="312">
        <v>0</v>
      </c>
      <c r="F507" s="312">
        <v>0</v>
      </c>
      <c r="G507" s="313" t="s">
        <v>57</v>
      </c>
      <c r="H507" s="312">
        <v>1400</v>
      </c>
    </row>
    <row r="508" spans="1:8" ht="20.100000000000001" customHeight="1" x14ac:dyDescent="0.25">
      <c r="A508" s="311" t="s">
        <v>1396</v>
      </c>
      <c r="B508" s="311" t="s">
        <v>410</v>
      </c>
      <c r="C508" s="313" t="s">
        <v>57</v>
      </c>
      <c r="D508" s="312">
        <v>700</v>
      </c>
      <c r="E508" s="312">
        <v>0</v>
      </c>
      <c r="F508" s="312">
        <v>0</v>
      </c>
      <c r="G508" s="313" t="s">
        <v>57</v>
      </c>
      <c r="H508" s="312">
        <v>700</v>
      </c>
    </row>
    <row r="509" spans="1:8" ht="20.100000000000001" customHeight="1" x14ac:dyDescent="0.25">
      <c r="A509" s="311" t="s">
        <v>1397</v>
      </c>
      <c r="B509" s="311" t="s">
        <v>349</v>
      </c>
      <c r="C509" s="313" t="s">
        <v>57</v>
      </c>
      <c r="D509" s="312">
        <v>700</v>
      </c>
      <c r="E509" s="312">
        <v>0</v>
      </c>
      <c r="F509" s="312">
        <v>0</v>
      </c>
      <c r="G509" s="313" t="s">
        <v>57</v>
      </c>
      <c r="H509" s="312">
        <v>700</v>
      </c>
    </row>
    <row r="510" spans="1:8" ht="20.100000000000001" customHeight="1" x14ac:dyDescent="0.25">
      <c r="A510" s="311" t="s">
        <v>1398</v>
      </c>
      <c r="B510" s="311" t="s">
        <v>351</v>
      </c>
      <c r="C510" s="313" t="s">
        <v>57</v>
      </c>
      <c r="D510" s="312">
        <v>840</v>
      </c>
      <c r="E510" s="312">
        <v>0</v>
      </c>
      <c r="F510" s="312">
        <v>0</v>
      </c>
      <c r="G510" s="313" t="s">
        <v>57</v>
      </c>
      <c r="H510" s="312">
        <v>840</v>
      </c>
    </row>
    <row r="511" spans="1:8" ht="20.100000000000001" customHeight="1" x14ac:dyDescent="0.25">
      <c r="A511" s="311" t="s">
        <v>1399</v>
      </c>
      <c r="B511" s="311" t="s">
        <v>357</v>
      </c>
      <c r="C511" s="313" t="s">
        <v>57</v>
      </c>
      <c r="D511" s="312">
        <v>2800</v>
      </c>
      <c r="E511" s="312">
        <v>0</v>
      </c>
      <c r="F511" s="312">
        <v>0</v>
      </c>
      <c r="G511" s="313" t="s">
        <v>57</v>
      </c>
      <c r="H511" s="312">
        <v>2800</v>
      </c>
    </row>
    <row r="512" spans="1:8" ht="20.100000000000001" customHeight="1" x14ac:dyDescent="0.25">
      <c r="A512" s="311" t="s">
        <v>1400</v>
      </c>
      <c r="B512" s="311" t="s">
        <v>360</v>
      </c>
      <c r="C512" s="313" t="s">
        <v>57</v>
      </c>
      <c r="D512" s="312">
        <v>1330</v>
      </c>
      <c r="E512" s="312">
        <v>0</v>
      </c>
      <c r="F512" s="312">
        <v>0</v>
      </c>
      <c r="G512" s="313" t="s">
        <v>57</v>
      </c>
      <c r="H512" s="312">
        <v>1330</v>
      </c>
    </row>
    <row r="513" spans="1:8" ht="20.100000000000001" customHeight="1" x14ac:dyDescent="0.25">
      <c r="A513" s="311" t="s">
        <v>1401</v>
      </c>
      <c r="B513" s="311" t="s">
        <v>359</v>
      </c>
      <c r="C513" s="313" t="s">
        <v>57</v>
      </c>
      <c r="D513" s="312">
        <v>2800</v>
      </c>
      <c r="E513" s="312">
        <v>0</v>
      </c>
      <c r="F513" s="312">
        <v>0</v>
      </c>
      <c r="G513" s="313" t="s">
        <v>57</v>
      </c>
      <c r="H513" s="312">
        <v>2800</v>
      </c>
    </row>
    <row r="514" spans="1:8" ht="20.100000000000001" customHeight="1" x14ac:dyDescent="0.25">
      <c r="A514" s="311" t="s">
        <v>1402</v>
      </c>
      <c r="B514" s="311" t="s">
        <v>408</v>
      </c>
      <c r="C514" s="313" t="s">
        <v>57</v>
      </c>
      <c r="D514" s="312">
        <v>2100</v>
      </c>
      <c r="E514" s="312">
        <v>0</v>
      </c>
      <c r="F514" s="312">
        <v>0</v>
      </c>
      <c r="G514" s="313" t="s">
        <v>57</v>
      </c>
      <c r="H514" s="312">
        <v>2100</v>
      </c>
    </row>
    <row r="515" spans="1:8" ht="20.100000000000001" customHeight="1" x14ac:dyDescent="0.25">
      <c r="A515" s="311" t="s">
        <v>1403</v>
      </c>
      <c r="B515" s="311" t="s">
        <v>361</v>
      </c>
      <c r="C515" s="313" t="s">
        <v>57</v>
      </c>
      <c r="D515" s="312">
        <v>2100</v>
      </c>
      <c r="E515" s="312">
        <v>0</v>
      </c>
      <c r="F515" s="312">
        <v>0</v>
      </c>
      <c r="G515" s="313" t="s">
        <v>57</v>
      </c>
      <c r="H515" s="312">
        <v>2100</v>
      </c>
    </row>
    <row r="516" spans="1:8" ht="20.100000000000001" customHeight="1" x14ac:dyDescent="0.25">
      <c r="A516" s="311" t="s">
        <v>1404</v>
      </c>
      <c r="B516" s="311" t="s">
        <v>362</v>
      </c>
      <c r="C516" s="313" t="s">
        <v>57</v>
      </c>
      <c r="D516" s="312">
        <v>840</v>
      </c>
      <c r="E516" s="312">
        <v>0</v>
      </c>
      <c r="F516" s="312">
        <v>0</v>
      </c>
      <c r="G516" s="313" t="s">
        <v>57</v>
      </c>
      <c r="H516" s="312">
        <v>840</v>
      </c>
    </row>
    <row r="517" spans="1:8" ht="20.100000000000001" customHeight="1" x14ac:dyDescent="0.25">
      <c r="A517" s="311" t="s">
        <v>1405</v>
      </c>
      <c r="B517" s="311" t="s">
        <v>363</v>
      </c>
      <c r="C517" s="313" t="s">
        <v>57</v>
      </c>
      <c r="D517" s="312">
        <v>700</v>
      </c>
      <c r="E517" s="312">
        <v>0</v>
      </c>
      <c r="F517" s="312">
        <v>0</v>
      </c>
      <c r="G517" s="313" t="s">
        <v>57</v>
      </c>
      <c r="H517" s="312">
        <v>700</v>
      </c>
    </row>
    <row r="518" spans="1:8" ht="20.100000000000001" customHeight="1" x14ac:dyDescent="0.25">
      <c r="A518" s="311" t="s">
        <v>1406</v>
      </c>
      <c r="B518" s="311" t="s">
        <v>402</v>
      </c>
      <c r="C518" s="313" t="s">
        <v>57</v>
      </c>
      <c r="D518" s="312">
        <v>1400</v>
      </c>
      <c r="E518" s="312">
        <v>0</v>
      </c>
      <c r="F518" s="312">
        <v>0</v>
      </c>
      <c r="G518" s="313" t="s">
        <v>57</v>
      </c>
      <c r="H518" s="312">
        <v>1400</v>
      </c>
    </row>
    <row r="519" spans="1:8" ht="20.100000000000001" customHeight="1" x14ac:dyDescent="0.25">
      <c r="A519" s="311" t="s">
        <v>1407</v>
      </c>
      <c r="B519" s="311" t="s">
        <v>373</v>
      </c>
      <c r="C519" s="313" t="s">
        <v>57</v>
      </c>
      <c r="D519" s="312">
        <v>2450</v>
      </c>
      <c r="E519" s="312">
        <v>0</v>
      </c>
      <c r="F519" s="312">
        <v>0</v>
      </c>
      <c r="G519" s="313" t="s">
        <v>57</v>
      </c>
      <c r="H519" s="312">
        <v>2450</v>
      </c>
    </row>
    <row r="520" spans="1:8" ht="20.100000000000001" customHeight="1" x14ac:dyDescent="0.25">
      <c r="A520" s="311" t="s">
        <v>1408</v>
      </c>
      <c r="B520" s="311" t="s">
        <v>374</v>
      </c>
      <c r="C520" s="313" t="s">
        <v>57</v>
      </c>
      <c r="D520" s="312">
        <v>700</v>
      </c>
      <c r="E520" s="312">
        <v>0</v>
      </c>
      <c r="F520" s="312">
        <v>0</v>
      </c>
      <c r="G520" s="313" t="s">
        <v>57</v>
      </c>
      <c r="H520" s="312">
        <v>700</v>
      </c>
    </row>
    <row r="521" spans="1:8" ht="20.100000000000001" customHeight="1" x14ac:dyDescent="0.25">
      <c r="A521" s="311" t="s">
        <v>1409</v>
      </c>
      <c r="B521" s="311" t="s">
        <v>375</v>
      </c>
      <c r="C521" s="313" t="s">
        <v>57</v>
      </c>
      <c r="D521" s="312">
        <v>2800</v>
      </c>
      <c r="E521" s="312">
        <v>0</v>
      </c>
      <c r="F521" s="312">
        <v>0</v>
      </c>
      <c r="G521" s="313" t="s">
        <v>57</v>
      </c>
      <c r="H521" s="312">
        <v>2800</v>
      </c>
    </row>
    <row r="522" spans="1:8" ht="20.100000000000001" customHeight="1" x14ac:dyDescent="0.25">
      <c r="A522" s="311" t="s">
        <v>1410</v>
      </c>
      <c r="B522" s="311" t="s">
        <v>356</v>
      </c>
      <c r="C522" s="313" t="s">
        <v>57</v>
      </c>
      <c r="D522" s="312">
        <v>2800</v>
      </c>
      <c r="E522" s="312">
        <v>0</v>
      </c>
      <c r="F522" s="312">
        <v>0</v>
      </c>
      <c r="G522" s="313" t="s">
        <v>57</v>
      </c>
      <c r="H522" s="312">
        <v>2800</v>
      </c>
    </row>
    <row r="523" spans="1:8" ht="20.100000000000001" customHeight="1" x14ac:dyDescent="0.25">
      <c r="A523" s="311" t="s">
        <v>1411</v>
      </c>
      <c r="B523" s="311" t="s">
        <v>378</v>
      </c>
      <c r="C523" s="313" t="s">
        <v>57</v>
      </c>
      <c r="D523" s="312">
        <v>1960</v>
      </c>
      <c r="E523" s="312">
        <v>0</v>
      </c>
      <c r="F523" s="312">
        <v>0</v>
      </c>
      <c r="G523" s="313" t="s">
        <v>57</v>
      </c>
      <c r="H523" s="312">
        <v>1960</v>
      </c>
    </row>
    <row r="524" spans="1:8" ht="20.100000000000001" customHeight="1" x14ac:dyDescent="0.25">
      <c r="A524" s="311" t="s">
        <v>1412</v>
      </c>
      <c r="B524" s="311" t="s">
        <v>381</v>
      </c>
      <c r="C524" s="313" t="s">
        <v>57</v>
      </c>
      <c r="D524" s="312">
        <v>1799</v>
      </c>
      <c r="E524" s="312">
        <v>0</v>
      </c>
      <c r="F524" s="312">
        <v>0</v>
      </c>
      <c r="G524" s="313" t="s">
        <v>57</v>
      </c>
      <c r="H524" s="312">
        <v>1799</v>
      </c>
    </row>
    <row r="525" spans="1:8" ht="20.100000000000001" customHeight="1" x14ac:dyDescent="0.25">
      <c r="A525" s="311" t="s">
        <v>1413</v>
      </c>
      <c r="B525" s="311" t="s">
        <v>384</v>
      </c>
      <c r="C525" s="313" t="s">
        <v>57</v>
      </c>
      <c r="D525" s="312">
        <v>3895.28</v>
      </c>
      <c r="E525" s="312">
        <v>0</v>
      </c>
      <c r="F525" s="312">
        <v>0</v>
      </c>
      <c r="G525" s="313" t="s">
        <v>57</v>
      </c>
      <c r="H525" s="312">
        <v>3895.28</v>
      </c>
    </row>
    <row r="526" spans="1:8" ht="20.100000000000001" customHeight="1" x14ac:dyDescent="0.25">
      <c r="A526" s="311" t="s">
        <v>1414</v>
      </c>
      <c r="B526" s="311" t="s">
        <v>385</v>
      </c>
      <c r="C526" s="313" t="s">
        <v>57</v>
      </c>
      <c r="D526" s="312">
        <v>3605</v>
      </c>
      <c r="E526" s="312">
        <v>0</v>
      </c>
      <c r="F526" s="312">
        <v>0</v>
      </c>
      <c r="G526" s="313" t="s">
        <v>57</v>
      </c>
      <c r="H526" s="312">
        <v>3605</v>
      </c>
    </row>
    <row r="527" spans="1:8" ht="20.100000000000001" customHeight="1" x14ac:dyDescent="0.25">
      <c r="A527" s="311" t="s">
        <v>1415</v>
      </c>
      <c r="B527" s="311" t="s">
        <v>679</v>
      </c>
      <c r="C527" s="313" t="s">
        <v>57</v>
      </c>
      <c r="D527" s="312">
        <v>2800</v>
      </c>
      <c r="E527" s="312">
        <v>0</v>
      </c>
      <c r="F527" s="312">
        <v>0</v>
      </c>
      <c r="G527" s="313" t="s">
        <v>57</v>
      </c>
      <c r="H527" s="312">
        <v>2800</v>
      </c>
    </row>
    <row r="528" spans="1:8" ht="20.100000000000001" customHeight="1" x14ac:dyDescent="0.25">
      <c r="A528" s="311" t="s">
        <v>1416</v>
      </c>
      <c r="B528" s="311" t="s">
        <v>387</v>
      </c>
      <c r="C528" s="313" t="s">
        <v>57</v>
      </c>
      <c r="D528" s="312">
        <v>2800</v>
      </c>
      <c r="E528" s="312">
        <v>0</v>
      </c>
      <c r="F528" s="312">
        <v>0</v>
      </c>
      <c r="G528" s="313" t="s">
        <v>57</v>
      </c>
      <c r="H528" s="312">
        <v>2800</v>
      </c>
    </row>
    <row r="529" spans="1:8" ht="20.100000000000001" customHeight="1" x14ac:dyDescent="0.25">
      <c r="A529" s="311" t="s">
        <v>1417</v>
      </c>
      <c r="B529" s="311" t="s">
        <v>389</v>
      </c>
      <c r="C529" s="313" t="s">
        <v>57</v>
      </c>
      <c r="D529" s="312">
        <v>5600</v>
      </c>
      <c r="E529" s="312">
        <v>0</v>
      </c>
      <c r="F529" s="312">
        <v>0</v>
      </c>
      <c r="G529" s="313" t="s">
        <v>57</v>
      </c>
      <c r="H529" s="312">
        <v>5600</v>
      </c>
    </row>
    <row r="530" spans="1:8" ht="20.100000000000001" customHeight="1" x14ac:dyDescent="0.25">
      <c r="A530" s="311" t="s">
        <v>1418</v>
      </c>
      <c r="B530" s="311" t="s">
        <v>391</v>
      </c>
      <c r="C530" s="313" t="s">
        <v>57</v>
      </c>
      <c r="D530" s="312">
        <v>1120</v>
      </c>
      <c r="E530" s="312">
        <v>0</v>
      </c>
      <c r="F530" s="312">
        <v>0</v>
      </c>
      <c r="G530" s="313" t="s">
        <v>57</v>
      </c>
      <c r="H530" s="312">
        <v>1120</v>
      </c>
    </row>
    <row r="531" spans="1:8" ht="20.100000000000001" customHeight="1" x14ac:dyDescent="0.25">
      <c r="A531" s="311" t="s">
        <v>1419</v>
      </c>
      <c r="B531" s="311" t="s">
        <v>393</v>
      </c>
      <c r="C531" s="313" t="s">
        <v>57</v>
      </c>
      <c r="D531" s="312">
        <v>5600</v>
      </c>
      <c r="E531" s="312">
        <v>0</v>
      </c>
      <c r="F531" s="312">
        <v>0</v>
      </c>
      <c r="G531" s="313" t="s">
        <v>57</v>
      </c>
      <c r="H531" s="312">
        <v>5600</v>
      </c>
    </row>
    <row r="532" spans="1:8" ht="20.100000000000001" customHeight="1" x14ac:dyDescent="0.25">
      <c r="A532" s="311" t="s">
        <v>1420</v>
      </c>
      <c r="B532" s="311" t="s">
        <v>396</v>
      </c>
      <c r="C532" s="313" t="s">
        <v>57</v>
      </c>
      <c r="D532" s="312">
        <v>5866.94</v>
      </c>
      <c r="E532" s="312">
        <v>0</v>
      </c>
      <c r="F532" s="312">
        <v>0</v>
      </c>
      <c r="G532" s="313" t="s">
        <v>57</v>
      </c>
      <c r="H532" s="312">
        <v>5866.94</v>
      </c>
    </row>
    <row r="533" spans="1:8" ht="20.100000000000001" customHeight="1" x14ac:dyDescent="0.25">
      <c r="A533" s="311" t="s">
        <v>1421</v>
      </c>
      <c r="B533" s="311" t="s">
        <v>397</v>
      </c>
      <c r="C533" s="313" t="s">
        <v>57</v>
      </c>
      <c r="D533" s="312">
        <v>1050</v>
      </c>
      <c r="E533" s="312">
        <v>0</v>
      </c>
      <c r="F533" s="312">
        <v>0</v>
      </c>
      <c r="G533" s="313" t="s">
        <v>57</v>
      </c>
      <c r="H533" s="312">
        <v>1050</v>
      </c>
    </row>
    <row r="534" spans="1:8" ht="20.100000000000001" customHeight="1" x14ac:dyDescent="0.25">
      <c r="A534" s="311" t="s">
        <v>1422</v>
      </c>
      <c r="B534" s="311" t="s">
        <v>401</v>
      </c>
      <c r="C534" s="313" t="s">
        <v>57</v>
      </c>
      <c r="D534" s="312">
        <v>1050</v>
      </c>
      <c r="E534" s="312">
        <v>0</v>
      </c>
      <c r="F534" s="312">
        <v>0</v>
      </c>
      <c r="G534" s="313" t="s">
        <v>57</v>
      </c>
      <c r="H534" s="312">
        <v>1050</v>
      </c>
    </row>
    <row r="535" spans="1:8" ht="20.100000000000001" customHeight="1" x14ac:dyDescent="0.25">
      <c r="A535" s="311" t="s">
        <v>1424</v>
      </c>
      <c r="B535" s="311" t="s">
        <v>407</v>
      </c>
      <c r="C535" s="313" t="s">
        <v>57</v>
      </c>
      <c r="D535" s="312">
        <v>4200</v>
      </c>
      <c r="E535" s="312">
        <v>0</v>
      </c>
      <c r="F535" s="312">
        <v>0</v>
      </c>
      <c r="G535" s="313" t="s">
        <v>57</v>
      </c>
      <c r="H535" s="312">
        <v>4200</v>
      </c>
    </row>
    <row r="536" spans="1:8" ht="20.100000000000001" customHeight="1" x14ac:dyDescent="0.25">
      <c r="A536" s="311" t="s">
        <v>1426</v>
      </c>
      <c r="B536" s="311" t="s">
        <v>409</v>
      </c>
      <c r="C536" s="313" t="s">
        <v>57</v>
      </c>
      <c r="D536" s="312">
        <v>4200</v>
      </c>
      <c r="E536" s="312">
        <v>0</v>
      </c>
      <c r="F536" s="312">
        <v>0</v>
      </c>
      <c r="G536" s="313" t="s">
        <v>57</v>
      </c>
      <c r="H536" s="312">
        <v>4200</v>
      </c>
    </row>
    <row r="537" spans="1:8" ht="20.100000000000001" customHeight="1" x14ac:dyDescent="0.25">
      <c r="A537" s="311" t="s">
        <v>1427</v>
      </c>
      <c r="B537" s="311" t="s">
        <v>411</v>
      </c>
      <c r="C537" s="313" t="s">
        <v>57</v>
      </c>
      <c r="D537" s="317">
        <v>-1050</v>
      </c>
      <c r="E537" s="312">
        <v>0</v>
      </c>
      <c r="F537" s="312">
        <v>0</v>
      </c>
      <c r="G537" s="313" t="s">
        <v>57</v>
      </c>
      <c r="H537" s="317">
        <v>-1050</v>
      </c>
    </row>
    <row r="538" spans="1:8" ht="20.100000000000001" customHeight="1" x14ac:dyDescent="0.25">
      <c r="A538" s="311" t="s">
        <v>1428</v>
      </c>
      <c r="B538" s="311" t="s">
        <v>412</v>
      </c>
      <c r="C538" s="313" t="s">
        <v>57</v>
      </c>
      <c r="D538" s="312">
        <v>1400</v>
      </c>
      <c r="E538" s="312">
        <v>0</v>
      </c>
      <c r="F538" s="312">
        <v>0</v>
      </c>
      <c r="G538" s="313" t="s">
        <v>57</v>
      </c>
      <c r="H538" s="312">
        <v>1400</v>
      </c>
    </row>
    <row r="539" spans="1:8" ht="20.100000000000001" customHeight="1" x14ac:dyDescent="0.25">
      <c r="A539" s="311" t="s">
        <v>1430</v>
      </c>
      <c r="B539" s="311" t="s">
        <v>416</v>
      </c>
      <c r="C539" s="313" t="s">
        <v>57</v>
      </c>
      <c r="D539" s="312">
        <v>2800</v>
      </c>
      <c r="E539" s="312">
        <v>0</v>
      </c>
      <c r="F539" s="312">
        <v>0</v>
      </c>
      <c r="G539" s="313" t="s">
        <v>57</v>
      </c>
      <c r="H539" s="312">
        <v>2800</v>
      </c>
    </row>
    <row r="540" spans="1:8" ht="20.100000000000001" customHeight="1" x14ac:dyDescent="0.25">
      <c r="A540" s="311" t="s">
        <v>1431</v>
      </c>
      <c r="B540" s="311" t="s">
        <v>417</v>
      </c>
      <c r="C540" s="313" t="s">
        <v>57</v>
      </c>
      <c r="D540" s="312">
        <v>2800</v>
      </c>
      <c r="E540" s="312">
        <v>0</v>
      </c>
      <c r="F540" s="312">
        <v>0</v>
      </c>
      <c r="G540" s="313" t="s">
        <v>57</v>
      </c>
      <c r="H540" s="312">
        <v>2800</v>
      </c>
    </row>
    <row r="541" spans="1:8" ht="20.100000000000001" customHeight="1" x14ac:dyDescent="0.25">
      <c r="A541" s="311" t="s">
        <v>1432</v>
      </c>
      <c r="B541" s="311" t="s">
        <v>418</v>
      </c>
      <c r="C541" s="313" t="s">
        <v>57</v>
      </c>
      <c r="D541" s="312">
        <v>560</v>
      </c>
      <c r="E541" s="312">
        <v>0</v>
      </c>
      <c r="F541" s="312">
        <v>0</v>
      </c>
      <c r="G541" s="313" t="s">
        <v>57</v>
      </c>
      <c r="H541" s="312">
        <v>560</v>
      </c>
    </row>
    <row r="542" spans="1:8" ht="20.100000000000001" customHeight="1" x14ac:dyDescent="0.25">
      <c r="A542" s="311" t="s">
        <v>1433</v>
      </c>
      <c r="B542" s="311" t="s">
        <v>421</v>
      </c>
      <c r="C542" s="313" t="s">
        <v>57</v>
      </c>
      <c r="D542" s="312">
        <v>2800</v>
      </c>
      <c r="E542" s="312">
        <v>0</v>
      </c>
      <c r="F542" s="312">
        <v>0</v>
      </c>
      <c r="G542" s="313" t="s">
        <v>57</v>
      </c>
      <c r="H542" s="312">
        <v>2800</v>
      </c>
    </row>
    <row r="543" spans="1:8" ht="20.100000000000001" customHeight="1" x14ac:dyDescent="0.25">
      <c r="A543" s="311" t="s">
        <v>1434</v>
      </c>
      <c r="B543" s="311" t="s">
        <v>426</v>
      </c>
      <c r="C543" s="313" t="s">
        <v>57</v>
      </c>
      <c r="D543" s="312">
        <v>2800</v>
      </c>
      <c r="E543" s="312">
        <v>0</v>
      </c>
      <c r="F543" s="312">
        <v>0</v>
      </c>
      <c r="G543" s="313" t="s">
        <v>57</v>
      </c>
      <c r="H543" s="312">
        <v>2800</v>
      </c>
    </row>
    <row r="544" spans="1:8" ht="20.100000000000001" customHeight="1" x14ac:dyDescent="0.25">
      <c r="A544" s="311" t="s">
        <v>1435</v>
      </c>
      <c r="B544" s="311" t="s">
        <v>428</v>
      </c>
      <c r="C544" s="313" t="s">
        <v>57</v>
      </c>
      <c r="D544" s="312">
        <v>2800</v>
      </c>
      <c r="E544" s="312">
        <v>0</v>
      </c>
      <c r="F544" s="312">
        <v>0</v>
      </c>
      <c r="G544" s="313" t="s">
        <v>57</v>
      </c>
      <c r="H544" s="312">
        <v>2800</v>
      </c>
    </row>
    <row r="545" spans="1:8" ht="20.100000000000001" customHeight="1" x14ac:dyDescent="0.25">
      <c r="A545" s="311" t="s">
        <v>1436</v>
      </c>
      <c r="B545" s="311" t="s">
        <v>431</v>
      </c>
      <c r="C545" s="313" t="s">
        <v>57</v>
      </c>
      <c r="D545" s="312">
        <v>2800</v>
      </c>
      <c r="E545" s="312">
        <v>0</v>
      </c>
      <c r="F545" s="312">
        <v>0</v>
      </c>
      <c r="G545" s="313" t="s">
        <v>57</v>
      </c>
      <c r="H545" s="312">
        <v>2800</v>
      </c>
    </row>
    <row r="546" spans="1:8" ht="20.100000000000001" customHeight="1" x14ac:dyDescent="0.25">
      <c r="A546" s="311" t="s">
        <v>1437</v>
      </c>
      <c r="B546" s="311" t="s">
        <v>432</v>
      </c>
      <c r="C546" s="313" t="s">
        <v>57</v>
      </c>
      <c r="D546" s="312">
        <v>2100</v>
      </c>
      <c r="E546" s="312">
        <v>0</v>
      </c>
      <c r="F546" s="312">
        <v>0</v>
      </c>
      <c r="G546" s="313" t="s">
        <v>57</v>
      </c>
      <c r="H546" s="312">
        <v>2100</v>
      </c>
    </row>
    <row r="547" spans="1:8" ht="20.100000000000001" customHeight="1" x14ac:dyDescent="0.25">
      <c r="A547" s="311" t="s">
        <v>1438</v>
      </c>
      <c r="B547" s="311" t="s">
        <v>434</v>
      </c>
      <c r="C547" s="313" t="s">
        <v>57</v>
      </c>
      <c r="D547" s="312">
        <v>1470</v>
      </c>
      <c r="E547" s="312">
        <v>0</v>
      </c>
      <c r="F547" s="312">
        <v>0</v>
      </c>
      <c r="G547" s="313" t="s">
        <v>57</v>
      </c>
      <c r="H547" s="312">
        <v>1470</v>
      </c>
    </row>
    <row r="548" spans="1:8" ht="20.100000000000001" customHeight="1" x14ac:dyDescent="0.25">
      <c r="A548" s="311" t="s">
        <v>1440</v>
      </c>
      <c r="B548" s="311" t="s">
        <v>442</v>
      </c>
      <c r="C548" s="313" t="s">
        <v>57</v>
      </c>
      <c r="D548" s="312">
        <v>1050</v>
      </c>
      <c r="E548" s="312">
        <v>0</v>
      </c>
      <c r="F548" s="312">
        <v>0</v>
      </c>
      <c r="G548" s="313" t="s">
        <v>57</v>
      </c>
      <c r="H548" s="312">
        <v>1050</v>
      </c>
    </row>
    <row r="549" spans="1:8" ht="20.100000000000001" customHeight="1" x14ac:dyDescent="0.25">
      <c r="A549" s="311" t="s">
        <v>1441</v>
      </c>
      <c r="B549" s="311" t="s">
        <v>444</v>
      </c>
      <c r="C549" s="313" t="s">
        <v>57</v>
      </c>
      <c r="D549" s="312">
        <v>1540</v>
      </c>
      <c r="E549" s="312">
        <v>0</v>
      </c>
      <c r="F549" s="312">
        <v>0</v>
      </c>
      <c r="G549" s="313" t="s">
        <v>57</v>
      </c>
      <c r="H549" s="312">
        <v>1540</v>
      </c>
    </row>
    <row r="550" spans="1:8" ht="20.100000000000001" customHeight="1" x14ac:dyDescent="0.25">
      <c r="A550" s="311" t="s">
        <v>1442</v>
      </c>
      <c r="B550" s="311" t="s">
        <v>447</v>
      </c>
      <c r="C550" s="313" t="s">
        <v>57</v>
      </c>
      <c r="D550" s="312">
        <v>2800</v>
      </c>
      <c r="E550" s="312">
        <v>0</v>
      </c>
      <c r="F550" s="312">
        <v>0</v>
      </c>
      <c r="G550" s="313" t="s">
        <v>57</v>
      </c>
      <c r="H550" s="312">
        <v>2800</v>
      </c>
    </row>
    <row r="551" spans="1:8" ht="20.100000000000001" customHeight="1" x14ac:dyDescent="0.25">
      <c r="A551" s="311" t="s">
        <v>1443</v>
      </c>
      <c r="B551" s="311" t="s">
        <v>448</v>
      </c>
      <c r="C551" s="313" t="s">
        <v>57</v>
      </c>
      <c r="D551" s="312">
        <v>5250</v>
      </c>
      <c r="E551" s="312">
        <v>0</v>
      </c>
      <c r="F551" s="312">
        <v>1560.42</v>
      </c>
      <c r="G551" s="313" t="s">
        <v>57</v>
      </c>
      <c r="H551" s="312">
        <v>6810.42</v>
      </c>
    </row>
    <row r="552" spans="1:8" ht="20.100000000000001" customHeight="1" x14ac:dyDescent="0.25">
      <c r="A552" s="311" t="s">
        <v>1444</v>
      </c>
      <c r="B552" s="311" t="s">
        <v>450</v>
      </c>
      <c r="C552" s="313" t="s">
        <v>57</v>
      </c>
      <c r="D552" s="312">
        <v>840</v>
      </c>
      <c r="E552" s="312">
        <v>0</v>
      </c>
      <c r="F552" s="312">
        <v>0</v>
      </c>
      <c r="G552" s="313" t="s">
        <v>57</v>
      </c>
      <c r="H552" s="312">
        <v>840</v>
      </c>
    </row>
    <row r="553" spans="1:8" ht="20.100000000000001" customHeight="1" x14ac:dyDescent="0.25">
      <c r="A553" s="311" t="s">
        <v>1445</v>
      </c>
      <c r="B553" s="311" t="s">
        <v>451</v>
      </c>
      <c r="C553" s="313" t="s">
        <v>57</v>
      </c>
      <c r="D553" s="312">
        <v>5143.32</v>
      </c>
      <c r="E553" s="312">
        <v>0</v>
      </c>
      <c r="F553" s="312">
        <v>0</v>
      </c>
      <c r="G553" s="313" t="s">
        <v>57</v>
      </c>
      <c r="H553" s="312">
        <v>5143.32</v>
      </c>
    </row>
    <row r="554" spans="1:8" ht="20.100000000000001" customHeight="1" x14ac:dyDescent="0.25">
      <c r="A554" s="311" t="s">
        <v>1446</v>
      </c>
      <c r="B554" s="311" t="s">
        <v>452</v>
      </c>
      <c r="C554" s="313" t="s">
        <v>57</v>
      </c>
      <c r="D554" s="312">
        <v>1400</v>
      </c>
      <c r="E554" s="312">
        <v>0</v>
      </c>
      <c r="F554" s="312">
        <v>0</v>
      </c>
      <c r="G554" s="313" t="s">
        <v>57</v>
      </c>
      <c r="H554" s="312">
        <v>1400</v>
      </c>
    </row>
    <row r="555" spans="1:8" ht="20.100000000000001" customHeight="1" x14ac:dyDescent="0.25">
      <c r="A555" s="311" t="s">
        <v>1447</v>
      </c>
      <c r="B555" s="311" t="s">
        <v>453</v>
      </c>
      <c r="C555" s="313" t="s">
        <v>57</v>
      </c>
      <c r="D555" s="312">
        <v>1120</v>
      </c>
      <c r="E555" s="312">
        <v>0</v>
      </c>
      <c r="F555" s="312">
        <v>0</v>
      </c>
      <c r="G555" s="313" t="s">
        <v>57</v>
      </c>
      <c r="H555" s="312">
        <v>1120</v>
      </c>
    </row>
    <row r="556" spans="1:8" ht="20.100000000000001" customHeight="1" x14ac:dyDescent="0.25">
      <c r="A556" s="311" t="s">
        <v>1448</v>
      </c>
      <c r="B556" s="311" t="s">
        <v>454</v>
      </c>
      <c r="C556" s="313" t="s">
        <v>57</v>
      </c>
      <c r="D556" s="312">
        <v>2800</v>
      </c>
      <c r="E556" s="312">
        <v>0</v>
      </c>
      <c r="F556" s="312">
        <v>0</v>
      </c>
      <c r="G556" s="313" t="s">
        <v>57</v>
      </c>
      <c r="H556" s="312">
        <v>2800</v>
      </c>
    </row>
    <row r="557" spans="1:8" ht="20.100000000000001" customHeight="1" x14ac:dyDescent="0.25">
      <c r="A557" s="311" t="s">
        <v>1449</v>
      </c>
      <c r="B557" s="311" t="s">
        <v>455</v>
      </c>
      <c r="C557" s="313" t="s">
        <v>57</v>
      </c>
      <c r="D557" s="312">
        <v>2800</v>
      </c>
      <c r="E557" s="312">
        <v>0</v>
      </c>
      <c r="F557" s="312">
        <v>0</v>
      </c>
      <c r="G557" s="313" t="s">
        <v>57</v>
      </c>
      <c r="H557" s="312">
        <v>2800</v>
      </c>
    </row>
    <row r="558" spans="1:8" ht="20.100000000000001" customHeight="1" x14ac:dyDescent="0.25">
      <c r="A558" s="311" t="s">
        <v>1450</v>
      </c>
      <c r="B558" s="311" t="s">
        <v>456</v>
      </c>
      <c r="C558" s="313" t="s">
        <v>57</v>
      </c>
      <c r="D558" s="312">
        <v>2388.9499999999998</v>
      </c>
      <c r="E558" s="312">
        <v>0</v>
      </c>
      <c r="F558" s="312">
        <v>0</v>
      </c>
      <c r="G558" s="313" t="s">
        <v>57</v>
      </c>
      <c r="H558" s="312">
        <v>2388.9499999999998</v>
      </c>
    </row>
    <row r="559" spans="1:8" ht="20.100000000000001" customHeight="1" x14ac:dyDescent="0.25">
      <c r="A559" s="311" t="s">
        <v>1451</v>
      </c>
      <c r="B559" s="311" t="s">
        <v>457</v>
      </c>
      <c r="C559" s="313" t="s">
        <v>57</v>
      </c>
      <c r="D559" s="312">
        <v>420</v>
      </c>
      <c r="E559" s="312">
        <v>0</v>
      </c>
      <c r="F559" s="312">
        <v>0</v>
      </c>
      <c r="G559" s="313" t="s">
        <v>57</v>
      </c>
      <c r="H559" s="312">
        <v>420</v>
      </c>
    </row>
    <row r="560" spans="1:8" ht="20.100000000000001" customHeight="1" x14ac:dyDescent="0.25">
      <c r="A560" s="311" t="s">
        <v>1452</v>
      </c>
      <c r="B560" s="311" t="s">
        <v>459</v>
      </c>
      <c r="C560" s="313" t="s">
        <v>57</v>
      </c>
      <c r="D560" s="312">
        <v>1050</v>
      </c>
      <c r="E560" s="312">
        <v>0</v>
      </c>
      <c r="F560" s="312">
        <v>0</v>
      </c>
      <c r="G560" s="313" t="s">
        <v>57</v>
      </c>
      <c r="H560" s="312">
        <v>1050</v>
      </c>
    </row>
    <row r="561" spans="1:8" ht="20.100000000000001" customHeight="1" x14ac:dyDescent="0.25">
      <c r="A561" s="311" t="s">
        <v>1453</v>
      </c>
      <c r="B561" s="311" t="s">
        <v>460</v>
      </c>
      <c r="C561" s="313" t="s">
        <v>57</v>
      </c>
      <c r="D561" s="312">
        <v>2800</v>
      </c>
      <c r="E561" s="312">
        <v>0</v>
      </c>
      <c r="F561" s="312">
        <v>0</v>
      </c>
      <c r="G561" s="313" t="s">
        <v>57</v>
      </c>
      <c r="H561" s="312">
        <v>2800</v>
      </c>
    </row>
    <row r="562" spans="1:8" ht="20.100000000000001" customHeight="1" x14ac:dyDescent="0.25">
      <c r="A562" s="311" t="s">
        <v>1454</v>
      </c>
      <c r="B562" s="311" t="s">
        <v>462</v>
      </c>
      <c r="C562" s="313" t="s">
        <v>57</v>
      </c>
      <c r="D562" s="312">
        <v>1050</v>
      </c>
      <c r="E562" s="312">
        <v>0</v>
      </c>
      <c r="F562" s="312">
        <v>0</v>
      </c>
      <c r="G562" s="313" t="s">
        <v>57</v>
      </c>
      <c r="H562" s="312">
        <v>1050</v>
      </c>
    </row>
    <row r="563" spans="1:8" ht="20.100000000000001" customHeight="1" x14ac:dyDescent="0.25">
      <c r="A563" s="311" t="s">
        <v>1455</v>
      </c>
      <c r="B563" s="311" t="s">
        <v>463</v>
      </c>
      <c r="C563" s="313" t="s">
        <v>57</v>
      </c>
      <c r="D563" s="312">
        <v>1400</v>
      </c>
      <c r="E563" s="312">
        <v>0</v>
      </c>
      <c r="F563" s="312">
        <v>0</v>
      </c>
      <c r="G563" s="313" t="s">
        <v>57</v>
      </c>
      <c r="H563" s="312">
        <v>1400</v>
      </c>
    </row>
    <row r="564" spans="1:8" ht="20.100000000000001" customHeight="1" x14ac:dyDescent="0.25">
      <c r="A564" s="311" t="s">
        <v>1456</v>
      </c>
      <c r="B564" s="311" t="s">
        <v>464</v>
      </c>
      <c r="C564" s="313" t="s">
        <v>57</v>
      </c>
      <c r="D564" s="312">
        <v>2800</v>
      </c>
      <c r="E564" s="312">
        <v>0</v>
      </c>
      <c r="F564" s="312">
        <v>0</v>
      </c>
      <c r="G564" s="313" t="s">
        <v>57</v>
      </c>
      <c r="H564" s="312">
        <v>2800</v>
      </c>
    </row>
    <row r="565" spans="1:8" ht="20.100000000000001" customHeight="1" x14ac:dyDescent="0.25">
      <c r="A565" s="311" t="s">
        <v>1457</v>
      </c>
      <c r="B565" s="311" t="s">
        <v>465</v>
      </c>
      <c r="C565" s="313" t="s">
        <v>57</v>
      </c>
      <c r="D565" s="312">
        <v>2800</v>
      </c>
      <c r="E565" s="312">
        <v>0</v>
      </c>
      <c r="F565" s="312">
        <v>0</v>
      </c>
      <c r="G565" s="313" t="s">
        <v>57</v>
      </c>
      <c r="H565" s="312">
        <v>2800</v>
      </c>
    </row>
    <row r="566" spans="1:8" ht="20.100000000000001" customHeight="1" x14ac:dyDescent="0.25">
      <c r="A566" s="311" t="s">
        <v>1458</v>
      </c>
      <c r="B566" s="311" t="s">
        <v>466</v>
      </c>
      <c r="C566" s="313" t="s">
        <v>57</v>
      </c>
      <c r="D566" s="312">
        <v>1120</v>
      </c>
      <c r="E566" s="312">
        <v>0</v>
      </c>
      <c r="F566" s="312">
        <v>0</v>
      </c>
      <c r="G566" s="313" t="s">
        <v>57</v>
      </c>
      <c r="H566" s="312">
        <v>1120</v>
      </c>
    </row>
    <row r="567" spans="1:8" ht="20.100000000000001" customHeight="1" x14ac:dyDescent="0.25">
      <c r="A567" s="311" t="s">
        <v>1459</v>
      </c>
      <c r="B567" s="311" t="s">
        <v>467</v>
      </c>
      <c r="C567" s="313" t="s">
        <v>57</v>
      </c>
      <c r="D567" s="312">
        <v>2800</v>
      </c>
      <c r="E567" s="312">
        <v>0</v>
      </c>
      <c r="F567" s="312">
        <v>0</v>
      </c>
      <c r="G567" s="313" t="s">
        <v>57</v>
      </c>
      <c r="H567" s="312">
        <v>2800</v>
      </c>
    </row>
    <row r="568" spans="1:8" ht="20.100000000000001" customHeight="1" x14ac:dyDescent="0.25">
      <c r="A568" s="311" t="s">
        <v>1460</v>
      </c>
      <c r="B568" s="311" t="s">
        <v>482</v>
      </c>
      <c r="C568" s="313" t="s">
        <v>57</v>
      </c>
      <c r="D568" s="312">
        <v>2800</v>
      </c>
      <c r="E568" s="312">
        <v>0</v>
      </c>
      <c r="F568" s="312">
        <v>0</v>
      </c>
      <c r="G568" s="313" t="s">
        <v>57</v>
      </c>
      <c r="H568" s="312">
        <v>2800</v>
      </c>
    </row>
    <row r="569" spans="1:8" ht="20.100000000000001" customHeight="1" x14ac:dyDescent="0.25">
      <c r="A569" s="311" t="s">
        <v>1461</v>
      </c>
      <c r="B569" s="311" t="s">
        <v>470</v>
      </c>
      <c r="C569" s="313" t="s">
        <v>57</v>
      </c>
      <c r="D569" s="312">
        <v>1260</v>
      </c>
      <c r="E569" s="312">
        <v>0</v>
      </c>
      <c r="F569" s="312">
        <v>0</v>
      </c>
      <c r="G569" s="313" t="s">
        <v>57</v>
      </c>
      <c r="H569" s="312">
        <v>1260</v>
      </c>
    </row>
    <row r="570" spans="1:8" ht="20.100000000000001" customHeight="1" x14ac:dyDescent="0.25">
      <c r="A570" s="311" t="s">
        <v>1462</v>
      </c>
      <c r="B570" s="311" t="s">
        <v>471</v>
      </c>
      <c r="C570" s="313" t="s">
        <v>57</v>
      </c>
      <c r="D570" s="312">
        <v>2800</v>
      </c>
      <c r="E570" s="312">
        <v>0</v>
      </c>
      <c r="F570" s="312">
        <v>0</v>
      </c>
      <c r="G570" s="313" t="s">
        <v>57</v>
      </c>
      <c r="H570" s="312">
        <v>2800</v>
      </c>
    </row>
    <row r="571" spans="1:8" ht="20.100000000000001" customHeight="1" x14ac:dyDescent="0.25">
      <c r="A571" s="311" t="s">
        <v>1463</v>
      </c>
      <c r="B571" s="311" t="s">
        <v>472</v>
      </c>
      <c r="C571" s="313" t="s">
        <v>57</v>
      </c>
      <c r="D571" s="312">
        <v>1750</v>
      </c>
      <c r="E571" s="312">
        <v>0</v>
      </c>
      <c r="F571" s="312">
        <v>0</v>
      </c>
      <c r="G571" s="313" t="s">
        <v>57</v>
      </c>
      <c r="H571" s="312">
        <v>1750</v>
      </c>
    </row>
    <row r="572" spans="1:8" ht="20.100000000000001" customHeight="1" x14ac:dyDescent="0.25">
      <c r="A572" s="311" t="s">
        <v>1464</v>
      </c>
      <c r="B572" s="311" t="s">
        <v>473</v>
      </c>
      <c r="C572" s="313" t="s">
        <v>57</v>
      </c>
      <c r="D572" s="312">
        <v>2800</v>
      </c>
      <c r="E572" s="312">
        <v>0</v>
      </c>
      <c r="F572" s="312">
        <v>0</v>
      </c>
      <c r="G572" s="313" t="s">
        <v>57</v>
      </c>
      <c r="H572" s="312">
        <v>2800</v>
      </c>
    </row>
    <row r="573" spans="1:8" ht="20.100000000000001" customHeight="1" x14ac:dyDescent="0.25">
      <c r="A573" s="311" t="s">
        <v>1465</v>
      </c>
      <c r="B573" s="311" t="s">
        <v>474</v>
      </c>
      <c r="C573" s="313" t="s">
        <v>57</v>
      </c>
      <c r="D573" s="312">
        <v>1050</v>
      </c>
      <c r="E573" s="312">
        <v>0</v>
      </c>
      <c r="F573" s="312">
        <v>0</v>
      </c>
      <c r="G573" s="313" t="s">
        <v>57</v>
      </c>
      <c r="H573" s="312">
        <v>1050</v>
      </c>
    </row>
    <row r="574" spans="1:8" ht="20.100000000000001" customHeight="1" x14ac:dyDescent="0.25">
      <c r="A574" s="311" t="s">
        <v>1466</v>
      </c>
      <c r="B574" s="311" t="s">
        <v>475</v>
      </c>
      <c r="C574" s="313" t="s">
        <v>57</v>
      </c>
      <c r="D574" s="312">
        <v>1750</v>
      </c>
      <c r="E574" s="312">
        <v>0</v>
      </c>
      <c r="F574" s="312">
        <v>0</v>
      </c>
      <c r="G574" s="313" t="s">
        <v>57</v>
      </c>
      <c r="H574" s="312">
        <v>1750</v>
      </c>
    </row>
    <row r="575" spans="1:8" ht="20.100000000000001" customHeight="1" x14ac:dyDescent="0.25">
      <c r="A575" s="311" t="s">
        <v>1467</v>
      </c>
      <c r="B575" s="311" t="s">
        <v>15</v>
      </c>
      <c r="C575" s="313" t="s">
        <v>57</v>
      </c>
      <c r="D575" s="312">
        <v>1400</v>
      </c>
      <c r="E575" s="312">
        <v>0</v>
      </c>
      <c r="F575" s="312">
        <v>0</v>
      </c>
      <c r="G575" s="313" t="s">
        <v>57</v>
      </c>
      <c r="H575" s="312">
        <v>1400</v>
      </c>
    </row>
    <row r="576" spans="1:8" ht="20.100000000000001" customHeight="1" x14ac:dyDescent="0.25">
      <c r="A576" s="311" t="s">
        <v>1468</v>
      </c>
      <c r="B576" s="311" t="s">
        <v>476</v>
      </c>
      <c r="C576" s="313" t="s">
        <v>57</v>
      </c>
      <c r="D576" s="312">
        <v>1400</v>
      </c>
      <c r="E576" s="312">
        <v>0</v>
      </c>
      <c r="F576" s="312">
        <v>0</v>
      </c>
      <c r="G576" s="313" t="s">
        <v>57</v>
      </c>
      <c r="H576" s="312">
        <v>1400</v>
      </c>
    </row>
    <row r="577" spans="1:8" ht="20.100000000000001" customHeight="1" x14ac:dyDescent="0.25">
      <c r="A577" s="311" t="s">
        <v>1469</v>
      </c>
      <c r="B577" s="311" t="s">
        <v>477</v>
      </c>
      <c r="C577" s="313" t="s">
        <v>57</v>
      </c>
      <c r="D577" s="312">
        <v>1400</v>
      </c>
      <c r="E577" s="312">
        <v>0</v>
      </c>
      <c r="F577" s="312">
        <v>0</v>
      </c>
      <c r="G577" s="313" t="s">
        <v>57</v>
      </c>
      <c r="H577" s="312">
        <v>1400</v>
      </c>
    </row>
    <row r="578" spans="1:8" ht="20.100000000000001" customHeight="1" x14ac:dyDescent="0.25">
      <c r="A578" s="311" t="s">
        <v>1470</v>
      </c>
      <c r="B578" s="311" t="s">
        <v>478</v>
      </c>
      <c r="C578" s="313" t="s">
        <v>57</v>
      </c>
      <c r="D578" s="312">
        <v>1400</v>
      </c>
      <c r="E578" s="312">
        <v>0</v>
      </c>
      <c r="F578" s="312">
        <v>0</v>
      </c>
      <c r="G578" s="313" t="s">
        <v>57</v>
      </c>
      <c r="H578" s="312">
        <v>1400</v>
      </c>
    </row>
    <row r="579" spans="1:8" ht="20.100000000000001" customHeight="1" x14ac:dyDescent="0.25">
      <c r="A579" s="311" t="s">
        <v>1471</v>
      </c>
      <c r="B579" s="311" t="s">
        <v>479</v>
      </c>
      <c r="C579" s="313" t="s">
        <v>57</v>
      </c>
      <c r="D579" s="312">
        <v>84</v>
      </c>
      <c r="E579" s="312">
        <v>0</v>
      </c>
      <c r="F579" s="312">
        <v>0</v>
      </c>
      <c r="G579" s="313" t="s">
        <v>57</v>
      </c>
      <c r="H579" s="312">
        <v>84</v>
      </c>
    </row>
    <row r="580" spans="1:8" ht="20.100000000000001" customHeight="1" x14ac:dyDescent="0.25">
      <c r="A580" s="311" t="s">
        <v>1472</v>
      </c>
      <c r="B580" s="311" t="s">
        <v>480</v>
      </c>
      <c r="C580" s="313" t="s">
        <v>57</v>
      </c>
      <c r="D580" s="312">
        <v>2800</v>
      </c>
      <c r="E580" s="312">
        <v>0</v>
      </c>
      <c r="F580" s="312">
        <v>0</v>
      </c>
      <c r="G580" s="313" t="s">
        <v>57</v>
      </c>
      <c r="H580" s="312">
        <v>2800</v>
      </c>
    </row>
    <row r="581" spans="1:8" ht="20.100000000000001" customHeight="1" x14ac:dyDescent="0.25">
      <c r="A581" s="311" t="s">
        <v>1473</v>
      </c>
      <c r="B581" s="311" t="s">
        <v>481</v>
      </c>
      <c r="C581" s="313" t="s">
        <v>57</v>
      </c>
      <c r="D581" s="312">
        <v>2800</v>
      </c>
      <c r="E581" s="312">
        <v>0</v>
      </c>
      <c r="F581" s="312">
        <v>0</v>
      </c>
      <c r="G581" s="313" t="s">
        <v>57</v>
      </c>
      <c r="H581" s="312">
        <v>2800</v>
      </c>
    </row>
    <row r="582" spans="1:8" ht="20.100000000000001" customHeight="1" x14ac:dyDescent="0.25">
      <c r="A582" s="311" t="s">
        <v>1474</v>
      </c>
      <c r="B582" s="311" t="s">
        <v>1071</v>
      </c>
      <c r="C582" s="313" t="s">
        <v>57</v>
      </c>
      <c r="D582" s="312">
        <v>1050</v>
      </c>
      <c r="E582" s="312">
        <v>0</v>
      </c>
      <c r="F582" s="312">
        <v>0</v>
      </c>
      <c r="G582" s="313" t="s">
        <v>57</v>
      </c>
      <c r="H582" s="312">
        <v>1050</v>
      </c>
    </row>
    <row r="583" spans="1:8" ht="20.100000000000001" customHeight="1" x14ac:dyDescent="0.25">
      <c r="A583" s="311" t="s">
        <v>1475</v>
      </c>
      <c r="B583" s="311" t="s">
        <v>1073</v>
      </c>
      <c r="C583" s="313" t="s">
        <v>57</v>
      </c>
      <c r="D583" s="312">
        <v>420</v>
      </c>
      <c r="E583" s="312">
        <v>0</v>
      </c>
      <c r="F583" s="312">
        <v>0</v>
      </c>
      <c r="G583" s="313" t="s">
        <v>57</v>
      </c>
      <c r="H583" s="312">
        <v>420</v>
      </c>
    </row>
    <row r="584" spans="1:8" ht="20.100000000000001" customHeight="1" x14ac:dyDescent="0.25">
      <c r="A584" s="311" t="s">
        <v>1476</v>
      </c>
      <c r="B584" s="311" t="s">
        <v>1075</v>
      </c>
      <c r="C584" s="313" t="s">
        <v>57</v>
      </c>
      <c r="D584" s="312">
        <v>1400</v>
      </c>
      <c r="E584" s="312">
        <v>0</v>
      </c>
      <c r="F584" s="312">
        <v>0</v>
      </c>
      <c r="G584" s="313" t="s">
        <v>57</v>
      </c>
      <c r="H584" s="312">
        <v>1400</v>
      </c>
    </row>
    <row r="585" spans="1:8" ht="20.100000000000001" customHeight="1" x14ac:dyDescent="0.25">
      <c r="A585" s="311" t="s">
        <v>1477</v>
      </c>
      <c r="B585" s="311" t="s">
        <v>1077</v>
      </c>
      <c r="C585" s="313" t="s">
        <v>57</v>
      </c>
      <c r="D585" s="312">
        <v>0</v>
      </c>
      <c r="E585" s="312">
        <v>0</v>
      </c>
      <c r="F585" s="312">
        <v>1190</v>
      </c>
      <c r="G585" s="313" t="s">
        <v>57</v>
      </c>
      <c r="H585" s="312">
        <v>1190</v>
      </c>
    </row>
    <row r="586" spans="1:8" ht="20.100000000000001" customHeight="1" x14ac:dyDescent="0.25">
      <c r="A586" s="311" t="s">
        <v>1480</v>
      </c>
      <c r="B586" s="311" t="s">
        <v>1084</v>
      </c>
      <c r="C586" s="313" t="s">
        <v>57</v>
      </c>
      <c r="D586" s="312">
        <v>2800</v>
      </c>
      <c r="E586" s="312">
        <v>0</v>
      </c>
      <c r="F586" s="312">
        <v>0</v>
      </c>
      <c r="G586" s="313" t="s">
        <v>57</v>
      </c>
      <c r="H586" s="312">
        <v>2800</v>
      </c>
    </row>
    <row r="587" spans="1:8" ht="20.100000000000001" customHeight="1" x14ac:dyDescent="0.25">
      <c r="A587" s="311" t="s">
        <v>1481</v>
      </c>
      <c r="B587" s="311" t="s">
        <v>1086</v>
      </c>
      <c r="C587" s="313" t="s">
        <v>57</v>
      </c>
      <c r="D587" s="312">
        <v>0</v>
      </c>
      <c r="E587" s="312">
        <v>0</v>
      </c>
      <c r="F587" s="312">
        <v>2100</v>
      </c>
      <c r="G587" s="313" t="s">
        <v>57</v>
      </c>
      <c r="H587" s="312">
        <v>2100</v>
      </c>
    </row>
    <row r="588" spans="1:8" ht="20.100000000000001" customHeight="1" x14ac:dyDescent="0.25">
      <c r="A588" s="311" t="s">
        <v>1482</v>
      </c>
      <c r="B588" s="311" t="s">
        <v>680</v>
      </c>
      <c r="C588" s="313" t="s">
        <v>57</v>
      </c>
      <c r="D588" s="312">
        <v>38690865.140000001</v>
      </c>
      <c r="E588" s="312">
        <v>0</v>
      </c>
      <c r="F588" s="312">
        <v>0</v>
      </c>
      <c r="G588" s="313" t="s">
        <v>57</v>
      </c>
      <c r="H588" s="312">
        <v>38690865.140000001</v>
      </c>
    </row>
    <row r="589" spans="1:8" ht="20.100000000000001" customHeight="1" x14ac:dyDescent="0.25">
      <c r="A589" s="314" t="s">
        <v>1483</v>
      </c>
      <c r="B589" s="314" t="s">
        <v>218</v>
      </c>
      <c r="C589" s="316" t="s">
        <v>57</v>
      </c>
      <c r="D589" s="315">
        <v>10446445.449999999</v>
      </c>
      <c r="E589" s="315">
        <v>0</v>
      </c>
      <c r="F589" s="315">
        <v>0</v>
      </c>
      <c r="G589" s="316" t="s">
        <v>57</v>
      </c>
      <c r="H589" s="315">
        <v>10446445.449999999</v>
      </c>
    </row>
    <row r="590" spans="1:8" ht="20.100000000000001" customHeight="1" x14ac:dyDescent="0.25">
      <c r="A590" s="314" t="s">
        <v>1484</v>
      </c>
      <c r="B590" s="314" t="s">
        <v>220</v>
      </c>
      <c r="C590" s="316" t="s">
        <v>57</v>
      </c>
      <c r="D590" s="315">
        <v>3757988.99</v>
      </c>
      <c r="E590" s="315">
        <v>0</v>
      </c>
      <c r="F590" s="315">
        <v>0</v>
      </c>
      <c r="G590" s="316" t="s">
        <v>57</v>
      </c>
      <c r="H590" s="315">
        <v>3757988.99</v>
      </c>
    </row>
    <row r="591" spans="1:8" ht="20.100000000000001" customHeight="1" x14ac:dyDescent="0.25">
      <c r="A591" s="314" t="s">
        <v>1485</v>
      </c>
      <c r="B591" s="314" t="s">
        <v>222</v>
      </c>
      <c r="C591" s="316" t="s">
        <v>57</v>
      </c>
      <c r="D591" s="315">
        <v>3337367.16</v>
      </c>
      <c r="E591" s="315">
        <v>0</v>
      </c>
      <c r="F591" s="315">
        <v>0</v>
      </c>
      <c r="G591" s="316" t="s">
        <v>57</v>
      </c>
      <c r="H591" s="315">
        <v>3337367.16</v>
      </c>
    </row>
    <row r="592" spans="1:8" ht="20.100000000000001" customHeight="1" x14ac:dyDescent="0.25">
      <c r="A592" s="314" t="s">
        <v>1486</v>
      </c>
      <c r="B592" s="314" t="s">
        <v>224</v>
      </c>
      <c r="C592" s="316" t="s">
        <v>57</v>
      </c>
      <c r="D592" s="315">
        <v>7862470.3600000003</v>
      </c>
      <c r="E592" s="315">
        <v>0</v>
      </c>
      <c r="F592" s="315">
        <v>0</v>
      </c>
      <c r="G592" s="316" t="s">
        <v>57</v>
      </c>
      <c r="H592" s="315">
        <v>7862470.3600000003</v>
      </c>
    </row>
    <row r="593" spans="1:8" ht="20.100000000000001" customHeight="1" x14ac:dyDescent="0.25">
      <c r="A593" s="314" t="s">
        <v>1487</v>
      </c>
      <c r="B593" s="314" t="s">
        <v>226</v>
      </c>
      <c r="C593" s="316" t="s">
        <v>57</v>
      </c>
      <c r="D593" s="315">
        <v>4561192.3</v>
      </c>
      <c r="E593" s="315">
        <v>0</v>
      </c>
      <c r="F593" s="315">
        <v>0</v>
      </c>
      <c r="G593" s="316" t="s">
        <v>57</v>
      </c>
      <c r="H593" s="315">
        <v>4561192.3</v>
      </c>
    </row>
    <row r="594" spans="1:8" ht="20.100000000000001" customHeight="1" x14ac:dyDescent="0.25">
      <c r="A594" s="314" t="s">
        <v>1488</v>
      </c>
      <c r="B594" s="314" t="s">
        <v>228</v>
      </c>
      <c r="C594" s="316" t="s">
        <v>57</v>
      </c>
      <c r="D594" s="315">
        <v>2765075.14</v>
      </c>
      <c r="E594" s="315">
        <v>0</v>
      </c>
      <c r="F594" s="315">
        <v>0</v>
      </c>
      <c r="G594" s="316" t="s">
        <v>57</v>
      </c>
      <c r="H594" s="315">
        <v>2765075.14</v>
      </c>
    </row>
    <row r="595" spans="1:8" ht="20.100000000000001" customHeight="1" x14ac:dyDescent="0.25">
      <c r="A595" s="314" t="s">
        <v>1489</v>
      </c>
      <c r="B595" s="314" t="s">
        <v>229</v>
      </c>
      <c r="C595" s="316" t="s">
        <v>57</v>
      </c>
      <c r="D595" s="315">
        <v>2354645.0299999998</v>
      </c>
      <c r="E595" s="315">
        <v>0</v>
      </c>
      <c r="F595" s="315">
        <v>0</v>
      </c>
      <c r="G595" s="316" t="s">
        <v>57</v>
      </c>
      <c r="H595" s="315">
        <v>2354645.0299999998</v>
      </c>
    </row>
    <row r="596" spans="1:8" ht="20.100000000000001" customHeight="1" x14ac:dyDescent="0.25">
      <c r="A596" s="314" t="s">
        <v>1490</v>
      </c>
      <c r="B596" s="314" t="s">
        <v>231</v>
      </c>
      <c r="C596" s="316" t="s">
        <v>57</v>
      </c>
      <c r="D596" s="315">
        <v>1636821.79</v>
      </c>
      <c r="E596" s="315">
        <v>0</v>
      </c>
      <c r="F596" s="315">
        <v>0</v>
      </c>
      <c r="G596" s="316" t="s">
        <v>57</v>
      </c>
      <c r="H596" s="315">
        <v>1636821.79</v>
      </c>
    </row>
    <row r="597" spans="1:8" ht="20.100000000000001" customHeight="1" x14ac:dyDescent="0.25">
      <c r="A597" s="314" t="s">
        <v>1491</v>
      </c>
      <c r="B597" s="314" t="s">
        <v>763</v>
      </c>
      <c r="C597" s="316" t="s">
        <v>57</v>
      </c>
      <c r="D597" s="315">
        <v>1968858.92</v>
      </c>
      <c r="E597" s="315">
        <v>0</v>
      </c>
      <c r="F597" s="315">
        <v>0</v>
      </c>
      <c r="G597" s="316" t="s">
        <v>57</v>
      </c>
      <c r="H597" s="315">
        <v>1968858.92</v>
      </c>
    </row>
    <row r="598" spans="1:8" ht="20.100000000000001" customHeight="1" x14ac:dyDescent="0.25">
      <c r="A598" s="311" t="s">
        <v>1492</v>
      </c>
      <c r="B598" s="311" t="s">
        <v>681</v>
      </c>
      <c r="C598" s="313" t="s">
        <v>57</v>
      </c>
      <c r="D598" s="312">
        <v>7950626.0300000003</v>
      </c>
      <c r="E598" s="312">
        <v>0</v>
      </c>
      <c r="F598" s="312">
        <v>777795.33</v>
      </c>
      <c r="G598" s="313" t="s">
        <v>57</v>
      </c>
      <c r="H598" s="312">
        <v>8728421.3599999994</v>
      </c>
    </row>
    <row r="599" spans="1:8" ht="20.100000000000001" customHeight="1" x14ac:dyDescent="0.25">
      <c r="A599" s="314" t="s">
        <v>1493</v>
      </c>
      <c r="B599" s="314" t="s">
        <v>241</v>
      </c>
      <c r="C599" s="316" t="s">
        <v>57</v>
      </c>
      <c r="D599" s="315">
        <v>1768975.75</v>
      </c>
      <c r="E599" s="315">
        <v>0</v>
      </c>
      <c r="F599" s="315">
        <v>556651.78</v>
      </c>
      <c r="G599" s="316" t="s">
        <v>57</v>
      </c>
      <c r="H599" s="315">
        <v>2325627.5299999998</v>
      </c>
    </row>
    <row r="600" spans="1:8" ht="20.100000000000001" customHeight="1" x14ac:dyDescent="0.25">
      <c r="A600" s="314" t="s">
        <v>1494</v>
      </c>
      <c r="B600" s="314" t="s">
        <v>178</v>
      </c>
      <c r="C600" s="316" t="s">
        <v>57</v>
      </c>
      <c r="D600" s="315">
        <v>457883.51</v>
      </c>
      <c r="E600" s="315">
        <v>0</v>
      </c>
      <c r="F600" s="315">
        <v>141860.28</v>
      </c>
      <c r="G600" s="316" t="s">
        <v>57</v>
      </c>
      <c r="H600" s="315">
        <v>599743.79</v>
      </c>
    </row>
    <row r="601" spans="1:8" ht="20.100000000000001" customHeight="1" x14ac:dyDescent="0.25">
      <c r="A601" s="314" t="s">
        <v>1495</v>
      </c>
      <c r="B601" s="314" t="s">
        <v>242</v>
      </c>
      <c r="C601" s="316" t="s">
        <v>57</v>
      </c>
      <c r="D601" s="318">
        <v>-2725316.18</v>
      </c>
      <c r="E601" s="315">
        <v>0</v>
      </c>
      <c r="F601" s="315">
        <v>8916.68</v>
      </c>
      <c r="G601" s="316" t="s">
        <v>57</v>
      </c>
      <c r="H601" s="318">
        <v>-2716399.5</v>
      </c>
    </row>
    <row r="602" spans="1:8" ht="20.100000000000001" customHeight="1" x14ac:dyDescent="0.25">
      <c r="A602" s="314" t="s">
        <v>1496</v>
      </c>
      <c r="B602" s="314" t="s">
        <v>243</v>
      </c>
      <c r="C602" s="316" t="s">
        <v>57</v>
      </c>
      <c r="D602" s="315">
        <v>8305343.0099999998</v>
      </c>
      <c r="E602" s="315">
        <v>0</v>
      </c>
      <c r="F602" s="315">
        <v>0</v>
      </c>
      <c r="G602" s="316" t="s">
        <v>57</v>
      </c>
      <c r="H602" s="315">
        <v>8305343.0099999998</v>
      </c>
    </row>
    <row r="603" spans="1:8" ht="20.100000000000001" customHeight="1" x14ac:dyDescent="0.25">
      <c r="A603" s="311" t="s">
        <v>1497</v>
      </c>
      <c r="B603" s="311" t="s">
        <v>811</v>
      </c>
      <c r="C603" s="313" t="s">
        <v>57</v>
      </c>
      <c r="D603" s="312">
        <v>41495.360000000001</v>
      </c>
      <c r="E603" s="312">
        <v>0</v>
      </c>
      <c r="F603" s="312">
        <v>0</v>
      </c>
      <c r="G603" s="313" t="s">
        <v>57</v>
      </c>
      <c r="H603" s="312">
        <v>41495.360000000001</v>
      </c>
    </row>
    <row r="604" spans="1:8" ht="20.100000000000001" customHeight="1" x14ac:dyDescent="0.25">
      <c r="A604" s="311" t="s">
        <v>1498</v>
      </c>
      <c r="B604" s="311" t="s">
        <v>1499</v>
      </c>
      <c r="C604" s="313" t="s">
        <v>57</v>
      </c>
      <c r="D604" s="312">
        <v>17500</v>
      </c>
      <c r="E604" s="312">
        <v>0</v>
      </c>
      <c r="F604" s="312">
        <v>0</v>
      </c>
      <c r="G604" s="313" t="s">
        <v>57</v>
      </c>
      <c r="H604" s="312">
        <v>17500</v>
      </c>
    </row>
    <row r="605" spans="1:8" ht="20.100000000000001" customHeight="1" x14ac:dyDescent="0.25">
      <c r="A605" s="311" t="s">
        <v>1500</v>
      </c>
      <c r="B605" s="311" t="s">
        <v>251</v>
      </c>
      <c r="C605" s="313" t="s">
        <v>57</v>
      </c>
      <c r="D605" s="312">
        <v>62000</v>
      </c>
      <c r="E605" s="312">
        <v>0</v>
      </c>
      <c r="F605" s="312">
        <v>0</v>
      </c>
      <c r="G605" s="313" t="s">
        <v>57</v>
      </c>
      <c r="H605" s="312">
        <v>62000</v>
      </c>
    </row>
    <row r="606" spans="1:8" ht="20.100000000000001" customHeight="1" x14ac:dyDescent="0.25">
      <c r="A606" s="311" t="s">
        <v>1501</v>
      </c>
      <c r="B606" s="311" t="s">
        <v>1502</v>
      </c>
      <c r="C606" s="313" t="s">
        <v>57</v>
      </c>
      <c r="D606" s="312">
        <v>190000</v>
      </c>
      <c r="E606" s="312">
        <v>0</v>
      </c>
      <c r="F606" s="312">
        <v>0</v>
      </c>
      <c r="G606" s="313" t="s">
        <v>57</v>
      </c>
      <c r="H606" s="312">
        <v>190000</v>
      </c>
    </row>
    <row r="607" spans="1:8" ht="20.100000000000001" customHeight="1" x14ac:dyDescent="0.25">
      <c r="A607" s="311" t="s">
        <v>1503</v>
      </c>
      <c r="B607" s="311" t="s">
        <v>253</v>
      </c>
      <c r="C607" s="313" t="s">
        <v>57</v>
      </c>
      <c r="D607" s="312">
        <v>495000</v>
      </c>
      <c r="E607" s="312">
        <v>0</v>
      </c>
      <c r="F607" s="312">
        <v>0</v>
      </c>
      <c r="G607" s="313" t="s">
        <v>57</v>
      </c>
      <c r="H607" s="312">
        <v>495000</v>
      </c>
    </row>
    <row r="608" spans="1:8" ht="20.100000000000001" customHeight="1" x14ac:dyDescent="0.25">
      <c r="A608" s="311" t="s">
        <v>1504</v>
      </c>
      <c r="B608" s="311" t="s">
        <v>706</v>
      </c>
      <c r="C608" s="313" t="s">
        <v>57</v>
      </c>
      <c r="D608" s="312">
        <v>30000</v>
      </c>
      <c r="E608" s="312">
        <v>0</v>
      </c>
      <c r="F608" s="312">
        <v>0</v>
      </c>
      <c r="G608" s="313" t="s">
        <v>57</v>
      </c>
      <c r="H608" s="312">
        <v>30000</v>
      </c>
    </row>
    <row r="609" spans="1:8" ht="20.100000000000001" customHeight="1" x14ac:dyDescent="0.25">
      <c r="A609" s="311" t="s">
        <v>1505</v>
      </c>
      <c r="B609" s="311" t="s">
        <v>803</v>
      </c>
      <c r="C609" s="313" t="s">
        <v>57</v>
      </c>
      <c r="D609" s="312">
        <v>170000</v>
      </c>
      <c r="E609" s="312">
        <v>0</v>
      </c>
      <c r="F609" s="312">
        <v>0</v>
      </c>
      <c r="G609" s="313" t="s">
        <v>57</v>
      </c>
      <c r="H609" s="312">
        <v>170000</v>
      </c>
    </row>
    <row r="610" spans="1:8" ht="20.100000000000001" customHeight="1" x14ac:dyDescent="0.25">
      <c r="A610" s="311" t="s">
        <v>1506</v>
      </c>
      <c r="B610" s="311" t="s">
        <v>804</v>
      </c>
      <c r="C610" s="313" t="s">
        <v>57</v>
      </c>
      <c r="D610" s="312">
        <v>55000</v>
      </c>
      <c r="E610" s="312">
        <v>0</v>
      </c>
      <c r="F610" s="312">
        <v>0</v>
      </c>
      <c r="G610" s="313" t="s">
        <v>57</v>
      </c>
      <c r="H610" s="312">
        <v>55000</v>
      </c>
    </row>
    <row r="611" spans="1:8" ht="20.100000000000001" customHeight="1" x14ac:dyDescent="0.25">
      <c r="A611" s="311" t="s">
        <v>1507</v>
      </c>
      <c r="B611" s="311" t="s">
        <v>1508</v>
      </c>
      <c r="C611" s="313" t="s">
        <v>57</v>
      </c>
      <c r="D611" s="312">
        <v>450000</v>
      </c>
      <c r="E611" s="312">
        <v>0</v>
      </c>
      <c r="F611" s="312">
        <v>0</v>
      </c>
      <c r="G611" s="313" t="s">
        <v>57</v>
      </c>
      <c r="H611" s="312">
        <v>450000</v>
      </c>
    </row>
    <row r="612" spans="1:8" ht="20.100000000000001" customHeight="1" x14ac:dyDescent="0.25">
      <c r="A612" s="311" t="s">
        <v>1509</v>
      </c>
      <c r="B612" s="311" t="s">
        <v>805</v>
      </c>
      <c r="C612" s="313" t="s">
        <v>57</v>
      </c>
      <c r="D612" s="312">
        <v>3327734</v>
      </c>
      <c r="E612" s="312">
        <v>0</v>
      </c>
      <c r="F612" s="312">
        <v>0</v>
      </c>
      <c r="G612" s="313" t="s">
        <v>57</v>
      </c>
      <c r="H612" s="312">
        <v>3327734</v>
      </c>
    </row>
    <row r="613" spans="1:8" ht="20.100000000000001" customHeight="1" x14ac:dyDescent="0.25">
      <c r="A613" s="311" t="s">
        <v>1510</v>
      </c>
      <c r="B613" s="311" t="s">
        <v>806</v>
      </c>
      <c r="C613" s="313" t="s">
        <v>57</v>
      </c>
      <c r="D613" s="312">
        <v>1167000</v>
      </c>
      <c r="E613" s="312">
        <v>0</v>
      </c>
      <c r="F613" s="312">
        <v>0</v>
      </c>
      <c r="G613" s="313" t="s">
        <v>57</v>
      </c>
      <c r="H613" s="312">
        <v>1167000</v>
      </c>
    </row>
    <row r="614" spans="1:8" ht="20.100000000000001" customHeight="1" x14ac:dyDescent="0.25">
      <c r="A614" s="311" t="s">
        <v>1511</v>
      </c>
      <c r="B614" s="311" t="s">
        <v>1512</v>
      </c>
      <c r="C614" s="313" t="s">
        <v>57</v>
      </c>
      <c r="D614" s="312">
        <v>300000</v>
      </c>
      <c r="E614" s="312">
        <v>0</v>
      </c>
      <c r="F614" s="312">
        <v>0</v>
      </c>
      <c r="G614" s="313" t="s">
        <v>57</v>
      </c>
      <c r="H614" s="312">
        <v>300000</v>
      </c>
    </row>
    <row r="615" spans="1:8" ht="20.100000000000001" customHeight="1" x14ac:dyDescent="0.25">
      <c r="A615" s="311" t="s">
        <v>1513</v>
      </c>
      <c r="B615" s="311" t="s">
        <v>686</v>
      </c>
      <c r="C615" s="313" t="s">
        <v>57</v>
      </c>
      <c r="D615" s="312">
        <v>80000</v>
      </c>
      <c r="E615" s="312">
        <v>0</v>
      </c>
      <c r="F615" s="312">
        <v>0</v>
      </c>
      <c r="G615" s="313" t="s">
        <v>57</v>
      </c>
      <c r="H615" s="312">
        <v>80000</v>
      </c>
    </row>
    <row r="616" spans="1:8" ht="20.100000000000001" customHeight="1" x14ac:dyDescent="0.25">
      <c r="A616" s="311" t="s">
        <v>1514</v>
      </c>
      <c r="B616" s="311" t="s">
        <v>179</v>
      </c>
      <c r="C616" s="313" t="s">
        <v>57</v>
      </c>
      <c r="D616" s="312">
        <v>1904732</v>
      </c>
      <c r="E616" s="312">
        <v>0</v>
      </c>
      <c r="F616" s="312">
        <v>0</v>
      </c>
      <c r="G616" s="313" t="s">
        <v>57</v>
      </c>
      <c r="H616" s="312">
        <v>1904732</v>
      </c>
    </row>
    <row r="617" spans="1:8" ht="20.100000000000001" customHeight="1" x14ac:dyDescent="0.25">
      <c r="A617" s="311" t="s">
        <v>1515</v>
      </c>
      <c r="B617" s="311" t="s">
        <v>687</v>
      </c>
      <c r="C617" s="313" t="s">
        <v>57</v>
      </c>
      <c r="D617" s="312">
        <v>14881.65</v>
      </c>
      <c r="E617" s="312">
        <v>0</v>
      </c>
      <c r="F617" s="312">
        <v>0</v>
      </c>
      <c r="G617" s="313" t="s">
        <v>57</v>
      </c>
      <c r="H617" s="312">
        <v>14881.65</v>
      </c>
    </row>
    <row r="618" spans="1:8" ht="20.100000000000001" customHeight="1" x14ac:dyDescent="0.25">
      <c r="A618" s="314" t="s">
        <v>1516</v>
      </c>
      <c r="B618" s="314" t="s">
        <v>244</v>
      </c>
      <c r="C618" s="316" t="s">
        <v>57</v>
      </c>
      <c r="D618" s="315">
        <v>143739.94</v>
      </c>
      <c r="E618" s="315">
        <v>0</v>
      </c>
      <c r="F618" s="315">
        <v>70366.59</v>
      </c>
      <c r="G618" s="316" t="s">
        <v>57</v>
      </c>
      <c r="H618" s="315">
        <v>214106.53</v>
      </c>
    </row>
    <row r="619" spans="1:8" ht="20.100000000000001" customHeight="1" x14ac:dyDescent="0.25">
      <c r="A619" s="311" t="s">
        <v>1517</v>
      </c>
      <c r="B619" s="311" t="s">
        <v>688</v>
      </c>
      <c r="C619" s="313" t="s">
        <v>57</v>
      </c>
      <c r="D619" s="312">
        <v>143739.94</v>
      </c>
      <c r="E619" s="312">
        <v>0</v>
      </c>
      <c r="F619" s="312">
        <v>70366.59</v>
      </c>
      <c r="G619" s="313" t="s">
        <v>57</v>
      </c>
      <c r="H619" s="312">
        <v>214106.53</v>
      </c>
    </row>
    <row r="620" spans="1:8" ht="20.100000000000001" customHeight="1" x14ac:dyDescent="0.25">
      <c r="A620" s="311" t="s">
        <v>1518</v>
      </c>
      <c r="B620" s="311" t="s">
        <v>689</v>
      </c>
      <c r="C620" s="312">
        <v>7011947.4100000001</v>
      </c>
      <c r="D620" s="313" t="s">
        <v>57</v>
      </c>
      <c r="E620" s="312">
        <v>499314.81</v>
      </c>
      <c r="F620" s="312">
        <v>0</v>
      </c>
      <c r="G620" s="312">
        <v>7511262.2199999997</v>
      </c>
      <c r="H620" s="313" t="s">
        <v>57</v>
      </c>
    </row>
    <row r="621" spans="1:8" ht="20.100000000000001" customHeight="1" x14ac:dyDescent="0.25">
      <c r="A621" s="311" t="s">
        <v>1519</v>
      </c>
      <c r="B621" s="311" t="s">
        <v>243</v>
      </c>
      <c r="C621" s="312">
        <v>5297986.7</v>
      </c>
      <c r="D621" s="313" t="s">
        <v>57</v>
      </c>
      <c r="E621" s="312">
        <v>396139.47</v>
      </c>
      <c r="F621" s="312">
        <v>0</v>
      </c>
      <c r="G621" s="312">
        <v>5694126.1699999999</v>
      </c>
      <c r="H621" s="313" t="s">
        <v>57</v>
      </c>
    </row>
    <row r="622" spans="1:8" ht="20.100000000000001" customHeight="1" x14ac:dyDescent="0.25">
      <c r="A622" s="314" t="s">
        <v>1520</v>
      </c>
      <c r="B622" s="314" t="s">
        <v>250</v>
      </c>
      <c r="C622" s="315">
        <v>80494</v>
      </c>
      <c r="D622" s="316" t="s">
        <v>57</v>
      </c>
      <c r="E622" s="315">
        <v>3541</v>
      </c>
      <c r="F622" s="315">
        <v>0</v>
      </c>
      <c r="G622" s="315">
        <v>84035</v>
      </c>
      <c r="H622" s="316" t="s">
        <v>57</v>
      </c>
    </row>
    <row r="623" spans="1:8" ht="20.100000000000001" customHeight="1" x14ac:dyDescent="0.25">
      <c r="A623" s="311" t="s">
        <v>1521</v>
      </c>
      <c r="B623" s="311" t="s">
        <v>690</v>
      </c>
      <c r="C623" s="312">
        <v>48933</v>
      </c>
      <c r="D623" s="313" t="s">
        <v>57</v>
      </c>
      <c r="E623" s="312">
        <v>0</v>
      </c>
      <c r="F623" s="312">
        <v>0</v>
      </c>
      <c r="G623" s="312">
        <v>48933</v>
      </c>
      <c r="H623" s="313" t="s">
        <v>57</v>
      </c>
    </row>
    <row r="624" spans="1:8" ht="20.100000000000001" customHeight="1" x14ac:dyDescent="0.25">
      <c r="A624" s="311" t="s">
        <v>1523</v>
      </c>
      <c r="B624" s="311" t="s">
        <v>692</v>
      </c>
      <c r="C624" s="312">
        <v>31561</v>
      </c>
      <c r="D624" s="313" t="s">
        <v>57</v>
      </c>
      <c r="E624" s="312">
        <v>3541</v>
      </c>
      <c r="F624" s="312">
        <v>0</v>
      </c>
      <c r="G624" s="312">
        <v>35102</v>
      </c>
      <c r="H624" s="313" t="s">
        <v>57</v>
      </c>
    </row>
    <row r="625" spans="1:8" ht="20.100000000000001" customHeight="1" x14ac:dyDescent="0.25">
      <c r="A625" s="314" t="s">
        <v>1524</v>
      </c>
      <c r="B625" s="314" t="s">
        <v>275</v>
      </c>
      <c r="C625" s="315">
        <v>34587.279999999999</v>
      </c>
      <c r="D625" s="316" t="s">
        <v>57</v>
      </c>
      <c r="E625" s="315">
        <v>9681</v>
      </c>
      <c r="F625" s="315">
        <v>0</v>
      </c>
      <c r="G625" s="315">
        <v>44268.28</v>
      </c>
      <c r="H625" s="316" t="s">
        <v>57</v>
      </c>
    </row>
    <row r="626" spans="1:8" ht="20.100000000000001" customHeight="1" x14ac:dyDescent="0.25">
      <c r="A626" s="311" t="s">
        <v>1525</v>
      </c>
      <c r="B626" s="311" t="s">
        <v>693</v>
      </c>
      <c r="C626" s="312">
        <v>16853.28</v>
      </c>
      <c r="D626" s="313" t="s">
        <v>57</v>
      </c>
      <c r="E626" s="312">
        <v>2323</v>
      </c>
      <c r="F626" s="312">
        <v>0</v>
      </c>
      <c r="G626" s="312">
        <v>19176.28</v>
      </c>
      <c r="H626" s="313" t="s">
        <v>57</v>
      </c>
    </row>
    <row r="627" spans="1:8" ht="20.100000000000001" customHeight="1" x14ac:dyDescent="0.25">
      <c r="A627" s="311" t="s">
        <v>1526</v>
      </c>
      <c r="B627" s="311" t="s">
        <v>694</v>
      </c>
      <c r="C627" s="312">
        <v>10200</v>
      </c>
      <c r="D627" s="313" t="s">
        <v>57</v>
      </c>
      <c r="E627" s="312">
        <v>6181</v>
      </c>
      <c r="F627" s="312">
        <v>0</v>
      </c>
      <c r="G627" s="312">
        <v>16381</v>
      </c>
      <c r="H627" s="313" t="s">
        <v>57</v>
      </c>
    </row>
    <row r="628" spans="1:8" ht="20.100000000000001" customHeight="1" x14ac:dyDescent="0.25">
      <c r="A628" s="311" t="s">
        <v>1527</v>
      </c>
      <c r="B628" s="311" t="s">
        <v>695</v>
      </c>
      <c r="C628" s="312">
        <v>1734</v>
      </c>
      <c r="D628" s="313" t="s">
        <v>57</v>
      </c>
      <c r="E628" s="312">
        <v>289</v>
      </c>
      <c r="F628" s="312">
        <v>0</v>
      </c>
      <c r="G628" s="312">
        <v>2023</v>
      </c>
      <c r="H628" s="313" t="s">
        <v>57</v>
      </c>
    </row>
    <row r="629" spans="1:8" ht="20.100000000000001" customHeight="1" x14ac:dyDescent="0.25">
      <c r="A629" s="311" t="s">
        <v>1528</v>
      </c>
      <c r="B629" s="311" t="s">
        <v>696</v>
      </c>
      <c r="C629" s="312">
        <v>2300</v>
      </c>
      <c r="D629" s="313" t="s">
        <v>57</v>
      </c>
      <c r="E629" s="312">
        <v>0</v>
      </c>
      <c r="F629" s="312">
        <v>0</v>
      </c>
      <c r="G629" s="312">
        <v>2300</v>
      </c>
      <c r="H629" s="313" t="s">
        <v>57</v>
      </c>
    </row>
    <row r="630" spans="1:8" ht="20.100000000000001" customHeight="1" x14ac:dyDescent="0.25">
      <c r="A630" s="311" t="s">
        <v>1529</v>
      </c>
      <c r="B630" s="311" t="s">
        <v>682</v>
      </c>
      <c r="C630" s="312">
        <v>3500</v>
      </c>
      <c r="D630" s="313" t="s">
        <v>57</v>
      </c>
      <c r="E630" s="312">
        <v>888</v>
      </c>
      <c r="F630" s="312">
        <v>0</v>
      </c>
      <c r="G630" s="312">
        <v>4388</v>
      </c>
      <c r="H630" s="313" t="s">
        <v>57</v>
      </c>
    </row>
    <row r="631" spans="1:8" ht="20.100000000000001" customHeight="1" x14ac:dyDescent="0.25">
      <c r="A631" s="314" t="s">
        <v>1530</v>
      </c>
      <c r="B631" s="314" t="s">
        <v>251</v>
      </c>
      <c r="C631" s="315">
        <v>104938.56</v>
      </c>
      <c r="D631" s="316" t="s">
        <v>57</v>
      </c>
      <c r="E631" s="315">
        <v>27695.58</v>
      </c>
      <c r="F631" s="315">
        <v>0</v>
      </c>
      <c r="G631" s="315">
        <v>132634.14000000001</v>
      </c>
      <c r="H631" s="316" t="s">
        <v>57</v>
      </c>
    </row>
    <row r="632" spans="1:8" ht="20.100000000000001" customHeight="1" x14ac:dyDescent="0.25">
      <c r="A632" s="311" t="s">
        <v>1531</v>
      </c>
      <c r="B632" s="311" t="s">
        <v>697</v>
      </c>
      <c r="C632" s="312">
        <v>69331.92</v>
      </c>
      <c r="D632" s="313" t="s">
        <v>57</v>
      </c>
      <c r="E632" s="312">
        <v>14174</v>
      </c>
      <c r="F632" s="312">
        <v>0</v>
      </c>
      <c r="G632" s="312">
        <v>83505.919999999998</v>
      </c>
      <c r="H632" s="313" t="s">
        <v>57</v>
      </c>
    </row>
    <row r="633" spans="1:8" ht="20.100000000000001" customHeight="1" x14ac:dyDescent="0.25">
      <c r="A633" s="311" t="s">
        <v>1532</v>
      </c>
      <c r="B633" s="311" t="s">
        <v>698</v>
      </c>
      <c r="C633" s="312">
        <v>18345.349999999999</v>
      </c>
      <c r="D633" s="313" t="s">
        <v>57</v>
      </c>
      <c r="E633" s="312">
        <v>9864.77</v>
      </c>
      <c r="F633" s="312">
        <v>0</v>
      </c>
      <c r="G633" s="312">
        <v>28210.12</v>
      </c>
      <c r="H633" s="313" t="s">
        <v>57</v>
      </c>
    </row>
    <row r="634" spans="1:8" ht="20.100000000000001" customHeight="1" x14ac:dyDescent="0.25">
      <c r="A634" s="311" t="s">
        <v>1533</v>
      </c>
      <c r="B634" s="311" t="s">
        <v>699</v>
      </c>
      <c r="C634" s="312">
        <v>11341.51</v>
      </c>
      <c r="D634" s="313" t="s">
        <v>57</v>
      </c>
      <c r="E634" s="312">
        <v>2513.81</v>
      </c>
      <c r="F634" s="312">
        <v>0</v>
      </c>
      <c r="G634" s="312">
        <v>13855.32</v>
      </c>
      <c r="H634" s="313" t="s">
        <v>57</v>
      </c>
    </row>
    <row r="635" spans="1:8" ht="20.100000000000001" customHeight="1" x14ac:dyDescent="0.25">
      <c r="A635" s="311" t="s">
        <v>1534</v>
      </c>
      <c r="B635" s="311" t="s">
        <v>825</v>
      </c>
      <c r="C635" s="312">
        <v>5919.78</v>
      </c>
      <c r="D635" s="313" t="s">
        <v>57</v>
      </c>
      <c r="E635" s="312">
        <v>1143</v>
      </c>
      <c r="F635" s="312">
        <v>0</v>
      </c>
      <c r="G635" s="312">
        <v>7062.78</v>
      </c>
      <c r="H635" s="313" t="s">
        <v>57</v>
      </c>
    </row>
    <row r="636" spans="1:8" ht="20.100000000000001" customHeight="1" x14ac:dyDescent="0.25">
      <c r="A636" s="314" t="s">
        <v>1535</v>
      </c>
      <c r="B636" s="314" t="s">
        <v>252</v>
      </c>
      <c r="C636" s="315">
        <v>179407</v>
      </c>
      <c r="D636" s="316" t="s">
        <v>57</v>
      </c>
      <c r="E636" s="315">
        <v>28800</v>
      </c>
      <c r="F636" s="315">
        <v>0</v>
      </c>
      <c r="G636" s="315">
        <v>208207</v>
      </c>
      <c r="H636" s="316" t="s">
        <v>57</v>
      </c>
    </row>
    <row r="637" spans="1:8" ht="20.100000000000001" customHeight="1" x14ac:dyDescent="0.25">
      <c r="A637" s="311" t="s">
        <v>1536</v>
      </c>
      <c r="B637" s="311" t="s">
        <v>267</v>
      </c>
      <c r="C637" s="312">
        <v>59016</v>
      </c>
      <c r="D637" s="313" t="s">
        <v>57</v>
      </c>
      <c r="E637" s="312">
        <v>13750</v>
      </c>
      <c r="F637" s="312">
        <v>0</v>
      </c>
      <c r="G637" s="312">
        <v>72766</v>
      </c>
      <c r="H637" s="313" t="s">
        <v>57</v>
      </c>
    </row>
    <row r="638" spans="1:8" ht="20.100000000000001" customHeight="1" x14ac:dyDescent="0.25">
      <c r="A638" s="311" t="s">
        <v>1537</v>
      </c>
      <c r="B638" s="311" t="s">
        <v>701</v>
      </c>
      <c r="C638" s="312">
        <v>64565</v>
      </c>
      <c r="D638" s="313" t="s">
        <v>57</v>
      </c>
      <c r="E638" s="312">
        <v>7500</v>
      </c>
      <c r="F638" s="312">
        <v>0</v>
      </c>
      <c r="G638" s="312">
        <v>72065</v>
      </c>
      <c r="H638" s="313" t="s">
        <v>57</v>
      </c>
    </row>
    <row r="639" spans="1:8" ht="20.100000000000001" customHeight="1" x14ac:dyDescent="0.25">
      <c r="A639" s="311" t="s">
        <v>1538</v>
      </c>
      <c r="B639" s="311" t="s">
        <v>702</v>
      </c>
      <c r="C639" s="312">
        <v>12140.4</v>
      </c>
      <c r="D639" s="313" t="s">
        <v>57</v>
      </c>
      <c r="E639" s="312">
        <v>800</v>
      </c>
      <c r="F639" s="312">
        <v>0</v>
      </c>
      <c r="G639" s="312">
        <v>12940.4</v>
      </c>
      <c r="H639" s="313" t="s">
        <v>57</v>
      </c>
    </row>
    <row r="640" spans="1:8" ht="20.100000000000001" customHeight="1" x14ac:dyDescent="0.25">
      <c r="A640" s="311" t="s">
        <v>1539</v>
      </c>
      <c r="B640" s="311" t="s">
        <v>703</v>
      </c>
      <c r="C640" s="312">
        <v>19819.68</v>
      </c>
      <c r="D640" s="313" t="s">
        <v>57</v>
      </c>
      <c r="E640" s="312">
        <v>3750</v>
      </c>
      <c r="F640" s="312">
        <v>0</v>
      </c>
      <c r="G640" s="312">
        <v>23569.68</v>
      </c>
      <c r="H640" s="313" t="s">
        <v>57</v>
      </c>
    </row>
    <row r="641" spans="1:8" ht="20.100000000000001" customHeight="1" x14ac:dyDescent="0.25">
      <c r="A641" s="311" t="s">
        <v>1540</v>
      </c>
      <c r="B641" s="311" t="s">
        <v>704</v>
      </c>
      <c r="C641" s="312">
        <v>23865.919999999998</v>
      </c>
      <c r="D641" s="313" t="s">
        <v>57</v>
      </c>
      <c r="E641" s="312">
        <v>3000</v>
      </c>
      <c r="F641" s="312">
        <v>0</v>
      </c>
      <c r="G641" s="312">
        <v>26865.919999999998</v>
      </c>
      <c r="H641" s="313" t="s">
        <v>57</v>
      </c>
    </row>
    <row r="642" spans="1:8" ht="20.100000000000001" customHeight="1" x14ac:dyDescent="0.25">
      <c r="A642" s="314" t="s">
        <v>1541</v>
      </c>
      <c r="B642" s="314" t="s">
        <v>253</v>
      </c>
      <c r="C642" s="315">
        <v>176482.91</v>
      </c>
      <c r="D642" s="316" t="s">
        <v>57</v>
      </c>
      <c r="E642" s="315">
        <v>16300</v>
      </c>
      <c r="F642" s="315">
        <v>0</v>
      </c>
      <c r="G642" s="315">
        <v>192782.91</v>
      </c>
      <c r="H642" s="316" t="s">
        <v>57</v>
      </c>
    </row>
    <row r="643" spans="1:8" ht="20.100000000000001" customHeight="1" x14ac:dyDescent="0.25">
      <c r="A643" s="311" t="s">
        <v>1542</v>
      </c>
      <c r="B643" s="311" t="s">
        <v>705</v>
      </c>
      <c r="C643" s="312">
        <v>123712.49</v>
      </c>
      <c r="D643" s="313" t="s">
        <v>57</v>
      </c>
      <c r="E643" s="312">
        <v>16300</v>
      </c>
      <c r="F643" s="312">
        <v>0</v>
      </c>
      <c r="G643" s="312">
        <v>140012.49</v>
      </c>
      <c r="H643" s="313" t="s">
        <v>57</v>
      </c>
    </row>
    <row r="644" spans="1:8" ht="20.100000000000001" customHeight="1" x14ac:dyDescent="0.25">
      <c r="A644" s="311" t="s">
        <v>1543</v>
      </c>
      <c r="B644" s="311" t="s">
        <v>168</v>
      </c>
      <c r="C644" s="312">
        <v>52770.42</v>
      </c>
      <c r="D644" s="313" t="s">
        <v>57</v>
      </c>
      <c r="E644" s="312">
        <v>0</v>
      </c>
      <c r="F644" s="312">
        <v>0</v>
      </c>
      <c r="G644" s="312">
        <v>52770.42</v>
      </c>
      <c r="H644" s="313" t="s">
        <v>57</v>
      </c>
    </row>
    <row r="645" spans="1:8" ht="20.100000000000001" customHeight="1" x14ac:dyDescent="0.25">
      <c r="A645" s="314" t="s">
        <v>1544</v>
      </c>
      <c r="B645" s="314" t="s">
        <v>254</v>
      </c>
      <c r="C645" s="315">
        <v>100514.02</v>
      </c>
      <c r="D645" s="316" t="s">
        <v>57</v>
      </c>
      <c r="E645" s="315">
        <v>1243.52</v>
      </c>
      <c r="F645" s="315">
        <v>0</v>
      </c>
      <c r="G645" s="315">
        <v>101757.54</v>
      </c>
      <c r="H645" s="316" t="s">
        <v>57</v>
      </c>
    </row>
    <row r="646" spans="1:8" ht="20.100000000000001" customHeight="1" x14ac:dyDescent="0.25">
      <c r="A646" s="311" t="s">
        <v>1545</v>
      </c>
      <c r="B646" s="311" t="s">
        <v>707</v>
      </c>
      <c r="C646" s="312">
        <v>100514.02</v>
      </c>
      <c r="D646" s="313" t="s">
        <v>57</v>
      </c>
      <c r="E646" s="312">
        <v>1243.52</v>
      </c>
      <c r="F646" s="312">
        <v>0</v>
      </c>
      <c r="G646" s="312">
        <v>101757.54</v>
      </c>
      <c r="H646" s="313" t="s">
        <v>57</v>
      </c>
    </row>
    <row r="647" spans="1:8" ht="20.100000000000001" customHeight="1" x14ac:dyDescent="0.25">
      <c r="A647" s="314" t="s">
        <v>1546</v>
      </c>
      <c r="B647" s="314" t="s">
        <v>255</v>
      </c>
      <c r="C647" s="315">
        <v>22440.54</v>
      </c>
      <c r="D647" s="316" t="s">
        <v>57</v>
      </c>
      <c r="E647" s="315">
        <v>5619.9</v>
      </c>
      <c r="F647" s="315">
        <v>0</v>
      </c>
      <c r="G647" s="315">
        <v>28060.44</v>
      </c>
      <c r="H647" s="316" t="s">
        <v>57</v>
      </c>
    </row>
    <row r="648" spans="1:8" ht="20.100000000000001" customHeight="1" x14ac:dyDescent="0.25">
      <c r="A648" s="311" t="s">
        <v>1547</v>
      </c>
      <c r="B648" s="311" t="s">
        <v>162</v>
      </c>
      <c r="C648" s="312">
        <v>22440.54</v>
      </c>
      <c r="D648" s="313" t="s">
        <v>57</v>
      </c>
      <c r="E648" s="312">
        <v>5619.9</v>
      </c>
      <c r="F648" s="312">
        <v>0</v>
      </c>
      <c r="G648" s="312">
        <v>28060.44</v>
      </c>
      <c r="H648" s="313" t="s">
        <v>57</v>
      </c>
    </row>
    <row r="649" spans="1:8" ht="20.100000000000001" customHeight="1" x14ac:dyDescent="0.25">
      <c r="A649" s="314" t="s">
        <v>1548</v>
      </c>
      <c r="B649" s="314" t="s">
        <v>256</v>
      </c>
      <c r="C649" s="315">
        <v>418764</v>
      </c>
      <c r="D649" s="316" t="s">
        <v>57</v>
      </c>
      <c r="E649" s="315">
        <v>0</v>
      </c>
      <c r="F649" s="315">
        <v>0</v>
      </c>
      <c r="G649" s="315">
        <v>418764</v>
      </c>
      <c r="H649" s="316" t="s">
        <v>57</v>
      </c>
    </row>
    <row r="650" spans="1:8" ht="20.100000000000001" customHeight="1" x14ac:dyDescent="0.25">
      <c r="A650" s="311" t="s">
        <v>1549</v>
      </c>
      <c r="B650" s="311" t="s">
        <v>266</v>
      </c>
      <c r="C650" s="312">
        <v>355764</v>
      </c>
      <c r="D650" s="313" t="s">
        <v>57</v>
      </c>
      <c r="E650" s="312">
        <v>0</v>
      </c>
      <c r="F650" s="312">
        <v>0</v>
      </c>
      <c r="G650" s="312">
        <v>355764</v>
      </c>
      <c r="H650" s="313" t="s">
        <v>57</v>
      </c>
    </row>
    <row r="651" spans="1:8" ht="20.100000000000001" customHeight="1" x14ac:dyDescent="0.25">
      <c r="A651" s="311" t="s">
        <v>1550</v>
      </c>
      <c r="B651" s="311" t="s">
        <v>267</v>
      </c>
      <c r="C651" s="312">
        <v>22500</v>
      </c>
      <c r="D651" s="313" t="s">
        <v>57</v>
      </c>
      <c r="E651" s="312">
        <v>0</v>
      </c>
      <c r="F651" s="312">
        <v>0</v>
      </c>
      <c r="G651" s="312">
        <v>22500</v>
      </c>
      <c r="H651" s="313" t="s">
        <v>57</v>
      </c>
    </row>
    <row r="652" spans="1:8" ht="20.100000000000001" customHeight="1" x14ac:dyDescent="0.25">
      <c r="A652" s="311" t="s">
        <v>1551</v>
      </c>
      <c r="B652" s="311" t="s">
        <v>701</v>
      </c>
      <c r="C652" s="312">
        <v>17500</v>
      </c>
      <c r="D652" s="313" t="s">
        <v>57</v>
      </c>
      <c r="E652" s="312">
        <v>0</v>
      </c>
      <c r="F652" s="312">
        <v>0</v>
      </c>
      <c r="G652" s="312">
        <v>17500</v>
      </c>
      <c r="H652" s="313" t="s">
        <v>57</v>
      </c>
    </row>
    <row r="653" spans="1:8" ht="20.100000000000001" customHeight="1" x14ac:dyDescent="0.25">
      <c r="A653" s="311" t="s">
        <v>1552</v>
      </c>
      <c r="B653" s="311" t="s">
        <v>702</v>
      </c>
      <c r="C653" s="312">
        <v>7500</v>
      </c>
      <c r="D653" s="313" t="s">
        <v>57</v>
      </c>
      <c r="E653" s="312">
        <v>0</v>
      </c>
      <c r="F653" s="312">
        <v>0</v>
      </c>
      <c r="G653" s="312">
        <v>7500</v>
      </c>
      <c r="H653" s="313" t="s">
        <v>57</v>
      </c>
    </row>
    <row r="654" spans="1:8" ht="20.100000000000001" customHeight="1" x14ac:dyDescent="0.25">
      <c r="A654" s="311" t="s">
        <v>1553</v>
      </c>
      <c r="B654" s="311" t="s">
        <v>703</v>
      </c>
      <c r="C654" s="312">
        <v>7500</v>
      </c>
      <c r="D654" s="313" t="s">
        <v>57</v>
      </c>
      <c r="E654" s="312">
        <v>0</v>
      </c>
      <c r="F654" s="312">
        <v>0</v>
      </c>
      <c r="G654" s="312">
        <v>7500</v>
      </c>
      <c r="H654" s="313" t="s">
        <v>57</v>
      </c>
    </row>
    <row r="655" spans="1:8" ht="20.100000000000001" customHeight="1" x14ac:dyDescent="0.25">
      <c r="A655" s="311" t="s">
        <v>1554</v>
      </c>
      <c r="B655" s="311" t="s">
        <v>704</v>
      </c>
      <c r="C655" s="312">
        <v>8000</v>
      </c>
      <c r="D655" s="313" t="s">
        <v>57</v>
      </c>
      <c r="E655" s="312">
        <v>0</v>
      </c>
      <c r="F655" s="312">
        <v>0</v>
      </c>
      <c r="G655" s="312">
        <v>8000</v>
      </c>
      <c r="H655" s="313" t="s">
        <v>57</v>
      </c>
    </row>
    <row r="656" spans="1:8" ht="20.100000000000001" customHeight="1" x14ac:dyDescent="0.25">
      <c r="A656" s="314" t="s">
        <v>1555</v>
      </c>
      <c r="B656" s="314" t="s">
        <v>257</v>
      </c>
      <c r="C656" s="315">
        <v>1281285.67</v>
      </c>
      <c r="D656" s="316" t="s">
        <v>57</v>
      </c>
      <c r="E656" s="315">
        <v>187593.78</v>
      </c>
      <c r="F656" s="315">
        <v>0</v>
      </c>
      <c r="G656" s="315">
        <v>1468879.45</v>
      </c>
      <c r="H656" s="316" t="s">
        <v>57</v>
      </c>
    </row>
    <row r="657" spans="1:8" ht="20.100000000000001" customHeight="1" x14ac:dyDescent="0.25">
      <c r="A657" s="311" t="s">
        <v>1556</v>
      </c>
      <c r="B657" s="311" t="s">
        <v>266</v>
      </c>
      <c r="C657" s="312">
        <v>123480.07</v>
      </c>
      <c r="D657" s="313" t="s">
        <v>57</v>
      </c>
      <c r="E657" s="312">
        <v>1200</v>
      </c>
      <c r="F657" s="312">
        <v>0</v>
      </c>
      <c r="G657" s="312">
        <v>124680.07</v>
      </c>
      <c r="H657" s="313" t="s">
        <v>57</v>
      </c>
    </row>
    <row r="658" spans="1:8" ht="20.100000000000001" customHeight="1" x14ac:dyDescent="0.25">
      <c r="A658" s="311" t="s">
        <v>1557</v>
      </c>
      <c r="B658" s="311" t="s">
        <v>267</v>
      </c>
      <c r="C658" s="312">
        <v>0</v>
      </c>
      <c r="D658" s="313" t="s">
        <v>57</v>
      </c>
      <c r="E658" s="312">
        <v>8750</v>
      </c>
      <c r="F658" s="312">
        <v>0</v>
      </c>
      <c r="G658" s="312">
        <v>8750</v>
      </c>
      <c r="H658" s="313" t="s">
        <v>57</v>
      </c>
    </row>
    <row r="659" spans="1:8" ht="20.100000000000001" customHeight="1" x14ac:dyDescent="0.25">
      <c r="A659" s="311" t="s">
        <v>1558</v>
      </c>
      <c r="B659" s="311" t="s">
        <v>701</v>
      </c>
      <c r="C659" s="312">
        <v>3939.64</v>
      </c>
      <c r="D659" s="313" t="s">
        <v>57</v>
      </c>
      <c r="E659" s="312">
        <v>7500</v>
      </c>
      <c r="F659" s="312">
        <v>0</v>
      </c>
      <c r="G659" s="312">
        <v>11439.64</v>
      </c>
      <c r="H659" s="313" t="s">
        <v>57</v>
      </c>
    </row>
    <row r="660" spans="1:8" ht="20.100000000000001" customHeight="1" x14ac:dyDescent="0.25">
      <c r="A660" s="311" t="s">
        <v>1559</v>
      </c>
      <c r="B660" s="311" t="s">
        <v>694</v>
      </c>
      <c r="C660" s="312">
        <v>232790.94</v>
      </c>
      <c r="D660" s="313" t="s">
        <v>57</v>
      </c>
      <c r="E660" s="312">
        <v>66572.710000000006</v>
      </c>
      <c r="F660" s="312">
        <v>0</v>
      </c>
      <c r="G660" s="312">
        <v>299363.65000000002</v>
      </c>
      <c r="H660" s="313" t="s">
        <v>57</v>
      </c>
    </row>
    <row r="661" spans="1:8" ht="20.100000000000001" customHeight="1" x14ac:dyDescent="0.25">
      <c r="A661" s="311" t="s">
        <v>1560</v>
      </c>
      <c r="B661" s="311" t="s">
        <v>741</v>
      </c>
      <c r="C661" s="312">
        <v>336582.9</v>
      </c>
      <c r="D661" s="313" t="s">
        <v>57</v>
      </c>
      <c r="E661" s="312">
        <v>54333.89</v>
      </c>
      <c r="F661" s="312">
        <v>0</v>
      </c>
      <c r="G661" s="312">
        <v>390916.79</v>
      </c>
      <c r="H661" s="313" t="s">
        <v>57</v>
      </c>
    </row>
    <row r="662" spans="1:8" ht="20.100000000000001" customHeight="1" x14ac:dyDescent="0.25">
      <c r="A662" s="311" t="s">
        <v>1561</v>
      </c>
      <c r="B662" s="311" t="s">
        <v>708</v>
      </c>
      <c r="C662" s="312">
        <v>243600</v>
      </c>
      <c r="D662" s="313" t="s">
        <v>57</v>
      </c>
      <c r="E662" s="312">
        <v>0</v>
      </c>
      <c r="F662" s="312">
        <v>0</v>
      </c>
      <c r="G662" s="312">
        <v>243600</v>
      </c>
      <c r="H662" s="313" t="s">
        <v>57</v>
      </c>
    </row>
    <row r="663" spans="1:8" ht="20.100000000000001" customHeight="1" x14ac:dyDescent="0.25">
      <c r="A663" s="311" t="s">
        <v>1562</v>
      </c>
      <c r="B663" s="311" t="s">
        <v>710</v>
      </c>
      <c r="C663" s="312">
        <v>207790.68</v>
      </c>
      <c r="D663" s="313" t="s">
        <v>57</v>
      </c>
      <c r="E663" s="312">
        <v>0</v>
      </c>
      <c r="F663" s="312">
        <v>0</v>
      </c>
      <c r="G663" s="312">
        <v>207790.68</v>
      </c>
      <c r="H663" s="313" t="s">
        <v>57</v>
      </c>
    </row>
    <row r="664" spans="1:8" ht="20.100000000000001" customHeight="1" x14ac:dyDescent="0.25">
      <c r="A664" s="311" t="s">
        <v>1563</v>
      </c>
      <c r="B664" s="311" t="s">
        <v>711</v>
      </c>
      <c r="C664" s="312">
        <v>39440</v>
      </c>
      <c r="D664" s="313" t="s">
        <v>57</v>
      </c>
      <c r="E664" s="312">
        <v>2726</v>
      </c>
      <c r="F664" s="312">
        <v>0</v>
      </c>
      <c r="G664" s="312">
        <v>42166</v>
      </c>
      <c r="H664" s="313" t="s">
        <v>57</v>
      </c>
    </row>
    <row r="665" spans="1:8" ht="20.100000000000001" customHeight="1" x14ac:dyDescent="0.25">
      <c r="A665" s="311" t="s">
        <v>1565</v>
      </c>
      <c r="B665" s="311" t="s">
        <v>713</v>
      </c>
      <c r="C665" s="312">
        <v>2320</v>
      </c>
      <c r="D665" s="313" t="s">
        <v>57</v>
      </c>
      <c r="E665" s="312">
        <v>2610</v>
      </c>
      <c r="F665" s="312">
        <v>0</v>
      </c>
      <c r="G665" s="312">
        <v>4930</v>
      </c>
      <c r="H665" s="313" t="s">
        <v>57</v>
      </c>
    </row>
    <row r="666" spans="1:8" ht="20.100000000000001" customHeight="1" x14ac:dyDescent="0.25">
      <c r="A666" s="311" t="s">
        <v>1566</v>
      </c>
      <c r="B666" s="311" t="s">
        <v>714</v>
      </c>
      <c r="C666" s="312">
        <v>9280</v>
      </c>
      <c r="D666" s="313" t="s">
        <v>57</v>
      </c>
      <c r="E666" s="312">
        <v>10927.2</v>
      </c>
      <c r="F666" s="312">
        <v>0</v>
      </c>
      <c r="G666" s="312">
        <v>20207.2</v>
      </c>
      <c r="H666" s="313" t="s">
        <v>57</v>
      </c>
    </row>
    <row r="667" spans="1:8" ht="20.100000000000001" customHeight="1" x14ac:dyDescent="0.25">
      <c r="A667" s="311" t="s">
        <v>1567</v>
      </c>
      <c r="B667" s="311" t="s">
        <v>715</v>
      </c>
      <c r="C667" s="312">
        <v>6731.09</v>
      </c>
      <c r="D667" s="313" t="s">
        <v>57</v>
      </c>
      <c r="E667" s="312">
        <v>0</v>
      </c>
      <c r="F667" s="312">
        <v>0</v>
      </c>
      <c r="G667" s="312">
        <v>6731.09</v>
      </c>
      <c r="H667" s="313" t="s">
        <v>57</v>
      </c>
    </row>
    <row r="668" spans="1:8" ht="20.100000000000001" customHeight="1" x14ac:dyDescent="0.25">
      <c r="A668" s="311" t="s">
        <v>1791</v>
      </c>
      <c r="B668" s="311" t="s">
        <v>1783</v>
      </c>
      <c r="C668" s="312">
        <v>14069.19</v>
      </c>
      <c r="D668" s="313" t="s">
        <v>57</v>
      </c>
      <c r="E668" s="312">
        <v>0</v>
      </c>
      <c r="F668" s="312">
        <v>0</v>
      </c>
      <c r="G668" s="312">
        <v>14069.19</v>
      </c>
      <c r="H668" s="313" t="s">
        <v>57</v>
      </c>
    </row>
    <row r="669" spans="1:8" ht="20.100000000000001" customHeight="1" x14ac:dyDescent="0.25">
      <c r="A669" s="311" t="s">
        <v>1568</v>
      </c>
      <c r="B669" s="311" t="s">
        <v>716</v>
      </c>
      <c r="C669" s="312">
        <v>15193.9</v>
      </c>
      <c r="D669" s="313" t="s">
        <v>57</v>
      </c>
      <c r="E669" s="312">
        <v>0</v>
      </c>
      <c r="F669" s="312">
        <v>0</v>
      </c>
      <c r="G669" s="312">
        <v>15193.9</v>
      </c>
      <c r="H669" s="313" t="s">
        <v>57</v>
      </c>
    </row>
    <row r="670" spans="1:8" ht="20.100000000000001" customHeight="1" x14ac:dyDescent="0.25">
      <c r="A670" s="311" t="s">
        <v>1569</v>
      </c>
      <c r="B670" s="311" t="s">
        <v>703</v>
      </c>
      <c r="C670" s="312">
        <v>0</v>
      </c>
      <c r="D670" s="313" t="s">
        <v>57</v>
      </c>
      <c r="E670" s="312">
        <v>2500</v>
      </c>
      <c r="F670" s="312">
        <v>0</v>
      </c>
      <c r="G670" s="312">
        <v>2500</v>
      </c>
      <c r="H670" s="313" t="s">
        <v>57</v>
      </c>
    </row>
    <row r="671" spans="1:8" ht="20.100000000000001" customHeight="1" x14ac:dyDescent="0.25">
      <c r="A671" s="311" t="s">
        <v>1570</v>
      </c>
      <c r="B671" s="311" t="s">
        <v>1571</v>
      </c>
      <c r="C671" s="312">
        <v>0</v>
      </c>
      <c r="D671" s="313" t="s">
        <v>57</v>
      </c>
      <c r="E671" s="312">
        <v>2400</v>
      </c>
      <c r="F671" s="312">
        <v>0</v>
      </c>
      <c r="G671" s="312">
        <v>2400</v>
      </c>
      <c r="H671" s="313" t="s">
        <v>57</v>
      </c>
    </row>
    <row r="672" spans="1:8" ht="20.100000000000001" customHeight="1" x14ac:dyDescent="0.25">
      <c r="A672" s="311" t="s">
        <v>1572</v>
      </c>
      <c r="B672" s="311" t="s">
        <v>696</v>
      </c>
      <c r="C672" s="312">
        <v>9710.75</v>
      </c>
      <c r="D672" s="313" t="s">
        <v>57</v>
      </c>
      <c r="E672" s="312">
        <v>6146.98</v>
      </c>
      <c r="F672" s="312">
        <v>0</v>
      </c>
      <c r="G672" s="312">
        <v>15857.73</v>
      </c>
      <c r="H672" s="313" t="s">
        <v>57</v>
      </c>
    </row>
    <row r="673" spans="1:8" ht="20.100000000000001" customHeight="1" x14ac:dyDescent="0.25">
      <c r="A673" s="311" t="s">
        <v>1573</v>
      </c>
      <c r="B673" s="311" t="s">
        <v>825</v>
      </c>
      <c r="C673" s="312">
        <v>23728.11</v>
      </c>
      <c r="D673" s="313" t="s">
        <v>57</v>
      </c>
      <c r="E673" s="312">
        <v>7303</v>
      </c>
      <c r="F673" s="312">
        <v>0</v>
      </c>
      <c r="G673" s="312">
        <v>31031.11</v>
      </c>
      <c r="H673" s="313" t="s">
        <v>57</v>
      </c>
    </row>
    <row r="674" spans="1:8" ht="20.100000000000001" customHeight="1" x14ac:dyDescent="0.25">
      <c r="A674" s="311" t="s">
        <v>1574</v>
      </c>
      <c r="B674" s="311" t="s">
        <v>831</v>
      </c>
      <c r="C674" s="312">
        <v>0</v>
      </c>
      <c r="D674" s="313" t="s">
        <v>57</v>
      </c>
      <c r="E674" s="312">
        <v>3000</v>
      </c>
      <c r="F674" s="312">
        <v>0</v>
      </c>
      <c r="G674" s="312">
        <v>3000</v>
      </c>
      <c r="H674" s="313" t="s">
        <v>57</v>
      </c>
    </row>
    <row r="675" spans="1:8" ht="20.100000000000001" customHeight="1" x14ac:dyDescent="0.25">
      <c r="A675" s="311" t="s">
        <v>1575</v>
      </c>
      <c r="B675" s="311" t="s">
        <v>720</v>
      </c>
      <c r="C675" s="312">
        <v>1203.5</v>
      </c>
      <c r="D675" s="313" t="s">
        <v>57</v>
      </c>
      <c r="E675" s="312">
        <v>0</v>
      </c>
      <c r="F675" s="312">
        <v>0</v>
      </c>
      <c r="G675" s="312">
        <v>1203.5</v>
      </c>
      <c r="H675" s="313" t="s">
        <v>57</v>
      </c>
    </row>
    <row r="676" spans="1:8" ht="20.100000000000001" customHeight="1" x14ac:dyDescent="0.25">
      <c r="A676" s="311" t="s">
        <v>1576</v>
      </c>
      <c r="B676" s="311" t="s">
        <v>826</v>
      </c>
      <c r="C676" s="312">
        <v>1684.9</v>
      </c>
      <c r="D676" s="313" t="s">
        <v>57</v>
      </c>
      <c r="E676" s="312">
        <v>3248</v>
      </c>
      <c r="F676" s="312">
        <v>0</v>
      </c>
      <c r="G676" s="312">
        <v>4932.8999999999996</v>
      </c>
      <c r="H676" s="313" t="s">
        <v>57</v>
      </c>
    </row>
    <row r="677" spans="1:8" ht="20.100000000000001" customHeight="1" x14ac:dyDescent="0.25">
      <c r="A677" s="311" t="s">
        <v>1792</v>
      </c>
      <c r="B677" s="311" t="s">
        <v>1793</v>
      </c>
      <c r="C677" s="312">
        <v>1418</v>
      </c>
      <c r="D677" s="313" t="s">
        <v>57</v>
      </c>
      <c r="E677" s="312">
        <v>0</v>
      </c>
      <c r="F677" s="312">
        <v>0</v>
      </c>
      <c r="G677" s="312">
        <v>1418</v>
      </c>
      <c r="H677" s="313" t="s">
        <v>57</v>
      </c>
    </row>
    <row r="678" spans="1:8" ht="20.100000000000001" customHeight="1" x14ac:dyDescent="0.25">
      <c r="A678" s="311" t="s">
        <v>1794</v>
      </c>
      <c r="B678" s="311" t="s">
        <v>1784</v>
      </c>
      <c r="C678" s="312">
        <v>4590</v>
      </c>
      <c r="D678" s="313" t="s">
        <v>57</v>
      </c>
      <c r="E678" s="312">
        <v>0</v>
      </c>
      <c r="F678" s="312">
        <v>0</v>
      </c>
      <c r="G678" s="312">
        <v>4590</v>
      </c>
      <c r="H678" s="313" t="s">
        <v>57</v>
      </c>
    </row>
    <row r="679" spans="1:8" ht="20.100000000000001" customHeight="1" x14ac:dyDescent="0.25">
      <c r="A679" s="311" t="s">
        <v>1795</v>
      </c>
      <c r="B679" s="311" t="s">
        <v>1785</v>
      </c>
      <c r="C679" s="312">
        <v>3732</v>
      </c>
      <c r="D679" s="313" t="s">
        <v>57</v>
      </c>
      <c r="E679" s="312">
        <v>0</v>
      </c>
      <c r="F679" s="312">
        <v>0</v>
      </c>
      <c r="G679" s="312">
        <v>3732</v>
      </c>
      <c r="H679" s="313" t="s">
        <v>57</v>
      </c>
    </row>
    <row r="680" spans="1:8" ht="20.100000000000001" customHeight="1" x14ac:dyDescent="0.25">
      <c r="A680" s="311" t="s">
        <v>1797</v>
      </c>
      <c r="B680" s="311" t="s">
        <v>1779</v>
      </c>
      <c r="C680" s="312">
        <v>0</v>
      </c>
      <c r="D680" s="313" t="s">
        <v>57</v>
      </c>
      <c r="E680" s="312">
        <v>1275</v>
      </c>
      <c r="F680" s="312">
        <v>0</v>
      </c>
      <c r="G680" s="312">
        <v>1275</v>
      </c>
      <c r="H680" s="313" t="s">
        <v>57</v>
      </c>
    </row>
    <row r="681" spans="1:8" ht="20.100000000000001" customHeight="1" x14ac:dyDescent="0.25">
      <c r="A681" s="311" t="s">
        <v>1798</v>
      </c>
      <c r="B681" s="311" t="s">
        <v>1780</v>
      </c>
      <c r="C681" s="312">
        <v>0</v>
      </c>
      <c r="D681" s="313" t="s">
        <v>57</v>
      </c>
      <c r="E681" s="312">
        <v>7101</v>
      </c>
      <c r="F681" s="312">
        <v>0</v>
      </c>
      <c r="G681" s="312">
        <v>7101</v>
      </c>
      <c r="H681" s="313" t="s">
        <v>57</v>
      </c>
    </row>
    <row r="682" spans="1:8" ht="20.100000000000001" customHeight="1" x14ac:dyDescent="0.25">
      <c r="A682" s="314" t="s">
        <v>1577</v>
      </c>
      <c r="B682" s="314" t="s">
        <v>258</v>
      </c>
      <c r="C682" s="315">
        <v>515094.27</v>
      </c>
      <c r="D682" s="316" t="s">
        <v>57</v>
      </c>
      <c r="E682" s="315">
        <v>91500</v>
      </c>
      <c r="F682" s="315">
        <v>0</v>
      </c>
      <c r="G682" s="315">
        <v>606594.27</v>
      </c>
      <c r="H682" s="316" t="s">
        <v>57</v>
      </c>
    </row>
    <row r="683" spans="1:8" ht="20.100000000000001" customHeight="1" x14ac:dyDescent="0.25">
      <c r="A683" s="311" t="s">
        <v>1578</v>
      </c>
      <c r="B683" s="311" t="s">
        <v>717</v>
      </c>
      <c r="C683" s="312">
        <v>138990.82</v>
      </c>
      <c r="D683" s="313" t="s">
        <v>57</v>
      </c>
      <c r="E683" s="312">
        <v>60500</v>
      </c>
      <c r="F683" s="312">
        <v>0</v>
      </c>
      <c r="G683" s="312">
        <v>199490.82</v>
      </c>
      <c r="H683" s="313" t="s">
        <v>57</v>
      </c>
    </row>
    <row r="684" spans="1:8" ht="20.100000000000001" customHeight="1" x14ac:dyDescent="0.25">
      <c r="A684" s="311" t="s">
        <v>1579</v>
      </c>
      <c r="B684" s="311" t="s">
        <v>718</v>
      </c>
      <c r="C684" s="312">
        <v>306903.45</v>
      </c>
      <c r="D684" s="313" t="s">
        <v>57</v>
      </c>
      <c r="E684" s="312">
        <v>31000</v>
      </c>
      <c r="F684" s="312">
        <v>0</v>
      </c>
      <c r="G684" s="312">
        <v>337903.45</v>
      </c>
      <c r="H684" s="313" t="s">
        <v>57</v>
      </c>
    </row>
    <row r="685" spans="1:8" ht="20.100000000000001" customHeight="1" x14ac:dyDescent="0.25">
      <c r="A685" s="311" t="s">
        <v>1580</v>
      </c>
      <c r="B685" s="311" t="s">
        <v>719</v>
      </c>
      <c r="C685" s="312">
        <v>69200</v>
      </c>
      <c r="D685" s="313" t="s">
        <v>57</v>
      </c>
      <c r="E685" s="312">
        <v>0</v>
      </c>
      <c r="F685" s="312">
        <v>0</v>
      </c>
      <c r="G685" s="312">
        <v>69200</v>
      </c>
      <c r="H685" s="313" t="s">
        <v>57</v>
      </c>
    </row>
    <row r="686" spans="1:8" ht="20.100000000000001" customHeight="1" x14ac:dyDescent="0.25">
      <c r="A686" s="314" t="s">
        <v>1581</v>
      </c>
      <c r="B686" s="314" t="s">
        <v>266</v>
      </c>
      <c r="C686" s="318">
        <v>-10802.65</v>
      </c>
      <c r="D686" s="316" t="s">
        <v>57</v>
      </c>
      <c r="E686" s="315">
        <v>0</v>
      </c>
      <c r="F686" s="315">
        <v>0</v>
      </c>
      <c r="G686" s="318">
        <v>-10802.65</v>
      </c>
      <c r="H686" s="316" t="s">
        <v>57</v>
      </c>
    </row>
    <row r="687" spans="1:8" ht="20.100000000000001" customHeight="1" x14ac:dyDescent="0.25">
      <c r="A687" s="311" t="s">
        <v>1582</v>
      </c>
      <c r="B687" s="311" t="s">
        <v>687</v>
      </c>
      <c r="C687" s="317">
        <v>-10802.65</v>
      </c>
      <c r="D687" s="313" t="s">
        <v>57</v>
      </c>
      <c r="E687" s="312">
        <v>0</v>
      </c>
      <c r="F687" s="312">
        <v>0</v>
      </c>
      <c r="G687" s="317">
        <v>-10802.65</v>
      </c>
      <c r="H687" s="313" t="s">
        <v>57</v>
      </c>
    </row>
    <row r="688" spans="1:8" ht="20.100000000000001" customHeight="1" x14ac:dyDescent="0.25">
      <c r="A688" s="314" t="s">
        <v>1583</v>
      </c>
      <c r="B688" s="314" t="s">
        <v>259</v>
      </c>
      <c r="C688" s="315">
        <v>1920654</v>
      </c>
      <c r="D688" s="316" t="s">
        <v>57</v>
      </c>
      <c r="E688" s="315">
        <v>0</v>
      </c>
      <c r="F688" s="315">
        <v>0</v>
      </c>
      <c r="G688" s="315">
        <v>1920654</v>
      </c>
      <c r="H688" s="316" t="s">
        <v>57</v>
      </c>
    </row>
    <row r="689" spans="1:8" ht="20.100000000000001" customHeight="1" x14ac:dyDescent="0.25">
      <c r="A689" s="311" t="s">
        <v>1584</v>
      </c>
      <c r="B689" s="311" t="s">
        <v>725</v>
      </c>
      <c r="C689" s="312">
        <v>295482</v>
      </c>
      <c r="D689" s="313" t="s">
        <v>57</v>
      </c>
      <c r="E689" s="312">
        <v>0</v>
      </c>
      <c r="F689" s="312">
        <v>0</v>
      </c>
      <c r="G689" s="312">
        <v>295482</v>
      </c>
      <c r="H689" s="313" t="s">
        <v>57</v>
      </c>
    </row>
    <row r="690" spans="1:8" ht="20.100000000000001" customHeight="1" x14ac:dyDescent="0.25">
      <c r="A690" s="311" t="s">
        <v>1585</v>
      </c>
      <c r="B690" s="311" t="s">
        <v>772</v>
      </c>
      <c r="C690" s="312">
        <v>383970</v>
      </c>
      <c r="D690" s="313" t="s">
        <v>57</v>
      </c>
      <c r="E690" s="312">
        <v>0</v>
      </c>
      <c r="F690" s="312">
        <v>0</v>
      </c>
      <c r="G690" s="312">
        <v>383970</v>
      </c>
      <c r="H690" s="313" t="s">
        <v>57</v>
      </c>
    </row>
    <row r="691" spans="1:8" ht="20.100000000000001" customHeight="1" x14ac:dyDescent="0.25">
      <c r="A691" s="311" t="s">
        <v>1586</v>
      </c>
      <c r="B691" s="311" t="s">
        <v>726</v>
      </c>
      <c r="C691" s="312">
        <v>796536</v>
      </c>
      <c r="D691" s="313" t="s">
        <v>57</v>
      </c>
      <c r="E691" s="312">
        <v>0</v>
      </c>
      <c r="F691" s="312">
        <v>0</v>
      </c>
      <c r="G691" s="312">
        <v>796536</v>
      </c>
      <c r="H691" s="313" t="s">
        <v>57</v>
      </c>
    </row>
    <row r="692" spans="1:8" ht="20.100000000000001" customHeight="1" x14ac:dyDescent="0.25">
      <c r="A692" s="311" t="s">
        <v>1587</v>
      </c>
      <c r="B692" s="311" t="s">
        <v>727</v>
      </c>
      <c r="C692" s="312">
        <v>444666</v>
      </c>
      <c r="D692" s="313" t="s">
        <v>57</v>
      </c>
      <c r="E692" s="312">
        <v>0</v>
      </c>
      <c r="F692" s="312">
        <v>0</v>
      </c>
      <c r="G692" s="312">
        <v>444666</v>
      </c>
      <c r="H692" s="313" t="s">
        <v>57</v>
      </c>
    </row>
    <row r="693" spans="1:8" ht="20.100000000000001" customHeight="1" x14ac:dyDescent="0.25">
      <c r="A693" s="314" t="s">
        <v>1588</v>
      </c>
      <c r="B693" s="314" t="s">
        <v>260</v>
      </c>
      <c r="C693" s="315">
        <v>48354.68</v>
      </c>
      <c r="D693" s="316" t="s">
        <v>57</v>
      </c>
      <c r="E693" s="315">
        <v>4958.6899999999996</v>
      </c>
      <c r="F693" s="315">
        <v>0</v>
      </c>
      <c r="G693" s="315">
        <v>53313.37</v>
      </c>
      <c r="H693" s="316" t="s">
        <v>57</v>
      </c>
    </row>
    <row r="694" spans="1:8" ht="20.100000000000001" customHeight="1" x14ac:dyDescent="0.25">
      <c r="A694" s="311" t="s">
        <v>1589</v>
      </c>
      <c r="B694" s="311" t="s">
        <v>729</v>
      </c>
      <c r="C694" s="312">
        <v>44234.81</v>
      </c>
      <c r="D694" s="313" t="s">
        <v>57</v>
      </c>
      <c r="E694" s="312">
        <v>4958.6899999999996</v>
      </c>
      <c r="F694" s="312">
        <v>0</v>
      </c>
      <c r="G694" s="312">
        <v>49193.5</v>
      </c>
      <c r="H694" s="313" t="s">
        <v>57</v>
      </c>
    </row>
    <row r="695" spans="1:8" ht="20.100000000000001" customHeight="1" x14ac:dyDescent="0.25">
      <c r="A695" s="311" t="s">
        <v>1590</v>
      </c>
      <c r="B695" s="311" t="s">
        <v>730</v>
      </c>
      <c r="C695" s="312">
        <v>4119.87</v>
      </c>
      <c r="D695" s="313" t="s">
        <v>57</v>
      </c>
      <c r="E695" s="312">
        <v>0</v>
      </c>
      <c r="F695" s="312">
        <v>0</v>
      </c>
      <c r="G695" s="312">
        <v>4119.87</v>
      </c>
      <c r="H695" s="313" t="s">
        <v>57</v>
      </c>
    </row>
    <row r="696" spans="1:8" ht="20.100000000000001" customHeight="1" x14ac:dyDescent="0.25">
      <c r="A696" s="314" t="s">
        <v>1591</v>
      </c>
      <c r="B696" s="314" t="s">
        <v>261</v>
      </c>
      <c r="C696" s="315">
        <v>81568.72</v>
      </c>
      <c r="D696" s="316" t="s">
        <v>57</v>
      </c>
      <c r="E696" s="315">
        <v>0</v>
      </c>
      <c r="F696" s="315">
        <v>0</v>
      </c>
      <c r="G696" s="315">
        <v>81568.72</v>
      </c>
      <c r="H696" s="316" t="s">
        <v>57</v>
      </c>
    </row>
    <row r="697" spans="1:8" ht="20.100000000000001" customHeight="1" x14ac:dyDescent="0.25">
      <c r="A697" s="311" t="s">
        <v>1592</v>
      </c>
      <c r="B697" s="311" t="s">
        <v>729</v>
      </c>
      <c r="C697" s="312">
        <v>68562.94</v>
      </c>
      <c r="D697" s="313" t="s">
        <v>57</v>
      </c>
      <c r="E697" s="312">
        <v>0</v>
      </c>
      <c r="F697" s="312">
        <v>0</v>
      </c>
      <c r="G697" s="312">
        <v>68562.94</v>
      </c>
      <c r="H697" s="313" t="s">
        <v>57</v>
      </c>
    </row>
    <row r="698" spans="1:8" ht="20.100000000000001" customHeight="1" x14ac:dyDescent="0.25">
      <c r="A698" s="311" t="s">
        <v>1593</v>
      </c>
      <c r="B698" s="311" t="s">
        <v>730</v>
      </c>
      <c r="C698" s="312">
        <v>4958.6899999999996</v>
      </c>
      <c r="D698" s="313" t="s">
        <v>57</v>
      </c>
      <c r="E698" s="312">
        <v>0</v>
      </c>
      <c r="F698" s="312">
        <v>0</v>
      </c>
      <c r="G698" s="312">
        <v>4958.6899999999996</v>
      </c>
      <c r="H698" s="313" t="s">
        <v>57</v>
      </c>
    </row>
    <row r="699" spans="1:8" ht="20.100000000000001" customHeight="1" x14ac:dyDescent="0.25">
      <c r="A699" s="311" t="s">
        <v>1594</v>
      </c>
      <c r="B699" s="311" t="s">
        <v>731</v>
      </c>
      <c r="C699" s="312">
        <v>6394.19</v>
      </c>
      <c r="D699" s="313" t="s">
        <v>57</v>
      </c>
      <c r="E699" s="312">
        <v>0</v>
      </c>
      <c r="F699" s="312">
        <v>0</v>
      </c>
      <c r="G699" s="312">
        <v>6394.19</v>
      </c>
      <c r="H699" s="313" t="s">
        <v>57</v>
      </c>
    </row>
    <row r="700" spans="1:8" ht="20.100000000000001" customHeight="1" x14ac:dyDescent="0.25">
      <c r="A700" s="311" t="s">
        <v>1595</v>
      </c>
      <c r="B700" s="311" t="s">
        <v>732</v>
      </c>
      <c r="C700" s="312">
        <v>1652.9</v>
      </c>
      <c r="D700" s="313" t="s">
        <v>57</v>
      </c>
      <c r="E700" s="312">
        <v>0</v>
      </c>
      <c r="F700" s="312">
        <v>0</v>
      </c>
      <c r="G700" s="312">
        <v>1652.9</v>
      </c>
      <c r="H700" s="313" t="s">
        <v>57</v>
      </c>
    </row>
    <row r="701" spans="1:8" ht="20.100000000000001" customHeight="1" x14ac:dyDescent="0.25">
      <c r="A701" s="314" t="s">
        <v>1596</v>
      </c>
      <c r="B701" s="314" t="s">
        <v>262</v>
      </c>
      <c r="C701" s="315">
        <v>300000</v>
      </c>
      <c r="D701" s="316" t="s">
        <v>57</v>
      </c>
      <c r="E701" s="315">
        <v>0</v>
      </c>
      <c r="F701" s="315">
        <v>0</v>
      </c>
      <c r="G701" s="315">
        <v>300000</v>
      </c>
      <c r="H701" s="316" t="s">
        <v>57</v>
      </c>
    </row>
    <row r="702" spans="1:8" ht="20.100000000000001" customHeight="1" x14ac:dyDescent="0.25">
      <c r="A702" s="311" t="s">
        <v>1597</v>
      </c>
      <c r="B702" s="311" t="s">
        <v>266</v>
      </c>
      <c r="C702" s="312">
        <v>104500</v>
      </c>
      <c r="D702" s="313" t="s">
        <v>57</v>
      </c>
      <c r="E702" s="312">
        <v>0</v>
      </c>
      <c r="F702" s="312">
        <v>0</v>
      </c>
      <c r="G702" s="312">
        <v>104500</v>
      </c>
      <c r="H702" s="313" t="s">
        <v>57</v>
      </c>
    </row>
    <row r="703" spans="1:8" ht="20.100000000000001" customHeight="1" x14ac:dyDescent="0.25">
      <c r="A703" s="311" t="s">
        <v>1598</v>
      </c>
      <c r="B703" s="311" t="s">
        <v>267</v>
      </c>
      <c r="C703" s="312">
        <v>82500</v>
      </c>
      <c r="D703" s="313" t="s">
        <v>57</v>
      </c>
      <c r="E703" s="312">
        <v>0</v>
      </c>
      <c r="F703" s="312">
        <v>0</v>
      </c>
      <c r="G703" s="312">
        <v>82500</v>
      </c>
      <c r="H703" s="313" t="s">
        <v>57</v>
      </c>
    </row>
    <row r="704" spans="1:8" ht="20.100000000000001" customHeight="1" x14ac:dyDescent="0.25">
      <c r="A704" s="311" t="s">
        <v>1599</v>
      </c>
      <c r="B704" s="311" t="s">
        <v>701</v>
      </c>
      <c r="C704" s="312">
        <v>60500</v>
      </c>
      <c r="D704" s="313" t="s">
        <v>57</v>
      </c>
      <c r="E704" s="312">
        <v>0</v>
      </c>
      <c r="F704" s="312">
        <v>0</v>
      </c>
      <c r="G704" s="312">
        <v>60500</v>
      </c>
      <c r="H704" s="313" t="s">
        <v>57</v>
      </c>
    </row>
    <row r="705" spans="1:8" ht="20.100000000000001" customHeight="1" x14ac:dyDescent="0.25">
      <c r="A705" s="311" t="s">
        <v>1600</v>
      </c>
      <c r="B705" s="311" t="s">
        <v>702</v>
      </c>
      <c r="C705" s="312">
        <v>17500</v>
      </c>
      <c r="D705" s="313" t="s">
        <v>57</v>
      </c>
      <c r="E705" s="312">
        <v>0</v>
      </c>
      <c r="F705" s="312">
        <v>0</v>
      </c>
      <c r="G705" s="312">
        <v>17500</v>
      </c>
      <c r="H705" s="313" t="s">
        <v>57</v>
      </c>
    </row>
    <row r="706" spans="1:8" ht="20.100000000000001" customHeight="1" x14ac:dyDescent="0.25">
      <c r="A706" s="311" t="s">
        <v>1601</v>
      </c>
      <c r="B706" s="311" t="s">
        <v>703</v>
      </c>
      <c r="C706" s="312">
        <v>17500</v>
      </c>
      <c r="D706" s="313" t="s">
        <v>57</v>
      </c>
      <c r="E706" s="312">
        <v>0</v>
      </c>
      <c r="F706" s="312">
        <v>0</v>
      </c>
      <c r="G706" s="312">
        <v>17500</v>
      </c>
      <c r="H706" s="313" t="s">
        <v>57</v>
      </c>
    </row>
    <row r="707" spans="1:8" ht="20.100000000000001" customHeight="1" x14ac:dyDescent="0.25">
      <c r="A707" s="311" t="s">
        <v>1602</v>
      </c>
      <c r="B707" s="311" t="s">
        <v>704</v>
      </c>
      <c r="C707" s="312">
        <v>17500</v>
      </c>
      <c r="D707" s="313" t="s">
        <v>57</v>
      </c>
      <c r="E707" s="312">
        <v>0</v>
      </c>
      <c r="F707" s="312">
        <v>0</v>
      </c>
      <c r="G707" s="312">
        <v>17500</v>
      </c>
      <c r="H707" s="313" t="s">
        <v>57</v>
      </c>
    </row>
    <row r="708" spans="1:8" ht="20.100000000000001" customHeight="1" x14ac:dyDescent="0.25">
      <c r="A708" s="314" t="s">
        <v>1603</v>
      </c>
      <c r="B708" s="314" t="s">
        <v>263</v>
      </c>
      <c r="C708" s="315">
        <v>44203.7</v>
      </c>
      <c r="D708" s="316" t="s">
        <v>57</v>
      </c>
      <c r="E708" s="315">
        <v>19206</v>
      </c>
      <c r="F708" s="315">
        <v>0</v>
      </c>
      <c r="G708" s="315">
        <v>63409.7</v>
      </c>
      <c r="H708" s="316" t="s">
        <v>57</v>
      </c>
    </row>
    <row r="709" spans="1:8" ht="20.100000000000001" customHeight="1" x14ac:dyDescent="0.25">
      <c r="A709" s="311" t="s">
        <v>1604</v>
      </c>
      <c r="B709" s="311" t="s">
        <v>733</v>
      </c>
      <c r="C709" s="312">
        <v>44203.7</v>
      </c>
      <c r="D709" s="313" t="s">
        <v>57</v>
      </c>
      <c r="E709" s="312">
        <v>19206</v>
      </c>
      <c r="F709" s="312">
        <v>0</v>
      </c>
      <c r="G709" s="312">
        <v>63409.7</v>
      </c>
      <c r="H709" s="313" t="s">
        <v>57</v>
      </c>
    </row>
    <row r="710" spans="1:8" ht="20.100000000000001" customHeight="1" x14ac:dyDescent="0.25">
      <c r="A710" s="311" t="s">
        <v>1605</v>
      </c>
      <c r="B710" s="311" t="s">
        <v>241</v>
      </c>
      <c r="C710" s="312">
        <v>1301364.2</v>
      </c>
      <c r="D710" s="313" t="s">
        <v>57</v>
      </c>
      <c r="E710" s="312">
        <v>67397.34</v>
      </c>
      <c r="F710" s="312">
        <v>0</v>
      </c>
      <c r="G710" s="312">
        <v>1368761.54</v>
      </c>
      <c r="H710" s="313" t="s">
        <v>57</v>
      </c>
    </row>
    <row r="711" spans="1:8" ht="20.100000000000001" customHeight="1" x14ac:dyDescent="0.25">
      <c r="A711" s="314" t="s">
        <v>1606</v>
      </c>
      <c r="B711" s="314" t="s">
        <v>796</v>
      </c>
      <c r="C711" s="315">
        <v>1301364.2</v>
      </c>
      <c r="D711" s="316" t="s">
        <v>57</v>
      </c>
      <c r="E711" s="315">
        <v>67397.34</v>
      </c>
      <c r="F711" s="315">
        <v>0</v>
      </c>
      <c r="G711" s="315">
        <v>1368761.54</v>
      </c>
      <c r="H711" s="316" t="s">
        <v>57</v>
      </c>
    </row>
    <row r="712" spans="1:8" ht="20.100000000000001" customHeight="1" x14ac:dyDescent="0.25">
      <c r="A712" s="311" t="s">
        <v>1607</v>
      </c>
      <c r="B712" s="311" t="s">
        <v>696</v>
      </c>
      <c r="C712" s="312">
        <v>18148.900000000001</v>
      </c>
      <c r="D712" s="313" t="s">
        <v>57</v>
      </c>
      <c r="E712" s="312">
        <v>1490</v>
      </c>
      <c r="F712" s="312">
        <v>0</v>
      </c>
      <c r="G712" s="312">
        <v>19638.900000000001</v>
      </c>
      <c r="H712" s="313" t="s">
        <v>57</v>
      </c>
    </row>
    <row r="713" spans="1:8" ht="20.100000000000001" customHeight="1" x14ac:dyDescent="0.25">
      <c r="A713" s="311" t="s">
        <v>1608</v>
      </c>
      <c r="B713" s="311" t="s">
        <v>734</v>
      </c>
      <c r="C713" s="312">
        <v>7979.44</v>
      </c>
      <c r="D713" s="313" t="s">
        <v>57</v>
      </c>
      <c r="E713" s="312">
        <v>0</v>
      </c>
      <c r="F713" s="312">
        <v>0</v>
      </c>
      <c r="G713" s="312">
        <v>7979.44</v>
      </c>
      <c r="H713" s="313" t="s">
        <v>57</v>
      </c>
    </row>
    <row r="714" spans="1:8" ht="20.100000000000001" customHeight="1" x14ac:dyDescent="0.25">
      <c r="A714" s="311" t="s">
        <v>1610</v>
      </c>
      <c r="B714" s="311" t="s">
        <v>736</v>
      </c>
      <c r="C714" s="312">
        <v>751.68</v>
      </c>
      <c r="D714" s="313" t="s">
        <v>57</v>
      </c>
      <c r="E714" s="312">
        <v>6467</v>
      </c>
      <c r="F714" s="312">
        <v>0</v>
      </c>
      <c r="G714" s="312">
        <v>7218.68</v>
      </c>
      <c r="H714" s="313" t="s">
        <v>57</v>
      </c>
    </row>
    <row r="715" spans="1:8" ht="20.100000000000001" customHeight="1" x14ac:dyDescent="0.25">
      <c r="A715" s="311" t="s">
        <v>1611</v>
      </c>
      <c r="B715" s="311" t="s">
        <v>737</v>
      </c>
      <c r="C715" s="312">
        <v>3534</v>
      </c>
      <c r="D715" s="313" t="s">
        <v>57</v>
      </c>
      <c r="E715" s="312">
        <v>0</v>
      </c>
      <c r="F715" s="312">
        <v>0</v>
      </c>
      <c r="G715" s="312">
        <v>3534</v>
      </c>
      <c r="H715" s="313" t="s">
        <v>57</v>
      </c>
    </row>
    <row r="716" spans="1:8" ht="20.100000000000001" customHeight="1" x14ac:dyDescent="0.25">
      <c r="A716" s="311" t="s">
        <v>1613</v>
      </c>
      <c r="B716" s="311" t="s">
        <v>739</v>
      </c>
      <c r="C716" s="312">
        <v>60798.64</v>
      </c>
      <c r="D716" s="313" t="s">
        <v>57</v>
      </c>
      <c r="E716" s="312">
        <v>0</v>
      </c>
      <c r="F716" s="312">
        <v>0</v>
      </c>
      <c r="G716" s="312">
        <v>60798.64</v>
      </c>
      <c r="H716" s="313" t="s">
        <v>57</v>
      </c>
    </row>
    <row r="717" spans="1:8" ht="20.100000000000001" customHeight="1" x14ac:dyDescent="0.25">
      <c r="A717" s="311" t="s">
        <v>1614</v>
      </c>
      <c r="B717" s="311" t="s">
        <v>693</v>
      </c>
      <c r="C717" s="312">
        <v>2278.3200000000002</v>
      </c>
      <c r="D717" s="313" t="s">
        <v>57</v>
      </c>
      <c r="E717" s="312">
        <v>0</v>
      </c>
      <c r="F717" s="312">
        <v>0</v>
      </c>
      <c r="G717" s="312">
        <v>2278.3200000000002</v>
      </c>
      <c r="H717" s="313" t="s">
        <v>57</v>
      </c>
    </row>
    <row r="718" spans="1:8" ht="20.100000000000001" customHeight="1" x14ac:dyDescent="0.25">
      <c r="A718" s="311" t="s">
        <v>1615</v>
      </c>
      <c r="B718" s="311" t="s">
        <v>740</v>
      </c>
      <c r="C718" s="312">
        <v>3000</v>
      </c>
      <c r="D718" s="313" t="s">
        <v>57</v>
      </c>
      <c r="E718" s="312">
        <v>0</v>
      </c>
      <c r="F718" s="312">
        <v>0</v>
      </c>
      <c r="G718" s="312">
        <v>3000</v>
      </c>
      <c r="H718" s="313" t="s">
        <v>57</v>
      </c>
    </row>
    <row r="719" spans="1:8" ht="20.100000000000001" customHeight="1" x14ac:dyDescent="0.25">
      <c r="A719" s="311" t="s">
        <v>1616</v>
      </c>
      <c r="B719" s="311" t="s">
        <v>721</v>
      </c>
      <c r="C719" s="312">
        <v>3772</v>
      </c>
      <c r="D719" s="313" t="s">
        <v>57</v>
      </c>
      <c r="E719" s="312">
        <v>0</v>
      </c>
      <c r="F719" s="312">
        <v>0</v>
      </c>
      <c r="G719" s="312">
        <v>3772</v>
      </c>
      <c r="H719" s="313" t="s">
        <v>57</v>
      </c>
    </row>
    <row r="720" spans="1:8" ht="20.100000000000001" customHeight="1" x14ac:dyDescent="0.25">
      <c r="A720" s="311" t="s">
        <v>1617</v>
      </c>
      <c r="B720" s="311" t="s">
        <v>729</v>
      </c>
      <c r="C720" s="312">
        <v>489616.35</v>
      </c>
      <c r="D720" s="313" t="s">
        <v>57</v>
      </c>
      <c r="E720" s="312">
        <v>44048.160000000003</v>
      </c>
      <c r="F720" s="312">
        <v>0</v>
      </c>
      <c r="G720" s="312">
        <v>533664.51</v>
      </c>
      <c r="H720" s="313" t="s">
        <v>57</v>
      </c>
    </row>
    <row r="721" spans="1:8" ht="20.100000000000001" customHeight="1" x14ac:dyDescent="0.25">
      <c r="A721" s="311" t="s">
        <v>1618</v>
      </c>
      <c r="B721" s="311" t="s">
        <v>731</v>
      </c>
      <c r="C721" s="312">
        <v>50714.95</v>
      </c>
      <c r="D721" s="313" t="s">
        <v>57</v>
      </c>
      <c r="E721" s="312">
        <v>0</v>
      </c>
      <c r="F721" s="312">
        <v>0</v>
      </c>
      <c r="G721" s="312">
        <v>50714.95</v>
      </c>
      <c r="H721" s="313" t="s">
        <v>57</v>
      </c>
    </row>
    <row r="722" spans="1:8" ht="20.100000000000001" customHeight="1" x14ac:dyDescent="0.25">
      <c r="A722" s="311" t="s">
        <v>1619</v>
      </c>
      <c r="B722" s="311" t="s">
        <v>730</v>
      </c>
      <c r="C722" s="312">
        <v>24863.06</v>
      </c>
      <c r="D722" s="313" t="s">
        <v>57</v>
      </c>
      <c r="E722" s="312">
        <v>0</v>
      </c>
      <c r="F722" s="312">
        <v>0</v>
      </c>
      <c r="G722" s="312">
        <v>24863.06</v>
      </c>
      <c r="H722" s="313" t="s">
        <v>57</v>
      </c>
    </row>
    <row r="723" spans="1:8" ht="20.100000000000001" customHeight="1" x14ac:dyDescent="0.25">
      <c r="A723" s="311" t="s">
        <v>1620</v>
      </c>
      <c r="B723" s="311" t="s">
        <v>732</v>
      </c>
      <c r="C723" s="312">
        <v>10716.19</v>
      </c>
      <c r="D723" s="313" t="s">
        <v>57</v>
      </c>
      <c r="E723" s="312">
        <v>0</v>
      </c>
      <c r="F723" s="312">
        <v>0</v>
      </c>
      <c r="G723" s="312">
        <v>10716.19</v>
      </c>
      <c r="H723" s="313" t="s">
        <v>57</v>
      </c>
    </row>
    <row r="724" spans="1:8" ht="20.100000000000001" customHeight="1" x14ac:dyDescent="0.25">
      <c r="A724" s="311" t="s">
        <v>1621</v>
      </c>
      <c r="B724" s="311" t="s">
        <v>798</v>
      </c>
      <c r="C724" s="312">
        <v>57969.25</v>
      </c>
      <c r="D724" s="313" t="s">
        <v>57</v>
      </c>
      <c r="E724" s="312">
        <v>411.96</v>
      </c>
      <c r="F724" s="312">
        <v>0</v>
      </c>
      <c r="G724" s="312">
        <v>58381.21</v>
      </c>
      <c r="H724" s="313" t="s">
        <v>57</v>
      </c>
    </row>
    <row r="725" spans="1:8" ht="20.100000000000001" customHeight="1" x14ac:dyDescent="0.25">
      <c r="A725" s="311" t="s">
        <v>1622</v>
      </c>
      <c r="B725" s="311" t="s">
        <v>742</v>
      </c>
      <c r="C725" s="312">
        <v>1470</v>
      </c>
      <c r="D725" s="313" t="s">
        <v>57</v>
      </c>
      <c r="E725" s="312">
        <v>0</v>
      </c>
      <c r="F725" s="312">
        <v>0</v>
      </c>
      <c r="G725" s="312">
        <v>1470</v>
      </c>
      <c r="H725" s="313" t="s">
        <v>57</v>
      </c>
    </row>
    <row r="726" spans="1:8" ht="20.100000000000001" customHeight="1" x14ac:dyDescent="0.25">
      <c r="A726" s="311" t="s">
        <v>1623</v>
      </c>
      <c r="B726" s="311" t="s">
        <v>743</v>
      </c>
      <c r="C726" s="312">
        <v>632.5</v>
      </c>
      <c r="D726" s="313" t="s">
        <v>57</v>
      </c>
      <c r="E726" s="312">
        <v>0</v>
      </c>
      <c r="F726" s="312">
        <v>0</v>
      </c>
      <c r="G726" s="312">
        <v>632.5</v>
      </c>
      <c r="H726" s="313" t="s">
        <v>57</v>
      </c>
    </row>
    <row r="727" spans="1:8" ht="20.100000000000001" customHeight="1" x14ac:dyDescent="0.25">
      <c r="A727" s="311" t="s">
        <v>1624</v>
      </c>
      <c r="B727" s="311" t="s">
        <v>744</v>
      </c>
      <c r="C727" s="312">
        <v>16457.87</v>
      </c>
      <c r="D727" s="313" t="s">
        <v>57</v>
      </c>
      <c r="E727" s="312">
        <v>0</v>
      </c>
      <c r="F727" s="312">
        <v>0</v>
      </c>
      <c r="G727" s="312">
        <v>16457.87</v>
      </c>
      <c r="H727" s="313" t="s">
        <v>57</v>
      </c>
    </row>
    <row r="728" spans="1:8" ht="20.100000000000001" customHeight="1" x14ac:dyDescent="0.25">
      <c r="A728" s="311" t="s">
        <v>1625</v>
      </c>
      <c r="B728" s="311" t="s">
        <v>745</v>
      </c>
      <c r="C728" s="312">
        <v>2500</v>
      </c>
      <c r="D728" s="313" t="s">
        <v>57</v>
      </c>
      <c r="E728" s="312">
        <v>0</v>
      </c>
      <c r="F728" s="312">
        <v>0</v>
      </c>
      <c r="G728" s="312">
        <v>2500</v>
      </c>
      <c r="H728" s="313" t="s">
        <v>57</v>
      </c>
    </row>
    <row r="729" spans="1:8" ht="20.100000000000001" customHeight="1" x14ac:dyDescent="0.25">
      <c r="A729" s="311" t="s">
        <v>1626</v>
      </c>
      <c r="B729" s="311" t="s">
        <v>746</v>
      </c>
      <c r="C729" s="312">
        <v>3146.81</v>
      </c>
      <c r="D729" s="313" t="s">
        <v>57</v>
      </c>
      <c r="E729" s="312">
        <v>0</v>
      </c>
      <c r="F729" s="312">
        <v>0</v>
      </c>
      <c r="G729" s="312">
        <v>3146.81</v>
      </c>
      <c r="H729" s="313" t="s">
        <v>57</v>
      </c>
    </row>
    <row r="730" spans="1:8" ht="20.100000000000001" customHeight="1" x14ac:dyDescent="0.25">
      <c r="A730" s="311" t="s">
        <v>1627</v>
      </c>
      <c r="B730" s="311" t="s">
        <v>747</v>
      </c>
      <c r="C730" s="312">
        <v>6817.85</v>
      </c>
      <c r="D730" s="313" t="s">
        <v>57</v>
      </c>
      <c r="E730" s="312">
        <v>0</v>
      </c>
      <c r="F730" s="312">
        <v>0</v>
      </c>
      <c r="G730" s="312">
        <v>6817.85</v>
      </c>
      <c r="H730" s="313" t="s">
        <v>57</v>
      </c>
    </row>
    <row r="731" spans="1:8" ht="20.100000000000001" customHeight="1" x14ac:dyDescent="0.25">
      <c r="A731" s="311" t="s">
        <v>1799</v>
      </c>
      <c r="B731" s="311" t="s">
        <v>1786</v>
      </c>
      <c r="C731" s="312">
        <v>710.9</v>
      </c>
      <c r="D731" s="313" t="s">
        <v>57</v>
      </c>
      <c r="E731" s="312">
        <v>0</v>
      </c>
      <c r="F731" s="312">
        <v>0</v>
      </c>
      <c r="G731" s="312">
        <v>710.9</v>
      </c>
      <c r="H731" s="313" t="s">
        <v>57</v>
      </c>
    </row>
    <row r="732" spans="1:8" ht="20.100000000000001" customHeight="1" x14ac:dyDescent="0.25">
      <c r="A732" s="311" t="s">
        <v>1628</v>
      </c>
      <c r="B732" s="311" t="s">
        <v>748</v>
      </c>
      <c r="C732" s="312">
        <v>7646.6</v>
      </c>
      <c r="D732" s="313" t="s">
        <v>57</v>
      </c>
      <c r="E732" s="312">
        <v>0</v>
      </c>
      <c r="F732" s="312">
        <v>0</v>
      </c>
      <c r="G732" s="312">
        <v>7646.6</v>
      </c>
      <c r="H732" s="313" t="s">
        <v>57</v>
      </c>
    </row>
    <row r="733" spans="1:8" ht="20.100000000000001" customHeight="1" x14ac:dyDescent="0.25">
      <c r="A733" s="311" t="s">
        <v>1629</v>
      </c>
      <c r="B733" s="311" t="s">
        <v>700</v>
      </c>
      <c r="C733" s="312">
        <v>0</v>
      </c>
      <c r="D733" s="313" t="s">
        <v>57</v>
      </c>
      <c r="E733" s="312">
        <v>1725.66</v>
      </c>
      <c r="F733" s="312">
        <v>0</v>
      </c>
      <c r="G733" s="312">
        <v>1725.66</v>
      </c>
      <c r="H733" s="313" t="s">
        <v>57</v>
      </c>
    </row>
    <row r="734" spans="1:8" ht="20.100000000000001" customHeight="1" x14ac:dyDescent="0.25">
      <c r="A734" s="311" t="s">
        <v>1630</v>
      </c>
      <c r="B734" s="311" t="s">
        <v>749</v>
      </c>
      <c r="C734" s="312">
        <v>3162.86</v>
      </c>
      <c r="D734" s="313" t="s">
        <v>57</v>
      </c>
      <c r="E734" s="312">
        <v>0</v>
      </c>
      <c r="F734" s="312">
        <v>0</v>
      </c>
      <c r="G734" s="312">
        <v>3162.86</v>
      </c>
      <c r="H734" s="313" t="s">
        <v>57</v>
      </c>
    </row>
    <row r="735" spans="1:8" ht="20.100000000000001" customHeight="1" x14ac:dyDescent="0.25">
      <c r="A735" s="311" t="s">
        <v>1631</v>
      </c>
      <c r="B735" s="311" t="s">
        <v>750</v>
      </c>
      <c r="C735" s="312">
        <v>449.71</v>
      </c>
      <c r="D735" s="313" t="s">
        <v>57</v>
      </c>
      <c r="E735" s="312">
        <v>0</v>
      </c>
      <c r="F735" s="312">
        <v>0</v>
      </c>
      <c r="G735" s="312">
        <v>449.71</v>
      </c>
      <c r="H735" s="313" t="s">
        <v>57</v>
      </c>
    </row>
    <row r="736" spans="1:8" ht="20.100000000000001" customHeight="1" x14ac:dyDescent="0.25">
      <c r="A736" s="311" t="s">
        <v>1633</v>
      </c>
      <c r="B736" s="311" t="s">
        <v>752</v>
      </c>
      <c r="C736" s="312">
        <v>66451.899999999994</v>
      </c>
      <c r="D736" s="313" t="s">
        <v>57</v>
      </c>
      <c r="E736" s="312">
        <v>0</v>
      </c>
      <c r="F736" s="312">
        <v>0</v>
      </c>
      <c r="G736" s="312">
        <v>66451.899999999994</v>
      </c>
      <c r="H736" s="313" t="s">
        <v>57</v>
      </c>
    </row>
    <row r="737" spans="1:8" ht="20.100000000000001" customHeight="1" x14ac:dyDescent="0.25">
      <c r="A737" s="311" t="s">
        <v>1634</v>
      </c>
      <c r="B737" s="311" t="s">
        <v>753</v>
      </c>
      <c r="C737" s="312">
        <v>2500</v>
      </c>
      <c r="D737" s="313" t="s">
        <v>57</v>
      </c>
      <c r="E737" s="312">
        <v>0</v>
      </c>
      <c r="F737" s="312">
        <v>0</v>
      </c>
      <c r="G737" s="312">
        <v>2500</v>
      </c>
      <c r="H737" s="313" t="s">
        <v>57</v>
      </c>
    </row>
    <row r="738" spans="1:8" ht="20.100000000000001" customHeight="1" x14ac:dyDescent="0.25">
      <c r="A738" s="311" t="s">
        <v>1635</v>
      </c>
      <c r="B738" s="311" t="s">
        <v>694</v>
      </c>
      <c r="C738" s="312">
        <v>8432.9599999999991</v>
      </c>
      <c r="D738" s="313" t="s">
        <v>57</v>
      </c>
      <c r="E738" s="312">
        <v>0</v>
      </c>
      <c r="F738" s="312">
        <v>0</v>
      </c>
      <c r="G738" s="312">
        <v>8432.9599999999991</v>
      </c>
      <c r="H738" s="313" t="s">
        <v>57</v>
      </c>
    </row>
    <row r="739" spans="1:8" ht="20.100000000000001" customHeight="1" x14ac:dyDescent="0.25">
      <c r="A739" s="311" t="s">
        <v>1636</v>
      </c>
      <c r="B739" s="311" t="s">
        <v>754</v>
      </c>
      <c r="C739" s="312">
        <v>108772.41</v>
      </c>
      <c r="D739" s="313" t="s">
        <v>57</v>
      </c>
      <c r="E739" s="312">
        <v>13104.56</v>
      </c>
      <c r="F739" s="312">
        <v>0</v>
      </c>
      <c r="G739" s="312">
        <v>121876.97</v>
      </c>
      <c r="H739" s="313" t="s">
        <v>57</v>
      </c>
    </row>
    <row r="740" spans="1:8" ht="20.100000000000001" customHeight="1" x14ac:dyDescent="0.25">
      <c r="A740" s="311" t="s">
        <v>1800</v>
      </c>
      <c r="B740" s="311" t="s">
        <v>1787</v>
      </c>
      <c r="C740" s="312">
        <v>9434.34</v>
      </c>
      <c r="D740" s="313" t="s">
        <v>57</v>
      </c>
      <c r="E740" s="312">
        <v>0</v>
      </c>
      <c r="F740" s="312">
        <v>0</v>
      </c>
      <c r="G740" s="312">
        <v>9434.34</v>
      </c>
      <c r="H740" s="313" t="s">
        <v>57</v>
      </c>
    </row>
    <row r="741" spans="1:8" ht="20.100000000000001" customHeight="1" x14ac:dyDescent="0.25">
      <c r="A741" s="311" t="s">
        <v>1637</v>
      </c>
      <c r="B741" s="311" t="s">
        <v>756</v>
      </c>
      <c r="C741" s="312">
        <v>304601.71000000002</v>
      </c>
      <c r="D741" s="313" t="s">
        <v>57</v>
      </c>
      <c r="E741" s="312">
        <v>0</v>
      </c>
      <c r="F741" s="312">
        <v>0</v>
      </c>
      <c r="G741" s="312">
        <v>304601.71000000002</v>
      </c>
      <c r="H741" s="313" t="s">
        <v>57</v>
      </c>
    </row>
    <row r="742" spans="1:8" ht="20.100000000000001" customHeight="1" x14ac:dyDescent="0.25">
      <c r="A742" s="311" t="s">
        <v>1638</v>
      </c>
      <c r="B742" s="311" t="s">
        <v>687</v>
      </c>
      <c r="C742" s="312">
        <v>0</v>
      </c>
      <c r="D742" s="313" t="s">
        <v>57</v>
      </c>
      <c r="E742" s="312">
        <v>150</v>
      </c>
      <c r="F742" s="312">
        <v>0</v>
      </c>
      <c r="G742" s="312">
        <v>150</v>
      </c>
      <c r="H742" s="313" t="s">
        <v>57</v>
      </c>
    </row>
    <row r="743" spans="1:8" ht="20.100000000000001" customHeight="1" x14ac:dyDescent="0.25">
      <c r="A743" s="311" t="s">
        <v>1639</v>
      </c>
      <c r="B743" s="311" t="s">
        <v>682</v>
      </c>
      <c r="C743" s="312">
        <v>3400</v>
      </c>
      <c r="D743" s="313" t="s">
        <v>57</v>
      </c>
      <c r="E743" s="312">
        <v>0</v>
      </c>
      <c r="F743" s="312">
        <v>0</v>
      </c>
      <c r="G743" s="312">
        <v>3400</v>
      </c>
      <c r="H743" s="313" t="s">
        <v>57</v>
      </c>
    </row>
    <row r="744" spans="1:8" ht="20.100000000000001" customHeight="1" x14ac:dyDescent="0.25">
      <c r="A744" s="311" t="s">
        <v>1640</v>
      </c>
      <c r="B744" s="311" t="s">
        <v>757</v>
      </c>
      <c r="C744" s="312">
        <v>254</v>
      </c>
      <c r="D744" s="313" t="s">
        <v>57</v>
      </c>
      <c r="E744" s="312">
        <v>0</v>
      </c>
      <c r="F744" s="312">
        <v>0</v>
      </c>
      <c r="G744" s="312">
        <v>254</v>
      </c>
      <c r="H744" s="313" t="s">
        <v>57</v>
      </c>
    </row>
    <row r="745" spans="1:8" ht="20.100000000000001" customHeight="1" x14ac:dyDescent="0.25">
      <c r="A745" s="311" t="s">
        <v>1641</v>
      </c>
      <c r="B745" s="311" t="s">
        <v>758</v>
      </c>
      <c r="C745" s="312">
        <v>11419</v>
      </c>
      <c r="D745" s="313" t="s">
        <v>57</v>
      </c>
      <c r="E745" s="312">
        <v>0</v>
      </c>
      <c r="F745" s="312">
        <v>0</v>
      </c>
      <c r="G745" s="312">
        <v>11419</v>
      </c>
      <c r="H745" s="313" t="s">
        <v>57</v>
      </c>
    </row>
    <row r="746" spans="1:8" ht="20.100000000000001" customHeight="1" x14ac:dyDescent="0.25">
      <c r="A746" s="311" t="s">
        <v>1642</v>
      </c>
      <c r="B746" s="311" t="s">
        <v>759</v>
      </c>
      <c r="C746" s="312">
        <v>8960</v>
      </c>
      <c r="D746" s="313" t="s">
        <v>57</v>
      </c>
      <c r="E746" s="312">
        <v>0</v>
      </c>
      <c r="F746" s="312">
        <v>0</v>
      </c>
      <c r="G746" s="312">
        <v>8960</v>
      </c>
      <c r="H746" s="313" t="s">
        <v>57</v>
      </c>
    </row>
    <row r="747" spans="1:8" ht="20.100000000000001" customHeight="1" x14ac:dyDescent="0.25">
      <c r="A747" s="314" t="s">
        <v>1643</v>
      </c>
      <c r="B747" s="314" t="s">
        <v>269</v>
      </c>
      <c r="C747" s="315">
        <v>28596.51</v>
      </c>
      <c r="D747" s="316" t="s">
        <v>57</v>
      </c>
      <c r="E747" s="315">
        <v>707</v>
      </c>
      <c r="F747" s="315">
        <v>0</v>
      </c>
      <c r="G747" s="315">
        <v>29303.51</v>
      </c>
      <c r="H747" s="316" t="s">
        <v>57</v>
      </c>
    </row>
    <row r="748" spans="1:8" ht="20.100000000000001" customHeight="1" x14ac:dyDescent="0.25">
      <c r="A748" s="311" t="s">
        <v>1644</v>
      </c>
      <c r="B748" s="311" t="s">
        <v>760</v>
      </c>
      <c r="C748" s="312">
        <v>4814.1899999999996</v>
      </c>
      <c r="D748" s="313" t="s">
        <v>57</v>
      </c>
      <c r="E748" s="312">
        <v>296.36</v>
      </c>
      <c r="F748" s="312">
        <v>0</v>
      </c>
      <c r="G748" s="312">
        <v>5110.55</v>
      </c>
      <c r="H748" s="313" t="s">
        <v>57</v>
      </c>
    </row>
    <row r="749" spans="1:8" ht="20.100000000000001" customHeight="1" x14ac:dyDescent="0.25">
      <c r="A749" s="311" t="s">
        <v>1645</v>
      </c>
      <c r="B749" s="311" t="s">
        <v>98</v>
      </c>
      <c r="C749" s="312">
        <v>23782.32</v>
      </c>
      <c r="D749" s="313" t="s">
        <v>57</v>
      </c>
      <c r="E749" s="312">
        <v>410.64</v>
      </c>
      <c r="F749" s="312">
        <v>0</v>
      </c>
      <c r="G749" s="312">
        <v>24192.959999999999</v>
      </c>
      <c r="H749" s="313" t="s">
        <v>57</v>
      </c>
    </row>
    <row r="750" spans="1:8" ht="20.100000000000001" customHeight="1" x14ac:dyDescent="0.25">
      <c r="A750" s="314" t="s">
        <v>1646</v>
      </c>
      <c r="B750" s="314" t="s">
        <v>761</v>
      </c>
      <c r="C750" s="315">
        <v>0</v>
      </c>
      <c r="D750" s="316" t="s">
        <v>57</v>
      </c>
      <c r="E750" s="315">
        <v>8071</v>
      </c>
      <c r="F750" s="315">
        <v>0</v>
      </c>
      <c r="G750" s="315">
        <v>8071</v>
      </c>
      <c r="H750" s="316" t="s">
        <v>57</v>
      </c>
    </row>
    <row r="751" spans="1:8" ht="20.100000000000001" customHeight="1" x14ac:dyDescent="0.25">
      <c r="A751" s="311" t="s">
        <v>1647</v>
      </c>
      <c r="B751" s="311" t="s">
        <v>178</v>
      </c>
      <c r="C751" s="312">
        <v>384000</v>
      </c>
      <c r="D751" s="313" t="s">
        <v>57</v>
      </c>
      <c r="E751" s="312">
        <v>27000</v>
      </c>
      <c r="F751" s="312">
        <v>0</v>
      </c>
      <c r="G751" s="312">
        <v>411000</v>
      </c>
      <c r="H751" s="313" t="s">
        <v>57</v>
      </c>
    </row>
    <row r="752" spans="1:8" ht="20.100000000000001" customHeight="1" x14ac:dyDescent="0.25">
      <c r="A752" s="314" t="s">
        <v>1648</v>
      </c>
      <c r="B752" s="314" t="s">
        <v>178</v>
      </c>
      <c r="C752" s="315">
        <v>384000</v>
      </c>
      <c r="D752" s="316" t="s">
        <v>57</v>
      </c>
      <c r="E752" s="315">
        <v>27000</v>
      </c>
      <c r="F752" s="315">
        <v>0</v>
      </c>
      <c r="G752" s="315">
        <v>411000</v>
      </c>
      <c r="H752" s="316" t="s">
        <v>57</v>
      </c>
    </row>
    <row r="753" spans="1:8" ht="20.100000000000001" customHeight="1" x14ac:dyDescent="0.25">
      <c r="A753" s="311" t="s">
        <v>1649</v>
      </c>
      <c r="B753" s="311" t="s">
        <v>124</v>
      </c>
      <c r="C753" s="312">
        <v>42000</v>
      </c>
      <c r="D753" s="313" t="s">
        <v>57</v>
      </c>
      <c r="E753" s="312">
        <v>0</v>
      </c>
      <c r="F753" s="312">
        <v>0</v>
      </c>
      <c r="G753" s="312">
        <v>42000</v>
      </c>
      <c r="H753" s="313" t="s">
        <v>57</v>
      </c>
    </row>
    <row r="754" spans="1:8" ht="20.100000000000001" customHeight="1" x14ac:dyDescent="0.25">
      <c r="A754" s="311" t="s">
        <v>1650</v>
      </c>
      <c r="B754" s="311" t="s">
        <v>119</v>
      </c>
      <c r="C754" s="312">
        <v>42000</v>
      </c>
      <c r="D754" s="313" t="s">
        <v>57</v>
      </c>
      <c r="E754" s="312">
        <v>9000</v>
      </c>
      <c r="F754" s="312">
        <v>0</v>
      </c>
      <c r="G754" s="312">
        <v>51000</v>
      </c>
      <c r="H754" s="313" t="s">
        <v>57</v>
      </c>
    </row>
    <row r="755" spans="1:8" ht="20.100000000000001" customHeight="1" x14ac:dyDescent="0.25">
      <c r="A755" s="311" t="s">
        <v>1651</v>
      </c>
      <c r="B755" s="311" t="s">
        <v>762</v>
      </c>
      <c r="C755" s="312">
        <v>72000</v>
      </c>
      <c r="D755" s="313" t="s">
        <v>57</v>
      </c>
      <c r="E755" s="312">
        <v>0</v>
      </c>
      <c r="F755" s="312">
        <v>0</v>
      </c>
      <c r="G755" s="312">
        <v>72000</v>
      </c>
      <c r="H755" s="313" t="s">
        <v>57</v>
      </c>
    </row>
    <row r="756" spans="1:8" ht="20.100000000000001" customHeight="1" x14ac:dyDescent="0.25">
      <c r="A756" s="311" t="s">
        <v>1652</v>
      </c>
      <c r="B756" s="311" t="s">
        <v>722</v>
      </c>
      <c r="C756" s="312">
        <v>42000</v>
      </c>
      <c r="D756" s="313" t="s">
        <v>57</v>
      </c>
      <c r="E756" s="312">
        <v>9000</v>
      </c>
      <c r="F756" s="312">
        <v>0</v>
      </c>
      <c r="G756" s="312">
        <v>51000</v>
      </c>
      <c r="H756" s="313" t="s">
        <v>57</v>
      </c>
    </row>
    <row r="757" spans="1:8" ht="20.100000000000001" customHeight="1" x14ac:dyDescent="0.25">
      <c r="A757" s="311" t="s">
        <v>1653</v>
      </c>
      <c r="B757" s="311" t="s">
        <v>723</v>
      </c>
      <c r="C757" s="312">
        <v>42000</v>
      </c>
      <c r="D757" s="313" t="s">
        <v>57</v>
      </c>
      <c r="E757" s="312">
        <v>9000</v>
      </c>
      <c r="F757" s="312">
        <v>0</v>
      </c>
      <c r="G757" s="312">
        <v>51000</v>
      </c>
      <c r="H757" s="313" t="s">
        <v>57</v>
      </c>
    </row>
    <row r="758" spans="1:8" ht="20.100000000000001" customHeight="1" x14ac:dyDescent="0.25">
      <c r="A758" s="311" t="s">
        <v>1654</v>
      </c>
      <c r="B758" s="311" t="s">
        <v>393</v>
      </c>
      <c r="C758" s="312">
        <v>72000</v>
      </c>
      <c r="D758" s="313" t="s">
        <v>57</v>
      </c>
      <c r="E758" s="312">
        <v>0</v>
      </c>
      <c r="F758" s="312">
        <v>0</v>
      </c>
      <c r="G758" s="312">
        <v>72000</v>
      </c>
      <c r="H758" s="313" t="s">
        <v>57</v>
      </c>
    </row>
    <row r="759" spans="1:8" ht="20.100000000000001" customHeight="1" x14ac:dyDescent="0.25">
      <c r="A759" s="311" t="s">
        <v>1655</v>
      </c>
      <c r="B759" s="311" t="s">
        <v>724</v>
      </c>
      <c r="C759" s="319">
        <v>72000</v>
      </c>
      <c r="D759" s="320" t="s">
        <v>57</v>
      </c>
      <c r="E759" s="319">
        <v>0</v>
      </c>
      <c r="F759" s="319">
        <v>0</v>
      </c>
      <c r="G759" s="319">
        <v>72000</v>
      </c>
      <c r="H759" s="320" t="s">
        <v>57</v>
      </c>
    </row>
    <row r="760" spans="1:8" ht="20.100000000000001" customHeight="1" thickBot="1" x14ac:dyDescent="0.3">
      <c r="A760" s="262"/>
      <c r="B760" s="321" t="s">
        <v>1815</v>
      </c>
      <c r="C760" s="322">
        <v>48925444.219999999</v>
      </c>
      <c r="D760" s="285">
        <v>48925444.219999999</v>
      </c>
      <c r="E760" s="285">
        <v>1774601.58</v>
      </c>
      <c r="F760" s="285">
        <v>1774601.58</v>
      </c>
      <c r="G760" s="285">
        <v>49704081.149999999</v>
      </c>
      <c r="H760" s="323">
        <v>49704081.149999999</v>
      </c>
    </row>
    <row r="761" spans="1:8" ht="20.100000000000001" customHeight="1" thickTop="1" x14ac:dyDescent="0.25">
      <c r="A761" s="262"/>
      <c r="B761" s="262"/>
      <c r="C761" s="278"/>
      <c r="D761" s="237"/>
      <c r="E761" s="278"/>
      <c r="F761" s="278"/>
      <c r="G761" s="278"/>
      <c r="H761" s="237"/>
    </row>
    <row r="762" spans="1:8" ht="12" customHeight="1" x14ac:dyDescent="0.25">
      <c r="A762" s="238"/>
      <c r="B762" s="238"/>
      <c r="C762" s="241"/>
      <c r="D762" s="241"/>
      <c r="E762" s="241"/>
      <c r="F762" s="241"/>
      <c r="G762" s="241"/>
      <c r="H762" s="241"/>
    </row>
  </sheetData>
  <mergeCells count="6"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114D-EB5E-4E5A-B6EC-1EAEC96F6FA6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75D6-1C3D-456C-9E11-93D2FEEF60BD}">
  <dimension ref="A1:K53"/>
  <sheetViews>
    <sheetView topLeftCell="A25" workbookViewId="0">
      <selection sqref="A1:G47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  <col min="9" max="9" width="12.85546875" bestFit="1" customWidth="1"/>
  </cols>
  <sheetData>
    <row r="1" spans="1:5" x14ac:dyDescent="0.25">
      <c r="A1" s="333" t="s">
        <v>0</v>
      </c>
      <c r="B1" s="333"/>
      <c r="C1" s="333"/>
      <c r="D1" s="333"/>
      <c r="E1" s="333"/>
    </row>
    <row r="2" spans="1:5" x14ac:dyDescent="0.25">
      <c r="A2" s="333" t="s">
        <v>1</v>
      </c>
      <c r="B2" s="333"/>
      <c r="C2" s="333"/>
      <c r="D2" s="333"/>
      <c r="E2" s="333"/>
    </row>
    <row r="3" spans="1:5" x14ac:dyDescent="0.25">
      <c r="A3" s="334" t="s">
        <v>2</v>
      </c>
      <c r="B3" s="334"/>
      <c r="C3" s="334"/>
      <c r="D3" s="334"/>
      <c r="E3" s="247"/>
    </row>
    <row r="4" spans="1:5" x14ac:dyDescent="0.25">
      <c r="A4" s="334" t="s">
        <v>1691</v>
      </c>
      <c r="B4" s="334"/>
      <c r="C4" s="334"/>
      <c r="D4" s="334"/>
      <c r="E4" s="247"/>
    </row>
    <row r="5" spans="1:5" x14ac:dyDescent="0.25">
      <c r="A5" s="334" t="s">
        <v>1692</v>
      </c>
      <c r="B5" s="334"/>
      <c r="C5" s="334"/>
      <c r="D5" s="334"/>
      <c r="E5" s="217">
        <v>3038828.82</v>
      </c>
    </row>
    <row r="6" spans="1:5" x14ac:dyDescent="0.25">
      <c r="A6" s="334" t="s">
        <v>1661</v>
      </c>
      <c r="B6" s="334"/>
      <c r="C6" s="334"/>
      <c r="D6" s="334"/>
      <c r="E6" s="218"/>
    </row>
    <row r="7" spans="1:5" x14ac:dyDescent="0.25">
      <c r="A7" s="333" t="s">
        <v>5</v>
      </c>
      <c r="B7" s="333"/>
      <c r="C7" s="219"/>
      <c r="D7" s="218"/>
      <c r="E7" s="218"/>
    </row>
    <row r="8" spans="1:5" x14ac:dyDescent="0.25">
      <c r="A8" s="220">
        <v>41969</v>
      </c>
      <c r="B8" s="102" t="s">
        <v>6</v>
      </c>
      <c r="C8" s="221">
        <v>10053</v>
      </c>
      <c r="D8" s="222">
        <v>1250</v>
      </c>
      <c r="E8" s="218"/>
    </row>
    <row r="9" spans="1:5" x14ac:dyDescent="0.25">
      <c r="A9" s="220">
        <v>41985</v>
      </c>
      <c r="B9" s="102" t="s">
        <v>7</v>
      </c>
      <c r="C9" s="221">
        <v>10186</v>
      </c>
      <c r="D9" s="222">
        <v>14010.48</v>
      </c>
      <c r="E9" s="218"/>
    </row>
    <row r="10" spans="1:5" x14ac:dyDescent="0.25">
      <c r="A10" s="220">
        <v>42100</v>
      </c>
      <c r="B10" s="102" t="s">
        <v>8</v>
      </c>
      <c r="C10" s="221">
        <v>10759</v>
      </c>
      <c r="D10" s="222">
        <v>3123.88</v>
      </c>
      <c r="E10" s="218"/>
    </row>
    <row r="11" spans="1:5" x14ac:dyDescent="0.25">
      <c r="A11" s="220">
        <v>42144</v>
      </c>
      <c r="B11" s="102" t="s">
        <v>9</v>
      </c>
      <c r="C11" s="221">
        <v>11058</v>
      </c>
      <c r="D11" s="222">
        <v>650</v>
      </c>
      <c r="E11" s="218"/>
    </row>
    <row r="12" spans="1:5" x14ac:dyDescent="0.25">
      <c r="A12" s="220">
        <v>42159</v>
      </c>
      <c r="B12" s="102" t="s">
        <v>10</v>
      </c>
      <c r="C12" s="221">
        <v>11157</v>
      </c>
      <c r="D12" s="222">
        <v>7093.5</v>
      </c>
      <c r="E12" s="218"/>
    </row>
    <row r="13" spans="1:5" x14ac:dyDescent="0.25">
      <c r="A13" s="220">
        <v>42179</v>
      </c>
      <c r="B13" s="102" t="s">
        <v>11</v>
      </c>
      <c r="C13" s="221">
        <v>11325</v>
      </c>
      <c r="D13" s="222">
        <v>7385.5</v>
      </c>
      <c r="E13" s="218"/>
    </row>
    <row r="14" spans="1:5" x14ac:dyDescent="0.25">
      <c r="A14" s="220">
        <v>42256</v>
      </c>
      <c r="B14" s="102" t="s">
        <v>12</v>
      </c>
      <c r="C14" s="221">
        <v>11605</v>
      </c>
      <c r="D14" s="222">
        <v>900</v>
      </c>
      <c r="E14" s="218"/>
    </row>
    <row r="15" spans="1:5" x14ac:dyDescent="0.25">
      <c r="A15" s="220">
        <v>42377</v>
      </c>
      <c r="B15" s="102" t="s">
        <v>21</v>
      </c>
      <c r="C15" s="221">
        <v>11839</v>
      </c>
      <c r="D15" s="222">
        <v>1925.49</v>
      </c>
      <c r="E15" s="218"/>
    </row>
    <row r="16" spans="1:5" x14ac:dyDescent="0.25">
      <c r="A16" s="220">
        <v>42326</v>
      </c>
      <c r="B16" s="102" t="s">
        <v>13</v>
      </c>
      <c r="C16" s="221">
        <v>11880</v>
      </c>
      <c r="D16" s="222">
        <v>4614.25</v>
      </c>
      <c r="E16" s="218"/>
    </row>
    <row r="17" spans="1:5" x14ac:dyDescent="0.25">
      <c r="A17" s="220">
        <v>42332</v>
      </c>
      <c r="B17" s="102" t="s">
        <v>14</v>
      </c>
      <c r="C17" s="221">
        <v>11913</v>
      </c>
      <c r="D17" s="222">
        <v>15000</v>
      </c>
      <c r="E17" s="218"/>
    </row>
    <row r="18" spans="1:5" x14ac:dyDescent="0.25">
      <c r="A18" s="220">
        <v>42334</v>
      </c>
      <c r="B18" s="102" t="s">
        <v>15</v>
      </c>
      <c r="C18" s="221">
        <v>11932</v>
      </c>
      <c r="D18" s="222">
        <v>500</v>
      </c>
      <c r="E18" s="218"/>
    </row>
    <row r="19" spans="1:5" x14ac:dyDescent="0.25">
      <c r="A19" s="220">
        <v>42338</v>
      </c>
      <c r="B19" s="102" t="s">
        <v>16</v>
      </c>
      <c r="C19" s="221">
        <v>11996</v>
      </c>
      <c r="D19" s="222">
        <v>15000</v>
      </c>
      <c r="E19" s="218"/>
    </row>
    <row r="20" spans="1:5" x14ac:dyDescent="0.25">
      <c r="A20" s="220">
        <v>42348</v>
      </c>
      <c r="B20" s="102" t="s">
        <v>13</v>
      </c>
      <c r="C20" s="221">
        <v>12049</v>
      </c>
      <c r="D20" s="222">
        <v>189.03</v>
      </c>
      <c r="E20" s="218"/>
    </row>
    <row r="21" spans="1:5" x14ac:dyDescent="0.25">
      <c r="A21" s="220">
        <v>42356</v>
      </c>
      <c r="B21" s="102" t="s">
        <v>19</v>
      </c>
      <c r="C21" s="221">
        <v>12113</v>
      </c>
      <c r="D21" s="222">
        <v>3176.17</v>
      </c>
      <c r="E21" s="218"/>
    </row>
    <row r="22" spans="1:5" x14ac:dyDescent="0.25">
      <c r="A22" s="220">
        <v>42356</v>
      </c>
      <c r="B22" s="102" t="s">
        <v>20</v>
      </c>
      <c r="C22" s="221">
        <v>12119</v>
      </c>
      <c r="D22" s="222">
        <v>3000</v>
      </c>
      <c r="E22" s="218"/>
    </row>
    <row r="23" spans="1:5" x14ac:dyDescent="0.25">
      <c r="A23" s="220">
        <v>42356</v>
      </c>
      <c r="B23" s="102" t="s">
        <v>18</v>
      </c>
      <c r="C23" s="221">
        <v>12149</v>
      </c>
      <c r="D23" s="222">
        <v>657.72</v>
      </c>
      <c r="E23" s="218"/>
    </row>
    <row r="24" spans="1:5" x14ac:dyDescent="0.25">
      <c r="A24" s="220">
        <v>42355</v>
      </c>
      <c r="B24" s="102" t="s">
        <v>17</v>
      </c>
      <c r="C24" s="221">
        <v>12156</v>
      </c>
      <c r="D24" s="222">
        <v>4000</v>
      </c>
      <c r="E24" s="218"/>
    </row>
    <row r="25" spans="1:5" x14ac:dyDescent="0.25">
      <c r="A25" s="220">
        <v>42391</v>
      </c>
      <c r="B25" s="102" t="s">
        <v>22</v>
      </c>
      <c r="C25" s="221">
        <v>12442</v>
      </c>
      <c r="D25" s="222">
        <v>4964.8</v>
      </c>
      <c r="E25" s="218"/>
    </row>
    <row r="26" spans="1:5" x14ac:dyDescent="0.25">
      <c r="A26" s="220">
        <v>42405</v>
      </c>
      <c r="B26" s="102" t="s">
        <v>23</v>
      </c>
      <c r="C26" s="221">
        <v>12532</v>
      </c>
      <c r="D26" s="222">
        <v>1250</v>
      </c>
      <c r="E26" s="218"/>
    </row>
    <row r="27" spans="1:5" x14ac:dyDescent="0.25">
      <c r="A27" s="220">
        <v>42489</v>
      </c>
      <c r="B27" s="102" t="s">
        <v>24</v>
      </c>
      <c r="C27" s="221">
        <v>13058</v>
      </c>
      <c r="D27" s="222">
        <v>888.49</v>
      </c>
      <c r="E27" s="218"/>
    </row>
    <row r="28" spans="1:5" x14ac:dyDescent="0.25">
      <c r="A28" s="220">
        <v>42510</v>
      </c>
      <c r="B28" s="102" t="s">
        <v>25</v>
      </c>
      <c r="C28" s="221">
        <v>13214</v>
      </c>
      <c r="D28" s="222">
        <v>1250</v>
      </c>
      <c r="E28" s="218"/>
    </row>
    <row r="29" spans="1:5" x14ac:dyDescent="0.25">
      <c r="A29" s="220">
        <v>42537</v>
      </c>
      <c r="B29" s="102" t="s">
        <v>26</v>
      </c>
      <c r="C29" s="221">
        <v>13421</v>
      </c>
      <c r="D29" s="222">
        <v>734.88</v>
      </c>
      <c r="E29" s="218"/>
    </row>
    <row r="30" spans="1:5" x14ac:dyDescent="0.25">
      <c r="A30" s="220">
        <v>42601</v>
      </c>
      <c r="B30" s="102" t="s">
        <v>27</v>
      </c>
      <c r="C30" s="221">
        <v>13700</v>
      </c>
      <c r="D30" s="222">
        <v>1250</v>
      </c>
      <c r="E30" s="218"/>
    </row>
    <row r="31" spans="1:5" x14ac:dyDescent="0.25">
      <c r="A31" s="220">
        <v>42632</v>
      </c>
      <c r="B31" s="102" t="s">
        <v>28</v>
      </c>
      <c r="C31" s="221">
        <v>13869</v>
      </c>
      <c r="D31" s="222">
        <v>968</v>
      </c>
      <c r="E31" s="218"/>
    </row>
    <row r="32" spans="1:5" x14ac:dyDescent="0.25">
      <c r="A32" s="220">
        <v>42643</v>
      </c>
      <c r="B32" s="102" t="s">
        <v>29</v>
      </c>
      <c r="C32" s="221">
        <v>13935</v>
      </c>
      <c r="D32" s="222">
        <v>1160</v>
      </c>
      <c r="E32" s="218"/>
    </row>
    <row r="33" spans="1:5" x14ac:dyDescent="0.25">
      <c r="A33" s="220">
        <v>42706</v>
      </c>
      <c r="B33" s="102" t="s">
        <v>30</v>
      </c>
      <c r="C33" s="221">
        <v>14353</v>
      </c>
      <c r="D33" s="222">
        <v>809.53</v>
      </c>
      <c r="E33" s="218"/>
    </row>
    <row r="34" spans="1:5" x14ac:dyDescent="0.25">
      <c r="A34" s="220">
        <v>42716</v>
      </c>
      <c r="B34" s="102" t="s">
        <v>31</v>
      </c>
      <c r="C34" s="221">
        <v>14399</v>
      </c>
      <c r="D34" s="222">
        <v>1250</v>
      </c>
      <c r="E34" s="218"/>
    </row>
    <row r="35" spans="1:5" x14ac:dyDescent="0.25">
      <c r="A35" s="220">
        <v>42719</v>
      </c>
      <c r="B35" s="102" t="s">
        <v>32</v>
      </c>
      <c r="C35" s="221">
        <v>14423</v>
      </c>
      <c r="D35" s="222">
        <v>20000</v>
      </c>
      <c r="E35" s="218"/>
    </row>
    <row r="36" spans="1:5" x14ac:dyDescent="0.25">
      <c r="A36" s="220">
        <v>42832</v>
      </c>
      <c r="B36" s="102" t="s">
        <v>33</v>
      </c>
      <c r="C36" s="221">
        <v>14995</v>
      </c>
      <c r="D36" s="222">
        <v>300</v>
      </c>
      <c r="E36" s="218"/>
    </row>
    <row r="37" spans="1:5" x14ac:dyDescent="0.25">
      <c r="A37" s="220">
        <v>42871</v>
      </c>
      <c r="B37" s="102" t="s">
        <v>34</v>
      </c>
      <c r="C37" s="221">
        <v>15137</v>
      </c>
      <c r="D37" s="222">
        <v>1900</v>
      </c>
      <c r="E37" s="218"/>
    </row>
    <row r="38" spans="1:5" x14ac:dyDescent="0.25">
      <c r="A38" s="220">
        <v>42891</v>
      </c>
      <c r="B38" s="102" t="s">
        <v>35</v>
      </c>
      <c r="C38" s="221">
        <v>15281</v>
      </c>
      <c r="D38" s="222">
        <v>1250</v>
      </c>
      <c r="E38" s="218"/>
    </row>
    <row r="39" spans="1:5" x14ac:dyDescent="0.25">
      <c r="A39" s="220">
        <v>42921</v>
      </c>
      <c r="B39" s="102" t="s">
        <v>13</v>
      </c>
      <c r="C39" s="221">
        <v>15480</v>
      </c>
      <c r="D39" s="222">
        <v>806.2</v>
      </c>
      <c r="E39" s="218"/>
    </row>
    <row r="40" spans="1:5" x14ac:dyDescent="0.25">
      <c r="A40" s="220">
        <v>42969</v>
      </c>
      <c r="B40" s="102" t="s">
        <v>36</v>
      </c>
      <c r="C40" s="221">
        <v>15551</v>
      </c>
      <c r="D40" s="222">
        <v>1250</v>
      </c>
      <c r="E40" s="218"/>
    </row>
    <row r="41" spans="1:5" x14ac:dyDescent="0.25">
      <c r="A41" s="220">
        <v>42984</v>
      </c>
      <c r="B41" s="102" t="s">
        <v>37</v>
      </c>
      <c r="C41" s="221">
        <v>15611</v>
      </c>
      <c r="D41" s="222">
        <v>3000</v>
      </c>
      <c r="E41" s="218"/>
    </row>
    <row r="42" spans="1:5" x14ac:dyDescent="0.25">
      <c r="A42" s="220">
        <v>42986</v>
      </c>
      <c r="B42" s="102" t="s">
        <v>38</v>
      </c>
      <c r="C42" s="221">
        <v>15622</v>
      </c>
      <c r="D42" s="222">
        <v>850</v>
      </c>
      <c r="E42" s="218"/>
    </row>
    <row r="43" spans="1:5" x14ac:dyDescent="0.25">
      <c r="A43" s="220">
        <v>43201</v>
      </c>
      <c r="B43" s="102" t="s">
        <v>1662</v>
      </c>
      <c r="C43" s="221">
        <v>16323</v>
      </c>
      <c r="D43" s="222">
        <v>2400</v>
      </c>
      <c r="E43" s="218"/>
    </row>
    <row r="44" spans="1:5" x14ac:dyDescent="0.25">
      <c r="A44" s="220">
        <v>43252</v>
      </c>
      <c r="B44" s="102" t="s">
        <v>1663</v>
      </c>
      <c r="C44" s="221">
        <v>16581</v>
      </c>
      <c r="D44" s="222">
        <v>4729.32</v>
      </c>
      <c r="E44" s="223"/>
    </row>
    <row r="45" spans="1:5" x14ac:dyDescent="0.25">
      <c r="A45" s="220">
        <v>43255</v>
      </c>
      <c r="B45" s="102" t="s">
        <v>126</v>
      </c>
      <c r="C45" s="221">
        <v>16585</v>
      </c>
      <c r="D45" s="222">
        <v>1000</v>
      </c>
      <c r="E45" s="223"/>
    </row>
    <row r="46" spans="1:5" x14ac:dyDescent="0.25">
      <c r="A46" s="220">
        <v>43256</v>
      </c>
      <c r="B46" s="102" t="s">
        <v>120</v>
      </c>
      <c r="C46" s="221">
        <v>16592</v>
      </c>
      <c r="D46" s="222">
        <v>1250</v>
      </c>
      <c r="E46" s="223"/>
    </row>
    <row r="47" spans="1:5" x14ac:dyDescent="0.25">
      <c r="A47" s="220">
        <v>43279</v>
      </c>
      <c r="B47" s="102" t="s">
        <v>1666</v>
      </c>
      <c r="C47" s="221">
        <v>16688</v>
      </c>
      <c r="D47" s="222">
        <v>751.68</v>
      </c>
      <c r="E47" s="223"/>
    </row>
    <row r="48" spans="1:5" x14ac:dyDescent="0.25">
      <c r="A48" s="220">
        <v>43280</v>
      </c>
      <c r="B48" s="102" t="s">
        <v>1667</v>
      </c>
      <c r="C48" s="221">
        <v>16702</v>
      </c>
      <c r="D48" s="222">
        <v>476.83</v>
      </c>
      <c r="E48" s="223">
        <f>SUM(D8:D48)</f>
        <v>136965.75</v>
      </c>
    </row>
    <row r="49" spans="1:11" x14ac:dyDescent="0.25">
      <c r="A49" s="220"/>
      <c r="B49" s="102"/>
      <c r="C49" s="221"/>
      <c r="D49" s="222"/>
      <c r="E49" s="223"/>
    </row>
    <row r="50" spans="1:11" x14ac:dyDescent="0.25">
      <c r="A50" s="220"/>
      <c r="B50" s="102"/>
      <c r="C50" s="221"/>
      <c r="D50" s="222"/>
      <c r="E50" s="223"/>
    </row>
    <row r="51" spans="1:11" ht="15.75" thickBot="1" x14ac:dyDescent="0.3">
      <c r="A51" s="220"/>
      <c r="B51" s="102"/>
      <c r="C51" s="221"/>
      <c r="D51" s="222"/>
      <c r="E51" s="223"/>
    </row>
    <row r="52" spans="1:11" ht="15.75" thickBot="1" x14ac:dyDescent="0.3">
      <c r="A52" s="334" t="s">
        <v>1693</v>
      </c>
      <c r="B52" s="334"/>
      <c r="C52" s="334"/>
      <c r="D52" s="334"/>
      <c r="E52" s="225">
        <f>E5-E48</f>
        <v>2901863.07</v>
      </c>
      <c r="I52" s="302"/>
      <c r="K52" s="252"/>
    </row>
    <row r="53" spans="1:11" ht="15.75" thickTop="1" x14ac:dyDescent="0.25"/>
  </sheetData>
  <mergeCells count="8">
    <mergeCell ref="A7:B7"/>
    <mergeCell ref="A52:D52"/>
    <mergeCell ref="A1:E1"/>
    <mergeCell ref="A2:E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428D-F8CD-44DA-B792-D568E6BB8544}">
  <dimension ref="B1:H30"/>
  <sheetViews>
    <sheetView workbookViewId="0">
      <selection sqref="A1:G47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35" t="s">
        <v>0</v>
      </c>
      <c r="C1" s="335"/>
      <c r="D1" s="335"/>
      <c r="E1" s="335"/>
      <c r="F1" s="335"/>
      <c r="G1" s="335"/>
      <c r="H1" s="335"/>
    </row>
    <row r="2" spans="2:8" x14ac:dyDescent="0.25">
      <c r="B2" s="335" t="s">
        <v>42</v>
      </c>
      <c r="C2" s="335"/>
      <c r="D2" s="335"/>
      <c r="E2" s="335"/>
      <c r="F2" s="335"/>
      <c r="G2" s="335"/>
      <c r="H2" s="335"/>
    </row>
    <row r="3" spans="2:8" x14ac:dyDescent="0.25">
      <c r="B3" s="335" t="s">
        <v>117</v>
      </c>
      <c r="C3" s="335"/>
      <c r="D3" s="335"/>
      <c r="E3" s="335"/>
      <c r="F3" s="335"/>
      <c r="G3" s="335"/>
      <c r="H3" s="335"/>
    </row>
    <row r="4" spans="2:8" x14ac:dyDescent="0.25">
      <c r="B4" s="335" t="s">
        <v>1691</v>
      </c>
      <c r="C4" s="335"/>
      <c r="D4" s="335"/>
      <c r="E4" s="335"/>
      <c r="F4" s="335"/>
      <c r="G4" s="335"/>
      <c r="H4" s="335"/>
    </row>
    <row r="5" spans="2:8" x14ac:dyDescent="0.25">
      <c r="B5" s="4"/>
      <c r="C5" s="3"/>
      <c r="D5" s="3"/>
      <c r="E5" s="43"/>
      <c r="F5" s="4"/>
      <c r="G5" s="4"/>
      <c r="H5" s="4"/>
    </row>
    <row r="6" spans="2:8" x14ac:dyDescent="0.25">
      <c r="B6" s="4"/>
      <c r="C6" s="3" t="s">
        <v>1692</v>
      </c>
      <c r="D6" s="4"/>
      <c r="E6" s="5"/>
      <c r="F6" s="4"/>
      <c r="G6" s="6"/>
      <c r="H6" s="7">
        <v>1263679.94</v>
      </c>
    </row>
    <row r="7" spans="2:8" x14ac:dyDescent="0.25">
      <c r="B7" s="4"/>
      <c r="C7" s="4" t="s">
        <v>57</v>
      </c>
      <c r="D7" s="4"/>
      <c r="E7" s="5"/>
      <c r="F7" s="4"/>
      <c r="G7" s="44"/>
      <c r="H7" s="4"/>
    </row>
    <row r="8" spans="2:8" x14ac:dyDescent="0.25">
      <c r="B8" s="4" t="s">
        <v>3</v>
      </c>
      <c r="C8" s="14">
        <v>43227</v>
      </c>
      <c r="D8" s="4" t="s">
        <v>1672</v>
      </c>
      <c r="E8" s="5">
        <v>1258</v>
      </c>
      <c r="F8" s="226">
        <v>0.6</v>
      </c>
      <c r="G8" s="44">
        <f>F8</f>
        <v>0.6</v>
      </c>
      <c r="H8" s="44">
        <f>G8</f>
        <v>0.6</v>
      </c>
    </row>
    <row r="9" spans="2:8" x14ac:dyDescent="0.25">
      <c r="B9" s="4"/>
      <c r="C9" s="4" t="s">
        <v>1673</v>
      </c>
      <c r="D9" s="4"/>
      <c r="E9" s="5"/>
      <c r="F9" s="4"/>
      <c r="G9" s="44"/>
      <c r="H9" s="4"/>
    </row>
    <row r="10" spans="2:8" x14ac:dyDescent="0.25">
      <c r="B10" s="4"/>
      <c r="C10" s="4"/>
      <c r="D10" s="4"/>
      <c r="E10" s="5"/>
      <c r="F10" s="4"/>
      <c r="G10" s="44"/>
      <c r="H10" s="4"/>
    </row>
    <row r="11" spans="2:8" x14ac:dyDescent="0.25">
      <c r="B11" s="274" t="s">
        <v>3</v>
      </c>
      <c r="C11" s="3" t="s">
        <v>4</v>
      </c>
      <c r="D11" s="4"/>
      <c r="E11" s="5"/>
      <c r="F11" s="4"/>
      <c r="G11" s="44"/>
      <c r="H11" s="4"/>
    </row>
    <row r="12" spans="2:8" x14ac:dyDescent="0.25">
      <c r="B12" s="4"/>
      <c r="C12" s="13" t="s">
        <v>5</v>
      </c>
      <c r="D12" s="4"/>
      <c r="E12" s="5"/>
      <c r="F12" s="4"/>
      <c r="G12" s="44"/>
      <c r="H12" s="4"/>
    </row>
    <row r="13" spans="2:8" x14ac:dyDescent="0.25">
      <c r="B13" s="4"/>
      <c r="C13" s="13"/>
      <c r="D13" s="4"/>
      <c r="E13" s="5"/>
      <c r="F13" s="4"/>
      <c r="G13" s="44"/>
      <c r="H13" s="4"/>
    </row>
    <row r="14" spans="2:8" x14ac:dyDescent="0.25">
      <c r="B14" s="4"/>
      <c r="C14" s="14">
        <v>43284</v>
      </c>
      <c r="D14" s="4" t="s">
        <v>1674</v>
      </c>
      <c r="E14" s="5">
        <v>1286</v>
      </c>
      <c r="F14" s="46">
        <v>3000</v>
      </c>
      <c r="G14" s="44"/>
      <c r="H14" s="44"/>
    </row>
    <row r="15" spans="2:8" x14ac:dyDescent="0.25">
      <c r="B15" s="4"/>
      <c r="C15" s="14">
        <v>43284</v>
      </c>
      <c r="D15" s="4" t="s">
        <v>1674</v>
      </c>
      <c r="E15" s="5">
        <v>1291</v>
      </c>
      <c r="F15" s="46">
        <v>3000</v>
      </c>
      <c r="G15" s="44"/>
      <c r="H15" s="44"/>
    </row>
    <row r="16" spans="2:8" x14ac:dyDescent="0.25">
      <c r="B16" s="4"/>
      <c r="C16" s="14">
        <v>43334</v>
      </c>
      <c r="D16" s="4" t="s">
        <v>119</v>
      </c>
      <c r="E16" s="5">
        <v>1296</v>
      </c>
      <c r="F16" s="46">
        <v>3000</v>
      </c>
      <c r="G16" s="44"/>
      <c r="H16" s="44"/>
    </row>
    <row r="17" spans="2:8" x14ac:dyDescent="0.25">
      <c r="B17" s="4"/>
      <c r="C17" s="14">
        <v>43334</v>
      </c>
      <c r="D17" s="4" t="s">
        <v>118</v>
      </c>
      <c r="E17" s="5">
        <v>1297</v>
      </c>
      <c r="F17" s="46">
        <v>3000</v>
      </c>
      <c r="G17" s="44"/>
      <c r="H17" s="44"/>
    </row>
    <row r="18" spans="2:8" x14ac:dyDescent="0.25">
      <c r="B18" s="4"/>
      <c r="C18" s="14">
        <v>43334</v>
      </c>
      <c r="D18" s="4" t="s">
        <v>723</v>
      </c>
      <c r="E18" s="5">
        <v>1298</v>
      </c>
      <c r="F18" s="46">
        <v>3000</v>
      </c>
      <c r="G18" s="44"/>
      <c r="H18" s="44"/>
    </row>
    <row r="19" spans="2:8" x14ac:dyDescent="0.25">
      <c r="B19" s="4"/>
      <c r="C19" s="14">
        <v>43334</v>
      </c>
      <c r="D19" s="4" t="s">
        <v>119</v>
      </c>
      <c r="E19" s="5">
        <v>1299</v>
      </c>
      <c r="F19" s="46">
        <v>3000</v>
      </c>
      <c r="G19" s="44"/>
      <c r="H19" s="44"/>
    </row>
    <row r="20" spans="2:8" x14ac:dyDescent="0.25">
      <c r="B20" s="4"/>
      <c r="C20" s="14">
        <v>43334</v>
      </c>
      <c r="D20" s="4" t="s">
        <v>118</v>
      </c>
      <c r="E20" s="5">
        <v>1300</v>
      </c>
      <c r="F20" s="46">
        <v>3000</v>
      </c>
      <c r="G20" s="44"/>
      <c r="H20" s="44"/>
    </row>
    <row r="21" spans="2:8" x14ac:dyDescent="0.25">
      <c r="B21" s="4"/>
      <c r="C21" s="14">
        <v>43334</v>
      </c>
      <c r="D21" s="4" t="s">
        <v>723</v>
      </c>
      <c r="E21" s="5">
        <v>1301</v>
      </c>
      <c r="F21" s="46">
        <v>3000</v>
      </c>
      <c r="G21" s="44"/>
      <c r="H21" s="44"/>
    </row>
    <row r="22" spans="2:8" x14ac:dyDescent="0.25">
      <c r="B22" s="4"/>
      <c r="C22" s="14">
        <v>43334</v>
      </c>
      <c r="D22" s="4" t="s">
        <v>119</v>
      </c>
      <c r="E22" s="5">
        <v>1302</v>
      </c>
      <c r="F22" s="46">
        <v>3000</v>
      </c>
      <c r="G22" s="44"/>
      <c r="H22" s="44"/>
    </row>
    <row r="23" spans="2:8" x14ac:dyDescent="0.25">
      <c r="B23" s="4"/>
      <c r="C23" s="14">
        <v>43334</v>
      </c>
      <c r="D23" s="4" t="s">
        <v>118</v>
      </c>
      <c r="E23" s="5">
        <v>1303</v>
      </c>
      <c r="F23" s="46">
        <v>3000</v>
      </c>
      <c r="G23" s="44"/>
      <c r="H23" s="44"/>
    </row>
    <row r="24" spans="2:8" x14ac:dyDescent="0.25">
      <c r="B24" s="4"/>
      <c r="C24" s="14">
        <v>43334</v>
      </c>
      <c r="D24" s="4" t="s">
        <v>723</v>
      </c>
      <c r="E24" s="5">
        <v>1304</v>
      </c>
      <c r="F24" s="46">
        <v>3000</v>
      </c>
      <c r="G24" s="44"/>
      <c r="H24" s="44">
        <f>SUM(F14:F24)</f>
        <v>33000</v>
      </c>
    </row>
    <row r="25" spans="2:8" x14ac:dyDescent="0.25">
      <c r="B25" s="4"/>
      <c r="C25" s="14"/>
      <c r="D25" s="4"/>
      <c r="E25" s="5"/>
      <c r="F25" s="46"/>
      <c r="G25" s="44"/>
      <c r="H25" s="44"/>
    </row>
    <row r="26" spans="2:8" x14ac:dyDescent="0.25">
      <c r="B26" s="4"/>
      <c r="C26" s="14"/>
      <c r="D26" s="4"/>
      <c r="E26" s="5"/>
      <c r="F26" s="46"/>
      <c r="G26" s="44"/>
      <c r="H26" s="44"/>
    </row>
    <row r="27" spans="2:8" x14ac:dyDescent="0.25">
      <c r="B27" s="4"/>
      <c r="C27" s="14"/>
      <c r="D27" s="4"/>
      <c r="E27" s="5"/>
      <c r="F27" s="46"/>
      <c r="G27" s="44"/>
      <c r="H27" s="44"/>
    </row>
    <row r="28" spans="2:8" x14ac:dyDescent="0.25">
      <c r="B28" s="274"/>
      <c r="C28" s="14"/>
      <c r="D28" s="4"/>
      <c r="E28" s="5"/>
      <c r="F28" s="27" t="e">
        <f>SUM(#REF!)</f>
        <v>#REF!</v>
      </c>
      <c r="G28" s="44"/>
      <c r="H28" s="227"/>
    </row>
    <row r="29" spans="2:8" x14ac:dyDescent="0.25">
      <c r="B29" s="274" t="s">
        <v>40</v>
      </c>
      <c r="C29" s="3" t="s">
        <v>1675</v>
      </c>
      <c r="D29" s="4"/>
      <c r="E29" s="5"/>
      <c r="F29" s="4"/>
      <c r="G29" s="6"/>
      <c r="H29" s="7">
        <f>H6-H8-H24</f>
        <v>1230679.3399999999</v>
      </c>
    </row>
    <row r="30" spans="2:8" x14ac:dyDescent="0.25">
      <c r="B30" s="274"/>
      <c r="C30" s="3"/>
      <c r="D30" s="4"/>
      <c r="E30" s="5"/>
      <c r="F30" s="4"/>
      <c r="G30" s="6"/>
      <c r="H30" s="324"/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BA01-2B0B-4DC9-922B-12CBBE2358D8}">
  <dimension ref="A1:F35"/>
  <sheetViews>
    <sheetView topLeftCell="A4" workbookViewId="0">
      <selection sqref="A1:G47"/>
    </sheetView>
  </sheetViews>
  <sheetFormatPr baseColWidth="10" defaultRowHeight="15" x14ac:dyDescent="0.25"/>
  <cols>
    <col min="3" max="3" width="34.7109375" customWidth="1"/>
    <col min="5" max="5" width="19.42578125" customWidth="1"/>
  </cols>
  <sheetData>
    <row r="1" spans="1:6" x14ac:dyDescent="0.25">
      <c r="A1" s="336" t="s">
        <v>0</v>
      </c>
      <c r="B1" s="336"/>
      <c r="C1" s="336"/>
      <c r="D1" s="336"/>
      <c r="E1" s="336"/>
      <c r="F1" s="336"/>
    </row>
    <row r="2" spans="1:6" x14ac:dyDescent="0.25">
      <c r="A2" s="336" t="s">
        <v>41</v>
      </c>
      <c r="B2" s="336"/>
      <c r="C2" s="336"/>
      <c r="D2" s="336"/>
      <c r="E2" s="336"/>
      <c r="F2" s="336"/>
    </row>
    <row r="3" spans="1:6" x14ac:dyDescent="0.25">
      <c r="A3" s="336" t="s">
        <v>42</v>
      </c>
      <c r="B3" s="336"/>
      <c r="C3" s="336"/>
      <c r="D3" s="336"/>
      <c r="E3" s="336"/>
      <c r="F3" s="336"/>
    </row>
    <row r="4" spans="1:6" x14ac:dyDescent="0.25">
      <c r="A4" s="336" t="s">
        <v>43</v>
      </c>
      <c r="B4" s="336"/>
      <c r="C4" s="336"/>
      <c r="D4" s="336"/>
      <c r="E4" s="336"/>
      <c r="F4" s="336"/>
    </row>
    <row r="5" spans="1:6" x14ac:dyDescent="0.25">
      <c r="A5" s="336" t="s">
        <v>1691</v>
      </c>
      <c r="B5" s="336"/>
      <c r="C5" s="336"/>
      <c r="D5" s="336"/>
      <c r="E5" s="336"/>
      <c r="F5" s="336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8"/>
      <c r="B7" s="10"/>
      <c r="C7" s="10"/>
      <c r="D7" s="10"/>
      <c r="E7" s="10"/>
      <c r="F7" s="10"/>
    </row>
    <row r="8" spans="1:6" x14ac:dyDescent="0.25">
      <c r="A8" s="8"/>
      <c r="B8" s="3" t="s">
        <v>1692</v>
      </c>
      <c r="C8" s="20"/>
      <c r="D8" s="20"/>
      <c r="E8" s="20"/>
      <c r="F8" s="6">
        <v>315053.73</v>
      </c>
    </row>
    <row r="9" spans="1:6" x14ac:dyDescent="0.25">
      <c r="A9" s="8"/>
      <c r="B9" s="10"/>
      <c r="C9" s="10"/>
      <c r="D9" s="10"/>
      <c r="E9" s="10"/>
      <c r="F9" s="11"/>
    </row>
    <row r="10" spans="1:6" x14ac:dyDescent="0.25">
      <c r="A10" s="21" t="s">
        <v>44</v>
      </c>
      <c r="B10" s="22" t="s">
        <v>45</v>
      </c>
      <c r="C10" s="22"/>
      <c r="D10" s="22"/>
      <c r="E10" s="22"/>
      <c r="F10" s="23"/>
    </row>
    <row r="11" spans="1:6" x14ac:dyDescent="0.25">
      <c r="A11" s="21"/>
      <c r="B11" s="22"/>
      <c r="C11" s="22"/>
      <c r="D11" s="22"/>
      <c r="E11" s="22"/>
      <c r="F11" s="23"/>
    </row>
    <row r="12" spans="1:6" x14ac:dyDescent="0.25">
      <c r="A12" s="8"/>
      <c r="B12" s="9">
        <v>42836</v>
      </c>
      <c r="C12" s="10" t="s">
        <v>46</v>
      </c>
      <c r="D12" s="10" t="s">
        <v>47</v>
      </c>
      <c r="E12" s="26">
        <v>15000</v>
      </c>
      <c r="F12" s="11"/>
    </row>
    <row r="13" spans="1:6" x14ac:dyDescent="0.25">
      <c r="A13" s="8"/>
      <c r="B13" s="9">
        <v>42958</v>
      </c>
      <c r="C13" s="10" t="s">
        <v>48</v>
      </c>
      <c r="D13" s="10" t="s">
        <v>49</v>
      </c>
      <c r="E13" s="26">
        <v>45164.55</v>
      </c>
      <c r="F13" s="11">
        <f>E12+E13</f>
        <v>60164.55</v>
      </c>
    </row>
    <row r="14" spans="1:6" x14ac:dyDescent="0.25">
      <c r="A14" s="8"/>
      <c r="B14" s="9"/>
      <c r="C14" s="10"/>
      <c r="D14" s="10"/>
      <c r="E14" s="26"/>
      <c r="F14" s="11"/>
    </row>
    <row r="15" spans="1:6" x14ac:dyDescent="0.25">
      <c r="A15" s="275" t="s">
        <v>3</v>
      </c>
      <c r="B15" s="3" t="s">
        <v>4</v>
      </c>
      <c r="C15" s="20"/>
      <c r="D15" s="20"/>
      <c r="E15" s="10"/>
      <c r="F15" s="11"/>
    </row>
    <row r="16" spans="1:6" x14ac:dyDescent="0.25">
      <c r="A16" s="2"/>
      <c r="B16" s="13" t="s">
        <v>5</v>
      </c>
      <c r="C16" s="20"/>
      <c r="D16" s="20"/>
      <c r="E16" s="10"/>
      <c r="F16" s="11"/>
    </row>
    <row r="17" spans="1:6" x14ac:dyDescent="0.25">
      <c r="A17" s="275"/>
      <c r="B17" s="20"/>
      <c r="C17" s="20"/>
      <c r="D17" s="20"/>
      <c r="E17" s="10"/>
      <c r="F17" s="11"/>
    </row>
    <row r="18" spans="1:6" x14ac:dyDescent="0.25">
      <c r="A18" s="275"/>
      <c r="B18" s="24"/>
      <c r="C18" s="20"/>
      <c r="D18" s="20"/>
      <c r="E18" s="249"/>
      <c r="F18" s="11"/>
    </row>
    <row r="19" spans="1:6" x14ac:dyDescent="0.25">
      <c r="A19" s="275"/>
      <c r="B19" s="24"/>
      <c r="C19" s="20"/>
      <c r="D19" s="20"/>
      <c r="E19" s="249"/>
      <c r="F19" s="11"/>
    </row>
    <row r="20" spans="1:6" x14ac:dyDescent="0.25">
      <c r="A20" s="275"/>
      <c r="B20" s="24"/>
      <c r="C20" s="20"/>
      <c r="D20" s="20"/>
      <c r="E20" s="249"/>
      <c r="F20" s="11"/>
    </row>
    <row r="21" spans="1:6" x14ac:dyDescent="0.25">
      <c r="A21" s="275"/>
      <c r="B21" s="24"/>
      <c r="C21" s="20"/>
      <c r="D21" s="20"/>
      <c r="E21" s="249"/>
      <c r="F21" s="11"/>
    </row>
    <row r="22" spans="1:6" x14ac:dyDescent="0.25">
      <c r="A22" s="275"/>
      <c r="B22" s="24">
        <v>43252</v>
      </c>
      <c r="C22" s="20" t="s">
        <v>87</v>
      </c>
      <c r="D22" s="20">
        <v>1552</v>
      </c>
      <c r="E22" s="249">
        <v>2000</v>
      </c>
      <c r="F22" s="11"/>
    </row>
    <row r="23" spans="1:6" x14ac:dyDescent="0.25">
      <c r="A23" s="275"/>
      <c r="B23" s="24">
        <v>43276</v>
      </c>
      <c r="C23" s="20" t="s">
        <v>378</v>
      </c>
      <c r="D23" s="20">
        <v>1562</v>
      </c>
      <c r="E23" s="249">
        <v>10000</v>
      </c>
      <c r="F23" s="11"/>
    </row>
    <row r="24" spans="1:6" x14ac:dyDescent="0.25">
      <c r="A24" s="275"/>
      <c r="B24" s="24">
        <v>43279</v>
      </c>
      <c r="C24" s="20" t="s">
        <v>1676</v>
      </c>
      <c r="D24" s="20">
        <v>1566</v>
      </c>
      <c r="E24" s="249">
        <v>40000</v>
      </c>
      <c r="F24" s="11">
        <f>SUM(E22:E24)</f>
        <v>52000</v>
      </c>
    </row>
    <row r="25" spans="1:6" x14ac:dyDescent="0.25">
      <c r="A25" s="275"/>
      <c r="B25" s="24"/>
      <c r="C25" s="20"/>
      <c r="D25" s="20"/>
      <c r="E25" s="249"/>
      <c r="F25" s="11"/>
    </row>
    <row r="26" spans="1:6" x14ac:dyDescent="0.25">
      <c r="A26" s="275"/>
      <c r="B26" s="24"/>
      <c r="C26" s="20"/>
      <c r="D26" s="20"/>
      <c r="E26" s="249"/>
      <c r="F26" s="11"/>
    </row>
    <row r="27" spans="1:6" x14ac:dyDescent="0.25">
      <c r="A27" s="275"/>
      <c r="B27" s="24"/>
      <c r="C27" s="20"/>
      <c r="D27" s="20"/>
      <c r="E27" s="249"/>
      <c r="F27" s="11"/>
    </row>
    <row r="28" spans="1:6" x14ac:dyDescent="0.25">
      <c r="A28" s="275"/>
      <c r="B28" s="24"/>
      <c r="C28" s="20"/>
      <c r="D28" s="20"/>
      <c r="E28" s="249"/>
      <c r="F28" s="11"/>
    </row>
    <row r="29" spans="1:6" x14ac:dyDescent="0.25">
      <c r="A29" s="275"/>
      <c r="B29" s="24"/>
      <c r="C29" s="20"/>
      <c r="D29" s="20"/>
      <c r="E29" s="249"/>
      <c r="F29" s="11"/>
    </row>
    <row r="30" spans="1:6" x14ac:dyDescent="0.25">
      <c r="A30" s="275"/>
      <c r="B30" s="24"/>
      <c r="C30" s="20"/>
      <c r="D30" s="20"/>
      <c r="E30" s="249"/>
      <c r="F30" s="11"/>
    </row>
    <row r="31" spans="1:6" x14ac:dyDescent="0.25">
      <c r="A31" s="275"/>
      <c r="B31" s="24"/>
      <c r="C31" s="20"/>
      <c r="D31" s="20"/>
      <c r="E31" s="249"/>
      <c r="F31" s="11"/>
    </row>
    <row r="32" spans="1:6" x14ac:dyDescent="0.25">
      <c r="A32" s="275"/>
      <c r="B32" s="24"/>
      <c r="C32" s="20"/>
      <c r="D32" s="25"/>
      <c r="E32" s="27">
        <f>SUM(E18:E21)</f>
        <v>0</v>
      </c>
      <c r="F32" s="26"/>
    </row>
    <row r="33" spans="1:6" x14ac:dyDescent="0.25">
      <c r="A33" s="275"/>
      <c r="B33" s="24"/>
      <c r="C33" s="20"/>
      <c r="D33" s="25"/>
      <c r="E33" s="27">
        <f>SUM(E32:E32)</f>
        <v>0</v>
      </c>
      <c r="F33" s="11"/>
    </row>
    <row r="34" spans="1:6" ht="15.75" thickBot="1" x14ac:dyDescent="0.3">
      <c r="A34" s="274" t="s">
        <v>50</v>
      </c>
      <c r="B34" s="3" t="s">
        <v>1694</v>
      </c>
      <c r="C34" s="20"/>
      <c r="D34" s="20"/>
      <c r="E34" s="20"/>
      <c r="F34" s="228">
        <f>F8-F13-F24</f>
        <v>202889.18</v>
      </c>
    </row>
    <row r="35" spans="1:6" ht="15.75" thickTop="1" x14ac:dyDescent="0.25">
      <c r="A35" s="19"/>
      <c r="B35" s="19"/>
      <c r="C35" s="19"/>
      <c r="D35" s="19"/>
      <c r="E35" s="19"/>
      <c r="F35" s="6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F6560-F1A6-4D8D-BBF8-B36E986BB667}">
  <dimension ref="A1:L66"/>
  <sheetViews>
    <sheetView topLeftCell="A40" workbookViewId="0">
      <selection sqref="A1:G47"/>
    </sheetView>
  </sheetViews>
  <sheetFormatPr baseColWidth="10" defaultRowHeight="15" x14ac:dyDescent="0.25"/>
  <cols>
    <col min="3" max="3" width="40.7109375" customWidth="1"/>
    <col min="7" max="7" width="12.42578125" bestFit="1" customWidth="1"/>
    <col min="10" max="10" width="12.8554687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1</v>
      </c>
      <c r="B2" s="337"/>
      <c r="C2" s="337"/>
      <c r="D2" s="337"/>
      <c r="E2" s="337"/>
      <c r="F2" s="337"/>
      <c r="G2" s="337"/>
    </row>
    <row r="3" spans="1:7" x14ac:dyDescent="0.25">
      <c r="A3" s="337" t="s">
        <v>51</v>
      </c>
      <c r="B3" s="337"/>
      <c r="C3" s="337"/>
      <c r="D3" s="337"/>
      <c r="E3" s="337"/>
      <c r="F3" s="337"/>
      <c r="G3" s="337"/>
    </row>
    <row r="4" spans="1:7" x14ac:dyDescent="0.25">
      <c r="A4" s="337" t="s">
        <v>1691</v>
      </c>
      <c r="B4" s="337"/>
      <c r="C4" s="337"/>
      <c r="D4" s="337"/>
      <c r="E4" s="337"/>
      <c r="F4" s="337"/>
      <c r="G4" s="337"/>
    </row>
    <row r="5" spans="1:7" x14ac:dyDescent="0.25">
      <c r="A5" s="29"/>
      <c r="B5" s="30"/>
      <c r="C5" s="30"/>
      <c r="D5" s="31"/>
      <c r="E5" s="29"/>
      <c r="F5" s="29"/>
      <c r="G5" s="29"/>
    </row>
    <row r="6" spans="1:7" x14ac:dyDescent="0.25">
      <c r="A6" s="29"/>
      <c r="B6" s="32" t="s">
        <v>1692</v>
      </c>
      <c r="C6" s="33"/>
      <c r="D6" s="34"/>
      <c r="E6" s="35"/>
      <c r="F6" s="35"/>
      <c r="G6" s="36">
        <v>3275324</v>
      </c>
    </row>
    <row r="7" spans="1:7" x14ac:dyDescent="0.25">
      <c r="A7" s="29"/>
      <c r="B7" s="32"/>
      <c r="C7" s="33"/>
      <c r="D7" s="34"/>
      <c r="E7" s="35"/>
      <c r="F7" s="35"/>
      <c r="G7" s="36"/>
    </row>
    <row r="8" spans="1:7" x14ac:dyDescent="0.25">
      <c r="A8" s="276" t="s">
        <v>3</v>
      </c>
      <c r="B8" s="32" t="s">
        <v>4</v>
      </c>
      <c r="C8" s="33"/>
      <c r="D8" s="34"/>
      <c r="E8" s="33"/>
      <c r="F8" s="37"/>
      <c r="G8" s="29"/>
    </row>
    <row r="9" spans="1:7" x14ac:dyDescent="0.25">
      <c r="A9" s="29"/>
      <c r="B9" s="38">
        <v>43068</v>
      </c>
      <c r="C9" s="29" t="s">
        <v>52</v>
      </c>
      <c r="D9" s="39">
        <v>618</v>
      </c>
      <c r="E9" s="29">
        <v>0.08</v>
      </c>
      <c r="F9" s="37">
        <f>E9</f>
        <v>0.08</v>
      </c>
      <c r="G9" s="37">
        <f>F9</f>
        <v>0.08</v>
      </c>
    </row>
    <row r="10" spans="1:7" x14ac:dyDescent="0.25">
      <c r="A10" s="276"/>
      <c r="B10" s="33"/>
      <c r="C10" s="33"/>
      <c r="D10" s="34"/>
      <c r="E10" s="33"/>
      <c r="F10" s="37"/>
      <c r="G10" s="29"/>
    </row>
    <row r="11" spans="1:7" x14ac:dyDescent="0.25">
      <c r="A11" s="276" t="s">
        <v>3</v>
      </c>
      <c r="B11" s="32" t="s">
        <v>4</v>
      </c>
      <c r="C11" s="33"/>
      <c r="D11" s="34"/>
      <c r="E11" s="33"/>
      <c r="F11" s="37"/>
      <c r="G11" s="29"/>
    </row>
    <row r="12" spans="1:7" x14ac:dyDescent="0.25">
      <c r="A12" s="29"/>
      <c r="B12" s="40" t="s">
        <v>5</v>
      </c>
      <c r="C12" s="29"/>
      <c r="D12" s="39"/>
      <c r="E12" s="29"/>
      <c r="F12" s="37"/>
      <c r="G12" s="29"/>
    </row>
    <row r="13" spans="1:7" x14ac:dyDescent="0.25">
      <c r="A13" s="29"/>
      <c r="B13" s="29"/>
      <c r="C13" s="29"/>
      <c r="D13" s="39"/>
      <c r="E13" s="29"/>
      <c r="F13" s="37"/>
      <c r="G13" s="29"/>
    </row>
    <row r="14" spans="1:7" ht="15" customHeight="1" x14ac:dyDescent="0.25">
      <c r="A14" s="29"/>
      <c r="B14" s="14">
        <v>43062</v>
      </c>
      <c r="C14" s="102" t="s">
        <v>53</v>
      </c>
      <c r="D14" s="16">
        <v>556</v>
      </c>
      <c r="E14" s="17">
        <v>1035.8800000000001</v>
      </c>
      <c r="F14" s="37"/>
      <c r="G14" s="29"/>
    </row>
    <row r="15" spans="1:7" x14ac:dyDescent="0.25">
      <c r="A15" s="29"/>
      <c r="B15" s="14">
        <v>43069</v>
      </c>
      <c r="C15" s="15" t="s">
        <v>54</v>
      </c>
      <c r="D15" s="16">
        <v>628</v>
      </c>
      <c r="E15" s="17">
        <v>313.8</v>
      </c>
      <c r="F15" s="37"/>
      <c r="G15" s="29"/>
    </row>
    <row r="16" spans="1:7" x14ac:dyDescent="0.25">
      <c r="A16" s="29"/>
      <c r="B16" s="14">
        <v>43119</v>
      </c>
      <c r="C16" s="15" t="s">
        <v>55</v>
      </c>
      <c r="D16" s="16">
        <v>684</v>
      </c>
      <c r="E16" s="17">
        <v>580</v>
      </c>
      <c r="F16" s="37"/>
      <c r="G16" s="29"/>
    </row>
    <row r="17" spans="1:7" x14ac:dyDescent="0.25">
      <c r="A17" s="29"/>
      <c r="B17" s="14">
        <v>43262</v>
      </c>
      <c r="C17" s="15" t="s">
        <v>128</v>
      </c>
      <c r="D17" s="16">
        <v>908</v>
      </c>
      <c r="E17" s="17">
        <v>580</v>
      </c>
      <c r="F17" s="37"/>
      <c r="G17" s="29"/>
    </row>
    <row r="18" spans="1:7" x14ac:dyDescent="0.25">
      <c r="A18" s="29"/>
      <c r="B18" s="14">
        <v>43323</v>
      </c>
      <c r="C18" s="15" t="s">
        <v>1741</v>
      </c>
      <c r="D18" s="16">
        <v>940</v>
      </c>
      <c r="E18" s="17">
        <v>3000</v>
      </c>
      <c r="F18" s="37"/>
      <c r="G18" s="229"/>
    </row>
    <row r="19" spans="1:7" x14ac:dyDescent="0.25">
      <c r="A19" s="29"/>
      <c r="B19" s="14">
        <v>43323</v>
      </c>
      <c r="C19" s="15" t="s">
        <v>1742</v>
      </c>
      <c r="D19" s="16">
        <v>948</v>
      </c>
      <c r="E19" s="17">
        <v>1250</v>
      </c>
      <c r="F19" s="37"/>
      <c r="G19" s="229"/>
    </row>
    <row r="20" spans="1:7" x14ac:dyDescent="0.25">
      <c r="A20" s="29"/>
      <c r="B20" s="14">
        <v>43326</v>
      </c>
      <c r="C20" s="15" t="s">
        <v>123</v>
      </c>
      <c r="D20" s="16">
        <v>967</v>
      </c>
      <c r="E20" s="17">
        <v>726.83</v>
      </c>
      <c r="F20" s="37"/>
      <c r="G20" s="229"/>
    </row>
    <row r="21" spans="1:7" x14ac:dyDescent="0.25">
      <c r="A21" s="29"/>
      <c r="B21" s="14">
        <v>43328</v>
      </c>
      <c r="C21" s="15" t="s">
        <v>1743</v>
      </c>
      <c r="D21" s="16">
        <v>1001</v>
      </c>
      <c r="E21" s="17">
        <v>1250</v>
      </c>
      <c r="F21" s="37"/>
      <c r="G21" s="229"/>
    </row>
    <row r="22" spans="1:7" x14ac:dyDescent="0.25">
      <c r="A22" s="29"/>
      <c r="B22" s="14">
        <v>43328</v>
      </c>
      <c r="C22" s="15" t="s">
        <v>27</v>
      </c>
      <c r="D22" s="16">
        <v>1024</v>
      </c>
      <c r="E22" s="17">
        <v>1250</v>
      </c>
      <c r="F22" s="37"/>
      <c r="G22" s="229"/>
    </row>
    <row r="23" spans="1:7" x14ac:dyDescent="0.25">
      <c r="A23" s="29"/>
      <c r="B23" s="14">
        <v>43328</v>
      </c>
      <c r="C23" s="15" t="s">
        <v>1744</v>
      </c>
      <c r="D23" s="16">
        <v>1031</v>
      </c>
      <c r="E23" s="17">
        <v>800</v>
      </c>
      <c r="F23" s="37"/>
      <c r="G23" s="229"/>
    </row>
    <row r="24" spans="1:7" x14ac:dyDescent="0.25">
      <c r="A24" s="29"/>
      <c r="B24" s="14">
        <v>43333</v>
      </c>
      <c r="C24" s="15" t="s">
        <v>1745</v>
      </c>
      <c r="D24" s="16">
        <v>1049</v>
      </c>
      <c r="E24" s="17">
        <v>2668</v>
      </c>
      <c r="F24" s="37"/>
      <c r="G24" s="229"/>
    </row>
    <row r="25" spans="1:7" x14ac:dyDescent="0.25">
      <c r="A25" s="29"/>
      <c r="B25" s="14">
        <v>43333</v>
      </c>
      <c r="C25" s="15" t="s">
        <v>1745</v>
      </c>
      <c r="D25" s="16">
        <v>1050</v>
      </c>
      <c r="E25" s="17">
        <v>2668</v>
      </c>
      <c r="F25" s="37"/>
      <c r="G25" s="229"/>
    </row>
    <row r="26" spans="1:7" x14ac:dyDescent="0.25">
      <c r="A26" s="29"/>
      <c r="B26" s="14">
        <v>43333</v>
      </c>
      <c r="C26" s="15" t="s">
        <v>128</v>
      </c>
      <c r="D26" s="16">
        <v>1065</v>
      </c>
      <c r="E26" s="17">
        <v>580</v>
      </c>
      <c r="F26" s="37"/>
      <c r="G26" s="229"/>
    </row>
    <row r="27" spans="1:7" x14ac:dyDescent="0.25">
      <c r="A27" s="29"/>
      <c r="B27" s="14">
        <v>43340</v>
      </c>
      <c r="C27" s="15" t="s">
        <v>1666</v>
      </c>
      <c r="D27" s="16">
        <v>1069</v>
      </c>
      <c r="E27" s="17">
        <v>751.68</v>
      </c>
      <c r="F27" s="37"/>
      <c r="G27" s="229"/>
    </row>
    <row r="28" spans="1:7" x14ac:dyDescent="0.25">
      <c r="A28" s="29"/>
      <c r="B28" s="14">
        <v>43371</v>
      </c>
      <c r="C28" s="15" t="s">
        <v>1666</v>
      </c>
      <c r="D28" s="16">
        <v>1070</v>
      </c>
      <c r="E28" s="17">
        <v>491.84</v>
      </c>
      <c r="G28" s="229"/>
    </row>
    <row r="29" spans="1:7" x14ac:dyDescent="0.25">
      <c r="A29" s="29"/>
      <c r="B29" s="14">
        <v>43340</v>
      </c>
      <c r="C29" s="15" t="s">
        <v>28</v>
      </c>
      <c r="D29" s="16">
        <v>1072</v>
      </c>
      <c r="E29" s="17">
        <v>2267</v>
      </c>
      <c r="F29" s="37"/>
      <c r="G29" s="229"/>
    </row>
    <row r="30" spans="1:7" x14ac:dyDescent="0.25">
      <c r="A30" s="29"/>
      <c r="B30" s="14">
        <v>43340</v>
      </c>
      <c r="C30" s="15" t="s">
        <v>28</v>
      </c>
      <c r="D30" s="16">
        <v>1073</v>
      </c>
      <c r="E30" s="17">
        <v>1274</v>
      </c>
      <c r="F30" s="37"/>
      <c r="G30" s="229"/>
    </row>
    <row r="31" spans="1:7" x14ac:dyDescent="0.25">
      <c r="A31" s="29"/>
      <c r="B31" s="14">
        <v>43340</v>
      </c>
      <c r="C31" s="15" t="s">
        <v>1746</v>
      </c>
      <c r="D31" s="16">
        <v>1074</v>
      </c>
      <c r="E31" s="17">
        <v>1200</v>
      </c>
      <c r="F31" s="37"/>
      <c r="G31" s="229"/>
    </row>
    <row r="32" spans="1:7" x14ac:dyDescent="0.25">
      <c r="A32" s="29"/>
      <c r="B32" s="14">
        <v>43340</v>
      </c>
      <c r="C32" s="15" t="s">
        <v>39</v>
      </c>
      <c r="D32" s="16">
        <v>1083</v>
      </c>
      <c r="E32" s="17">
        <v>862.83</v>
      </c>
      <c r="F32" s="37"/>
      <c r="G32" s="229"/>
    </row>
    <row r="33" spans="1:7" x14ac:dyDescent="0.25">
      <c r="A33" s="29"/>
      <c r="B33" s="14">
        <v>43340</v>
      </c>
      <c r="C33" s="15" t="s">
        <v>1747</v>
      </c>
      <c r="D33" s="16">
        <v>1087</v>
      </c>
      <c r="E33" s="17">
        <v>726.83</v>
      </c>
      <c r="F33" s="37"/>
      <c r="G33" s="229"/>
    </row>
    <row r="34" spans="1:7" x14ac:dyDescent="0.25">
      <c r="A34" s="29"/>
      <c r="B34" s="14">
        <v>43340</v>
      </c>
      <c r="C34" s="15" t="s">
        <v>121</v>
      </c>
      <c r="D34" s="16">
        <v>1089</v>
      </c>
      <c r="E34" s="17">
        <v>4000</v>
      </c>
      <c r="F34" s="37"/>
      <c r="G34" s="229"/>
    </row>
    <row r="35" spans="1:7" x14ac:dyDescent="0.25">
      <c r="A35" s="29"/>
      <c r="B35" s="14">
        <v>43340</v>
      </c>
      <c r="C35" s="15" t="s">
        <v>125</v>
      </c>
      <c r="D35" s="16">
        <v>1090</v>
      </c>
      <c r="E35" s="17">
        <v>4500</v>
      </c>
      <c r="F35" s="37"/>
      <c r="G35" s="229"/>
    </row>
    <row r="36" spans="1:7" x14ac:dyDescent="0.25">
      <c r="A36" s="29"/>
      <c r="B36" s="14">
        <v>43340</v>
      </c>
      <c r="C36" s="15" t="s">
        <v>1748</v>
      </c>
      <c r="D36" s="16">
        <v>1092</v>
      </c>
      <c r="E36" s="17">
        <v>2400</v>
      </c>
      <c r="F36" s="37"/>
      <c r="G36" s="229"/>
    </row>
    <row r="37" spans="1:7" x14ac:dyDescent="0.25">
      <c r="A37" s="29"/>
      <c r="B37" s="14">
        <v>43341</v>
      </c>
      <c r="C37" s="15" t="s">
        <v>1742</v>
      </c>
      <c r="D37" s="16">
        <v>1094</v>
      </c>
      <c r="E37" s="17">
        <v>1250</v>
      </c>
      <c r="F37" s="37"/>
      <c r="G37" s="229"/>
    </row>
    <row r="38" spans="1:7" x14ac:dyDescent="0.25">
      <c r="A38" s="29"/>
      <c r="B38" s="14">
        <v>43342</v>
      </c>
      <c r="C38" s="15" t="s">
        <v>1749</v>
      </c>
      <c r="D38" s="16">
        <v>1095</v>
      </c>
      <c r="E38" s="17">
        <v>1250</v>
      </c>
      <c r="F38" s="37"/>
      <c r="G38" s="229"/>
    </row>
    <row r="39" spans="1:7" x14ac:dyDescent="0.25">
      <c r="A39" s="29"/>
      <c r="B39" s="14">
        <v>43342</v>
      </c>
      <c r="C39" s="15" t="s">
        <v>1750</v>
      </c>
      <c r="D39" s="16">
        <v>1096</v>
      </c>
      <c r="E39" s="17">
        <v>3158.08</v>
      </c>
      <c r="F39" s="37"/>
      <c r="G39" s="229"/>
    </row>
    <row r="40" spans="1:7" x14ac:dyDescent="0.25">
      <c r="A40" s="29"/>
      <c r="B40" s="14">
        <v>43342</v>
      </c>
      <c r="C40" s="15" t="s">
        <v>1131</v>
      </c>
      <c r="D40" s="16">
        <v>1097</v>
      </c>
      <c r="E40" s="17">
        <v>649.6</v>
      </c>
      <c r="F40" s="37"/>
      <c r="G40" s="229"/>
    </row>
    <row r="41" spans="1:7" x14ac:dyDescent="0.25">
      <c r="A41" s="29"/>
      <c r="B41" s="14">
        <v>43342</v>
      </c>
      <c r="C41" s="15" t="s">
        <v>1751</v>
      </c>
      <c r="D41" s="16">
        <v>1098</v>
      </c>
      <c r="E41" s="17">
        <v>2000</v>
      </c>
      <c r="F41" s="37"/>
      <c r="G41" s="229"/>
    </row>
    <row r="42" spans="1:7" x14ac:dyDescent="0.25">
      <c r="A42" s="29"/>
      <c r="B42" s="14">
        <v>43342</v>
      </c>
      <c r="C42" s="15" t="s">
        <v>1752</v>
      </c>
      <c r="D42" s="16">
        <v>1099</v>
      </c>
      <c r="E42" s="17">
        <v>2000</v>
      </c>
      <c r="F42" s="37"/>
      <c r="G42" s="229"/>
    </row>
    <row r="43" spans="1:7" x14ac:dyDescent="0.25">
      <c r="A43" s="29"/>
      <c r="B43" s="14">
        <v>43342</v>
      </c>
      <c r="C43" s="15" t="s">
        <v>1753</v>
      </c>
      <c r="D43" s="16">
        <v>1100</v>
      </c>
      <c r="E43" s="17">
        <v>750</v>
      </c>
      <c r="F43" s="37"/>
      <c r="G43" s="229"/>
    </row>
    <row r="44" spans="1:7" x14ac:dyDescent="0.25">
      <c r="A44" s="29"/>
      <c r="B44" s="14">
        <v>43342</v>
      </c>
      <c r="C44" s="15" t="s">
        <v>1754</v>
      </c>
      <c r="D44" s="16">
        <v>1101</v>
      </c>
      <c r="E44" s="17">
        <v>2000</v>
      </c>
      <c r="F44" s="37"/>
      <c r="G44" s="229"/>
    </row>
    <row r="45" spans="1:7" x14ac:dyDescent="0.25">
      <c r="A45" s="29"/>
      <c r="B45" s="14">
        <v>43342</v>
      </c>
      <c r="C45" s="15" t="s">
        <v>1755</v>
      </c>
      <c r="D45" s="16">
        <v>1102</v>
      </c>
      <c r="E45" s="17">
        <v>2000</v>
      </c>
      <c r="F45" s="37"/>
      <c r="G45" s="229"/>
    </row>
    <row r="46" spans="1:7" x14ac:dyDescent="0.25">
      <c r="A46" s="29"/>
      <c r="B46" s="14">
        <v>43342</v>
      </c>
      <c r="C46" s="15" t="s">
        <v>1756</v>
      </c>
      <c r="D46" s="16">
        <v>1103</v>
      </c>
      <c r="E46" s="17">
        <v>2000</v>
      </c>
      <c r="F46" s="37"/>
      <c r="G46" s="229"/>
    </row>
    <row r="47" spans="1:7" x14ac:dyDescent="0.25">
      <c r="A47" s="29"/>
      <c r="B47" s="14">
        <v>43342</v>
      </c>
      <c r="C47" s="15" t="s">
        <v>1757</v>
      </c>
      <c r="D47" s="16">
        <v>1104</v>
      </c>
      <c r="E47" s="17">
        <v>2000</v>
      </c>
      <c r="F47" s="37"/>
      <c r="G47" s="229"/>
    </row>
    <row r="48" spans="1:7" x14ac:dyDescent="0.25">
      <c r="A48" s="29"/>
      <c r="B48" s="14">
        <v>43342</v>
      </c>
      <c r="C48" s="15" t="s">
        <v>1758</v>
      </c>
      <c r="D48" s="16">
        <v>1105</v>
      </c>
      <c r="E48" s="17">
        <v>4000</v>
      </c>
      <c r="F48" s="37"/>
      <c r="G48" s="229"/>
    </row>
    <row r="49" spans="1:7" x14ac:dyDescent="0.25">
      <c r="A49" s="29"/>
      <c r="B49" s="14">
        <v>43342</v>
      </c>
      <c r="C49" s="15" t="s">
        <v>1759</v>
      </c>
      <c r="D49" s="16">
        <v>1106</v>
      </c>
      <c r="E49" s="17">
        <v>2000</v>
      </c>
      <c r="F49" s="37"/>
      <c r="G49" s="229"/>
    </row>
    <row r="50" spans="1:7" x14ac:dyDescent="0.25">
      <c r="A50" s="29"/>
      <c r="B50" s="14">
        <v>43342</v>
      </c>
      <c r="C50" s="15" t="s">
        <v>1760</v>
      </c>
      <c r="D50" s="16">
        <v>1107</v>
      </c>
      <c r="E50" s="17">
        <v>4000</v>
      </c>
      <c r="F50" s="37"/>
      <c r="G50" s="229"/>
    </row>
    <row r="51" spans="1:7" x14ac:dyDescent="0.25">
      <c r="A51" s="29"/>
      <c r="B51" s="14">
        <v>43342</v>
      </c>
      <c r="C51" s="15" t="s">
        <v>1761</v>
      </c>
      <c r="D51" s="16">
        <v>1108</v>
      </c>
      <c r="E51" s="17">
        <v>2000</v>
      </c>
      <c r="F51" s="37"/>
      <c r="G51" s="229"/>
    </row>
    <row r="52" spans="1:7" x14ac:dyDescent="0.25">
      <c r="A52" s="29"/>
      <c r="B52" s="14">
        <v>43342</v>
      </c>
      <c r="C52" s="15" t="s">
        <v>1762</v>
      </c>
      <c r="D52" s="16">
        <v>1109</v>
      </c>
      <c r="E52" s="17">
        <v>2000</v>
      </c>
      <c r="F52" s="37"/>
      <c r="G52" s="229"/>
    </row>
    <row r="53" spans="1:7" x14ac:dyDescent="0.25">
      <c r="A53" s="29"/>
      <c r="B53" s="14">
        <v>43342</v>
      </c>
      <c r="C53" s="15" t="s">
        <v>1763</v>
      </c>
      <c r="D53" s="16">
        <v>1110</v>
      </c>
      <c r="E53" s="17">
        <v>1000</v>
      </c>
      <c r="F53" s="37"/>
      <c r="G53" s="229"/>
    </row>
    <row r="54" spans="1:7" x14ac:dyDescent="0.25">
      <c r="A54" s="29"/>
      <c r="B54" s="14">
        <v>43342</v>
      </c>
      <c r="C54" s="15" t="s">
        <v>1764</v>
      </c>
      <c r="D54" s="16">
        <v>1111</v>
      </c>
      <c r="E54" s="17">
        <v>2000</v>
      </c>
      <c r="F54" s="37"/>
      <c r="G54" s="229"/>
    </row>
    <row r="55" spans="1:7" x14ac:dyDescent="0.25">
      <c r="A55" s="29"/>
      <c r="B55" s="14">
        <v>43342</v>
      </c>
      <c r="C55" s="15" t="s">
        <v>1765</v>
      </c>
      <c r="D55" s="16">
        <v>1112</v>
      </c>
      <c r="E55" s="17">
        <v>2000</v>
      </c>
      <c r="F55" s="37"/>
      <c r="G55" s="229"/>
    </row>
    <row r="56" spans="1:7" x14ac:dyDescent="0.25">
      <c r="A56" s="29"/>
      <c r="B56" s="14">
        <v>43342</v>
      </c>
      <c r="C56" s="15" t="s">
        <v>1766</v>
      </c>
      <c r="D56" s="16">
        <v>1113</v>
      </c>
      <c r="E56" s="17">
        <v>2000</v>
      </c>
      <c r="F56" s="37"/>
      <c r="G56" s="229"/>
    </row>
    <row r="57" spans="1:7" x14ac:dyDescent="0.25">
      <c r="A57" s="29"/>
      <c r="B57" s="14">
        <v>43342</v>
      </c>
      <c r="C57" s="15" t="s">
        <v>1767</v>
      </c>
      <c r="D57" s="16">
        <v>1114</v>
      </c>
      <c r="E57" s="17">
        <v>2000</v>
      </c>
      <c r="F57" s="37"/>
      <c r="G57" s="229"/>
    </row>
    <row r="58" spans="1:7" x14ac:dyDescent="0.25">
      <c r="A58" s="29"/>
      <c r="B58" s="14">
        <v>43342</v>
      </c>
      <c r="C58" s="15" t="s">
        <v>1768</v>
      </c>
      <c r="D58" s="16">
        <v>1115</v>
      </c>
      <c r="E58" s="17">
        <v>1000</v>
      </c>
      <c r="F58" s="37"/>
      <c r="G58" s="229"/>
    </row>
    <row r="59" spans="1:7" x14ac:dyDescent="0.25">
      <c r="A59" s="29"/>
      <c r="B59" s="14">
        <v>43342</v>
      </c>
      <c r="C59" s="15" t="s">
        <v>1769</v>
      </c>
      <c r="D59" s="16">
        <v>1116</v>
      </c>
      <c r="E59" s="17">
        <v>2000</v>
      </c>
      <c r="F59" s="37"/>
      <c r="G59" s="229"/>
    </row>
    <row r="60" spans="1:7" x14ac:dyDescent="0.25">
      <c r="A60" s="29"/>
      <c r="B60" s="14">
        <v>43342</v>
      </c>
      <c r="C60" s="15" t="s">
        <v>1770</v>
      </c>
      <c r="D60" s="16">
        <v>1117</v>
      </c>
      <c r="E60" s="17">
        <v>2000</v>
      </c>
      <c r="F60" s="37"/>
      <c r="G60" s="229"/>
    </row>
    <row r="61" spans="1:7" x14ac:dyDescent="0.25">
      <c r="A61" s="29"/>
      <c r="B61" s="14">
        <v>43342</v>
      </c>
      <c r="C61" s="15" t="s">
        <v>1771</v>
      </c>
      <c r="D61" s="16">
        <v>1118</v>
      </c>
      <c r="E61" s="17">
        <v>2000</v>
      </c>
      <c r="F61" s="37"/>
      <c r="G61" s="229"/>
    </row>
    <row r="62" spans="1:7" x14ac:dyDescent="0.25">
      <c r="A62" s="29"/>
      <c r="B62" s="14">
        <v>43342</v>
      </c>
      <c r="C62" s="15" t="s">
        <v>1772</v>
      </c>
      <c r="D62" s="16">
        <v>1119</v>
      </c>
      <c r="E62" s="17">
        <v>2000</v>
      </c>
      <c r="F62" s="37"/>
      <c r="G62" s="229">
        <f>SUM(E14:E62)</f>
        <v>86234.37</v>
      </c>
    </row>
    <row r="63" spans="1:7" x14ac:dyDescent="0.25">
      <c r="A63" s="29"/>
      <c r="B63" s="14"/>
      <c r="C63" s="15"/>
      <c r="D63" s="16"/>
      <c r="E63" s="17"/>
      <c r="F63" s="37"/>
      <c r="G63" s="229"/>
    </row>
    <row r="64" spans="1:7" ht="15.75" thickBot="1" x14ac:dyDescent="0.3">
      <c r="A64" s="29"/>
      <c r="B64" s="14"/>
      <c r="C64" s="15"/>
      <c r="D64" s="16"/>
      <c r="E64" s="18">
        <f>SUM(E14:E17)</f>
        <v>2509.6800000000003</v>
      </c>
      <c r="F64" s="37"/>
      <c r="G64" s="29"/>
    </row>
    <row r="65" spans="1:12" ht="15.75" thickBot="1" x14ac:dyDescent="0.3">
      <c r="A65" s="41" t="s">
        <v>40</v>
      </c>
      <c r="B65" s="32" t="s">
        <v>1694</v>
      </c>
      <c r="C65" s="33"/>
      <c r="D65" s="34"/>
      <c r="E65" s="35"/>
      <c r="F65" s="35"/>
      <c r="G65" s="230">
        <f>+G6-G9-G62</f>
        <v>3189089.55</v>
      </c>
      <c r="J65" s="302"/>
      <c r="L65" s="252"/>
    </row>
    <row r="66" spans="1:12" ht="15.75" thickTop="1" x14ac:dyDescent="0.25">
      <c r="A66" s="41"/>
      <c r="B66" s="42"/>
      <c r="C66" s="33"/>
      <c r="D66" s="34"/>
      <c r="E66" s="35"/>
      <c r="F66" s="35"/>
      <c r="G66" s="36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4BFA-923B-4BD9-A4F9-6029CB319FD3}">
  <dimension ref="A1:G79"/>
  <sheetViews>
    <sheetView topLeftCell="A52" workbookViewId="0">
      <selection sqref="A1:G47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36" t="s">
        <v>0</v>
      </c>
      <c r="B1" s="336"/>
      <c r="C1" s="336"/>
      <c r="D1" s="336"/>
      <c r="E1" s="336"/>
      <c r="F1" s="336"/>
      <c r="G1" s="336"/>
    </row>
    <row r="2" spans="1:7" x14ac:dyDescent="0.25">
      <c r="A2" s="336" t="s">
        <v>1</v>
      </c>
      <c r="B2" s="336"/>
      <c r="C2" s="336"/>
      <c r="D2" s="336"/>
      <c r="E2" s="336"/>
      <c r="F2" s="336"/>
      <c r="G2" s="336"/>
    </row>
    <row r="3" spans="1:7" x14ac:dyDescent="0.25">
      <c r="A3" s="336" t="s">
        <v>56</v>
      </c>
      <c r="B3" s="336"/>
      <c r="C3" s="336"/>
      <c r="D3" s="336"/>
      <c r="E3" s="336"/>
      <c r="F3" s="336"/>
      <c r="G3" s="336"/>
    </row>
    <row r="4" spans="1:7" x14ac:dyDescent="0.25">
      <c r="A4" s="336" t="s">
        <v>1691</v>
      </c>
      <c r="B4" s="336"/>
      <c r="C4" s="336"/>
      <c r="D4" s="336"/>
      <c r="E4" s="336"/>
      <c r="F4" s="336"/>
      <c r="G4" s="336"/>
    </row>
    <row r="5" spans="1:7" x14ac:dyDescent="0.25">
      <c r="A5" s="2"/>
      <c r="B5" s="3"/>
      <c r="C5" s="3"/>
      <c r="D5" s="43"/>
      <c r="E5" s="4"/>
      <c r="F5" s="2"/>
      <c r="G5" s="2"/>
    </row>
    <row r="6" spans="1:7" x14ac:dyDescent="0.25">
      <c r="A6" s="2"/>
      <c r="B6" s="3" t="s">
        <v>1692</v>
      </c>
      <c r="C6" s="4"/>
      <c r="D6" s="5"/>
      <c r="E6" s="6"/>
      <c r="F6" s="6"/>
      <c r="G6" s="7">
        <v>1076545.73</v>
      </c>
    </row>
    <row r="7" spans="1:7" x14ac:dyDescent="0.25">
      <c r="A7" s="2"/>
      <c r="B7" s="4" t="s">
        <v>57</v>
      </c>
      <c r="C7" s="4"/>
      <c r="D7" s="5"/>
      <c r="E7" s="44"/>
      <c r="F7" s="12"/>
      <c r="G7" s="2"/>
    </row>
    <row r="8" spans="1:7" x14ac:dyDescent="0.25">
      <c r="A8" s="276" t="s">
        <v>3</v>
      </c>
      <c r="B8" s="32" t="s">
        <v>4</v>
      </c>
      <c r="C8" s="4"/>
      <c r="D8" s="5"/>
      <c r="E8" s="4"/>
      <c r="F8" s="12"/>
      <c r="G8" s="2"/>
    </row>
    <row r="9" spans="1:7" x14ac:dyDescent="0.25">
      <c r="A9" s="29"/>
      <c r="B9" s="40" t="s">
        <v>5</v>
      </c>
      <c r="C9" s="4"/>
      <c r="D9" s="5"/>
      <c r="E9" s="4"/>
      <c r="F9" s="12"/>
      <c r="G9" s="2"/>
    </row>
    <row r="10" spans="1:7" x14ac:dyDescent="0.25">
      <c r="A10" s="2"/>
      <c r="B10" s="4"/>
      <c r="C10" s="4"/>
      <c r="D10" s="5"/>
      <c r="E10" s="4"/>
      <c r="F10" s="12"/>
      <c r="G10" s="2"/>
    </row>
    <row r="11" spans="1:7" x14ac:dyDescent="0.25">
      <c r="A11" s="2"/>
      <c r="B11" s="45">
        <v>41548</v>
      </c>
      <c r="C11" s="5" t="s">
        <v>58</v>
      </c>
      <c r="D11" s="5">
        <v>21</v>
      </c>
      <c r="E11" s="46">
        <v>344</v>
      </c>
      <c r="F11" s="12"/>
      <c r="G11" s="47"/>
    </row>
    <row r="12" spans="1:7" x14ac:dyDescent="0.25">
      <c r="A12" s="2"/>
      <c r="B12" s="45">
        <v>41548</v>
      </c>
      <c r="C12" s="5" t="s">
        <v>59</v>
      </c>
      <c r="D12" s="5">
        <v>22</v>
      </c>
      <c r="E12" s="46">
        <v>344</v>
      </c>
      <c r="F12" s="12"/>
      <c r="G12" s="2"/>
    </row>
    <row r="13" spans="1:7" x14ac:dyDescent="0.25">
      <c r="A13" s="2"/>
      <c r="B13" s="48">
        <v>41730</v>
      </c>
      <c r="C13" s="5" t="s">
        <v>60</v>
      </c>
      <c r="D13" s="5">
        <v>276</v>
      </c>
      <c r="E13" s="46">
        <v>2000</v>
      </c>
      <c r="F13" s="12"/>
      <c r="G13" s="2"/>
    </row>
    <row r="14" spans="1:7" x14ac:dyDescent="0.25">
      <c r="A14" s="2"/>
      <c r="B14" s="45">
        <v>42128</v>
      </c>
      <c r="C14" s="5" t="s">
        <v>61</v>
      </c>
      <c r="D14" s="5">
        <v>798</v>
      </c>
      <c r="E14" s="46">
        <v>2000</v>
      </c>
      <c r="F14" s="12"/>
      <c r="G14" s="2"/>
    </row>
    <row r="15" spans="1:7" x14ac:dyDescent="0.25">
      <c r="A15" s="2"/>
      <c r="B15" s="45">
        <v>42248</v>
      </c>
      <c r="C15" s="5" t="s">
        <v>62</v>
      </c>
      <c r="D15" s="5">
        <v>945</v>
      </c>
      <c r="E15" s="46">
        <v>1000</v>
      </c>
      <c r="F15" s="12"/>
      <c r="G15" s="2"/>
    </row>
    <row r="16" spans="1:7" x14ac:dyDescent="0.25">
      <c r="A16" s="2"/>
      <c r="B16" s="45">
        <v>42311</v>
      </c>
      <c r="C16" s="5" t="s">
        <v>63</v>
      </c>
      <c r="D16" s="5">
        <v>1091</v>
      </c>
      <c r="E16" s="46">
        <v>500</v>
      </c>
      <c r="F16" s="12"/>
      <c r="G16" s="2"/>
    </row>
    <row r="17" spans="1:7" x14ac:dyDescent="0.25">
      <c r="A17" s="2"/>
      <c r="B17" s="45">
        <v>42340</v>
      </c>
      <c r="C17" s="5" t="s">
        <v>64</v>
      </c>
      <c r="D17" s="5">
        <v>1181</v>
      </c>
      <c r="E17" s="46">
        <v>750</v>
      </c>
      <c r="F17" s="12"/>
      <c r="G17" s="2"/>
    </row>
    <row r="18" spans="1:7" x14ac:dyDescent="0.25">
      <c r="A18" s="2"/>
      <c r="B18" s="45">
        <v>42340</v>
      </c>
      <c r="C18" s="5" t="s">
        <v>66</v>
      </c>
      <c r="D18" s="5">
        <v>1188</v>
      </c>
      <c r="E18" s="46">
        <v>500</v>
      </c>
      <c r="F18" s="12"/>
      <c r="G18" s="2"/>
    </row>
    <row r="19" spans="1:7" x14ac:dyDescent="0.25">
      <c r="A19" s="2"/>
      <c r="B19" s="45">
        <v>42340</v>
      </c>
      <c r="C19" s="5" t="s">
        <v>65</v>
      </c>
      <c r="D19" s="5">
        <v>1195</v>
      </c>
      <c r="E19" s="46">
        <v>500</v>
      </c>
      <c r="F19" s="12"/>
      <c r="G19" s="2"/>
    </row>
    <row r="20" spans="1:7" x14ac:dyDescent="0.25">
      <c r="A20" s="2"/>
      <c r="B20" s="45">
        <v>42585</v>
      </c>
      <c r="C20" s="5" t="s">
        <v>67</v>
      </c>
      <c r="D20" s="5">
        <v>1540</v>
      </c>
      <c r="E20" s="46">
        <v>4000</v>
      </c>
      <c r="F20" s="12"/>
      <c r="G20" s="2"/>
    </row>
    <row r="21" spans="1:7" x14ac:dyDescent="0.25">
      <c r="A21" s="2"/>
      <c r="B21" s="45">
        <v>42614</v>
      </c>
      <c r="C21" s="5" t="s">
        <v>68</v>
      </c>
      <c r="D21" s="5">
        <v>1636</v>
      </c>
      <c r="E21" s="46">
        <v>2000</v>
      </c>
      <c r="F21" s="12"/>
      <c r="G21" s="2"/>
    </row>
    <row r="22" spans="1:7" x14ac:dyDescent="0.25">
      <c r="A22" s="2"/>
      <c r="B22" s="45">
        <v>42650</v>
      </c>
      <c r="C22" s="5" t="s">
        <v>69</v>
      </c>
      <c r="D22" s="5">
        <v>1725</v>
      </c>
      <c r="E22" s="46">
        <v>600</v>
      </c>
      <c r="F22" s="12"/>
      <c r="G22" s="2"/>
    </row>
    <row r="23" spans="1:7" x14ac:dyDescent="0.25">
      <c r="A23" s="2"/>
      <c r="B23" s="45">
        <v>42674</v>
      </c>
      <c r="C23" s="5" t="s">
        <v>70</v>
      </c>
      <c r="D23" s="5">
        <v>1742</v>
      </c>
      <c r="E23" s="46">
        <v>1192.5999999999999</v>
      </c>
      <c r="F23" s="12"/>
      <c r="G23" s="2"/>
    </row>
    <row r="24" spans="1:7" x14ac:dyDescent="0.25">
      <c r="A24" s="2"/>
      <c r="B24" s="45">
        <v>42403</v>
      </c>
      <c r="C24" s="5" t="s">
        <v>71</v>
      </c>
      <c r="D24" s="5">
        <v>1899</v>
      </c>
      <c r="E24" s="46">
        <v>2800</v>
      </c>
      <c r="F24" s="12"/>
      <c r="G24" s="2"/>
    </row>
    <row r="25" spans="1:7" x14ac:dyDescent="0.25">
      <c r="A25" s="2"/>
      <c r="B25" s="45">
        <v>42796</v>
      </c>
      <c r="C25" s="5" t="s">
        <v>72</v>
      </c>
      <c r="D25" s="5">
        <v>1956</v>
      </c>
      <c r="E25" s="46">
        <v>2000</v>
      </c>
      <c r="F25" s="12"/>
      <c r="G25" s="2"/>
    </row>
    <row r="26" spans="1:7" x14ac:dyDescent="0.25">
      <c r="A26" s="2"/>
      <c r="B26" s="45">
        <v>42796</v>
      </c>
      <c r="C26" s="5" t="s">
        <v>73</v>
      </c>
      <c r="D26" s="5">
        <v>1958</v>
      </c>
      <c r="E26" s="46">
        <v>2000</v>
      </c>
      <c r="F26" s="12"/>
      <c r="G26" s="2"/>
    </row>
    <row r="27" spans="1:7" x14ac:dyDescent="0.25">
      <c r="A27" s="2"/>
      <c r="B27" s="45">
        <v>42957</v>
      </c>
      <c r="C27" s="5" t="s">
        <v>74</v>
      </c>
      <c r="D27" s="5">
        <v>2122</v>
      </c>
      <c r="E27" s="46">
        <v>4000</v>
      </c>
      <c r="F27" s="12"/>
      <c r="G27" s="2"/>
    </row>
    <row r="28" spans="1:7" x14ac:dyDescent="0.25">
      <c r="A28" s="2"/>
      <c r="B28" s="45">
        <v>42957</v>
      </c>
      <c r="C28" s="5" t="s">
        <v>75</v>
      </c>
      <c r="D28" s="5">
        <v>2155</v>
      </c>
      <c r="E28" s="46">
        <v>1000</v>
      </c>
      <c r="F28" s="12"/>
      <c r="G28" s="2"/>
    </row>
    <row r="29" spans="1:7" x14ac:dyDescent="0.25">
      <c r="A29" s="2"/>
      <c r="B29" s="45">
        <v>42983</v>
      </c>
      <c r="C29" s="5" t="s">
        <v>76</v>
      </c>
      <c r="D29" s="5">
        <v>2181</v>
      </c>
      <c r="E29" s="46">
        <v>750</v>
      </c>
      <c r="F29" s="12"/>
      <c r="G29" s="2"/>
    </row>
    <row r="30" spans="1:7" x14ac:dyDescent="0.25">
      <c r="A30" s="2"/>
      <c r="B30" s="45">
        <v>42983</v>
      </c>
      <c r="C30" s="5" t="s">
        <v>77</v>
      </c>
      <c r="D30" s="5">
        <v>2182</v>
      </c>
      <c r="E30" s="46">
        <v>750</v>
      </c>
      <c r="F30" s="12"/>
      <c r="G30" s="2"/>
    </row>
    <row r="31" spans="1:7" x14ac:dyDescent="0.25">
      <c r="A31" s="2"/>
      <c r="B31" s="45">
        <v>42983</v>
      </c>
      <c r="C31" s="5" t="s">
        <v>78</v>
      </c>
      <c r="D31" s="5">
        <v>2218</v>
      </c>
      <c r="E31" s="46">
        <v>500</v>
      </c>
      <c r="F31" s="12"/>
      <c r="G31" s="2"/>
    </row>
    <row r="32" spans="1:7" x14ac:dyDescent="0.25">
      <c r="A32" s="2"/>
      <c r="B32" s="45">
        <v>43012</v>
      </c>
      <c r="C32" s="5" t="s">
        <v>79</v>
      </c>
      <c r="D32" s="5">
        <v>2226</v>
      </c>
      <c r="E32" s="46">
        <v>4000</v>
      </c>
      <c r="F32" s="12"/>
      <c r="G32" s="2"/>
    </row>
    <row r="33" spans="1:7" x14ac:dyDescent="0.25">
      <c r="A33" s="2"/>
      <c r="B33" s="45">
        <v>43012</v>
      </c>
      <c r="C33" s="5" t="s">
        <v>80</v>
      </c>
      <c r="D33" s="5">
        <v>2234</v>
      </c>
      <c r="E33" s="46">
        <v>2000</v>
      </c>
      <c r="F33" s="12"/>
      <c r="G33" s="2"/>
    </row>
    <row r="34" spans="1:7" x14ac:dyDescent="0.25">
      <c r="A34" s="2"/>
      <c r="B34" s="45">
        <v>43012</v>
      </c>
      <c r="C34" s="5" t="s">
        <v>81</v>
      </c>
      <c r="D34" s="5">
        <v>2250</v>
      </c>
      <c r="E34" s="46">
        <v>750</v>
      </c>
      <c r="F34" s="12"/>
      <c r="G34" s="2"/>
    </row>
    <row r="35" spans="1:7" x14ac:dyDescent="0.25">
      <c r="A35" s="2"/>
      <c r="B35" s="45">
        <v>43012</v>
      </c>
      <c r="C35" s="5" t="s">
        <v>82</v>
      </c>
      <c r="D35" s="5">
        <v>2260</v>
      </c>
      <c r="E35" s="46">
        <v>750</v>
      </c>
      <c r="F35" s="12"/>
      <c r="G35" s="2"/>
    </row>
    <row r="36" spans="1:7" x14ac:dyDescent="0.25">
      <c r="A36" s="2"/>
      <c r="B36" s="45">
        <v>43012</v>
      </c>
      <c r="C36" s="5" t="s">
        <v>83</v>
      </c>
      <c r="D36" s="5">
        <v>2261</v>
      </c>
      <c r="E36" s="46">
        <v>2000</v>
      </c>
      <c r="F36" s="12"/>
      <c r="G36" s="2"/>
    </row>
    <row r="37" spans="1:7" x14ac:dyDescent="0.25">
      <c r="A37" s="2"/>
      <c r="B37" s="45">
        <v>43012</v>
      </c>
      <c r="C37" s="5" t="s">
        <v>84</v>
      </c>
      <c r="D37" s="5">
        <v>2262</v>
      </c>
      <c r="E37" s="46">
        <v>2000</v>
      </c>
      <c r="F37" s="12"/>
      <c r="G37" s="2"/>
    </row>
    <row r="38" spans="1:7" x14ac:dyDescent="0.25">
      <c r="A38" s="2"/>
      <c r="B38" s="45">
        <v>43012</v>
      </c>
      <c r="C38" s="5" t="s">
        <v>85</v>
      </c>
      <c r="D38" s="5">
        <v>2273</v>
      </c>
      <c r="E38" s="46">
        <v>750</v>
      </c>
      <c r="F38" s="12"/>
      <c r="G38" s="2"/>
    </row>
    <row r="39" spans="1:7" x14ac:dyDescent="0.25">
      <c r="A39" s="2"/>
      <c r="B39" s="45">
        <v>43012</v>
      </c>
      <c r="C39" s="5" t="s">
        <v>86</v>
      </c>
      <c r="D39" s="5">
        <v>2285</v>
      </c>
      <c r="E39" s="46">
        <v>2000</v>
      </c>
      <c r="F39" s="12"/>
      <c r="G39" s="2"/>
    </row>
    <row r="40" spans="1:7" x14ac:dyDescent="0.25">
      <c r="A40" s="2"/>
      <c r="B40" s="45">
        <v>43012</v>
      </c>
      <c r="C40" s="5" t="s">
        <v>87</v>
      </c>
      <c r="D40" s="5">
        <v>2292</v>
      </c>
      <c r="E40" s="46">
        <v>500</v>
      </c>
      <c r="F40" s="12"/>
      <c r="G40" s="2"/>
    </row>
    <row r="41" spans="1:7" x14ac:dyDescent="0.25">
      <c r="A41" s="2"/>
      <c r="B41" s="45">
        <v>43012</v>
      </c>
      <c r="C41" s="5" t="s">
        <v>88</v>
      </c>
      <c r="D41" s="5">
        <v>2297</v>
      </c>
      <c r="E41" s="46">
        <v>2000</v>
      </c>
      <c r="F41" s="12"/>
      <c r="G41" s="2"/>
    </row>
    <row r="42" spans="1:7" x14ac:dyDescent="0.25">
      <c r="A42" s="2"/>
      <c r="B42" s="45">
        <v>43012</v>
      </c>
      <c r="C42" s="5" t="s">
        <v>89</v>
      </c>
      <c r="D42" s="5">
        <v>2301</v>
      </c>
      <c r="E42" s="46">
        <v>2000</v>
      </c>
      <c r="F42" s="12"/>
      <c r="G42" s="2"/>
    </row>
    <row r="43" spans="1:7" x14ac:dyDescent="0.25">
      <c r="A43" s="2"/>
      <c r="B43" s="45">
        <v>43012</v>
      </c>
      <c r="C43" s="5" t="s">
        <v>90</v>
      </c>
      <c r="D43" s="5">
        <v>2307</v>
      </c>
      <c r="E43" s="46">
        <v>500</v>
      </c>
      <c r="F43" s="12"/>
      <c r="G43" s="2"/>
    </row>
    <row r="44" spans="1:7" x14ac:dyDescent="0.25">
      <c r="A44" s="2"/>
      <c r="B44" s="45">
        <v>43042</v>
      </c>
      <c r="C44" s="5" t="s">
        <v>91</v>
      </c>
      <c r="D44" s="5">
        <v>2324</v>
      </c>
      <c r="E44" s="46">
        <v>4000</v>
      </c>
      <c r="F44" s="12"/>
      <c r="G44" s="2"/>
    </row>
    <row r="45" spans="1:7" x14ac:dyDescent="0.25">
      <c r="A45" s="2"/>
      <c r="B45" s="45">
        <v>43042</v>
      </c>
      <c r="C45" s="5" t="s">
        <v>92</v>
      </c>
      <c r="D45" s="5">
        <v>2332</v>
      </c>
      <c r="E45" s="46">
        <v>2000</v>
      </c>
      <c r="F45" s="12"/>
      <c r="G45" s="2"/>
    </row>
    <row r="46" spans="1:7" x14ac:dyDescent="0.25">
      <c r="A46" s="2"/>
      <c r="B46" s="45">
        <v>43084</v>
      </c>
      <c r="C46" s="5" t="s">
        <v>93</v>
      </c>
      <c r="D46" s="5">
        <v>2388</v>
      </c>
      <c r="E46" s="46">
        <v>2000</v>
      </c>
      <c r="F46" s="12"/>
      <c r="G46" s="2"/>
    </row>
    <row r="47" spans="1:7" x14ac:dyDescent="0.25">
      <c r="A47" s="2"/>
      <c r="B47" s="45">
        <v>43222</v>
      </c>
      <c r="C47" s="5" t="s">
        <v>1678</v>
      </c>
      <c r="D47" s="5">
        <v>2504</v>
      </c>
      <c r="E47" s="46">
        <v>2000</v>
      </c>
      <c r="F47" s="12"/>
      <c r="G47" s="2"/>
    </row>
    <row r="48" spans="1:7" x14ac:dyDescent="0.25">
      <c r="A48" s="2"/>
      <c r="B48" s="45">
        <v>43252</v>
      </c>
      <c r="C48" s="5" t="s">
        <v>1679</v>
      </c>
      <c r="D48" s="5">
        <v>2523</v>
      </c>
      <c r="E48" s="46">
        <v>4000</v>
      </c>
      <c r="F48" s="12"/>
      <c r="G48" s="12"/>
    </row>
    <row r="49" spans="1:7" x14ac:dyDescent="0.25">
      <c r="A49" s="2"/>
      <c r="B49" s="45">
        <v>43252</v>
      </c>
      <c r="C49" s="5" t="s">
        <v>1680</v>
      </c>
      <c r="D49" s="5">
        <v>2525</v>
      </c>
      <c r="E49" s="46">
        <v>1700</v>
      </c>
      <c r="F49" s="12"/>
      <c r="G49" s="12"/>
    </row>
    <row r="50" spans="1:7" x14ac:dyDescent="0.25">
      <c r="A50" s="2"/>
      <c r="B50" s="45">
        <v>43252</v>
      </c>
      <c r="C50" s="5" t="s">
        <v>1681</v>
      </c>
      <c r="D50" s="5">
        <v>2534</v>
      </c>
      <c r="E50" s="46">
        <v>600</v>
      </c>
      <c r="F50" s="12"/>
      <c r="G50" s="12"/>
    </row>
    <row r="51" spans="1:7" x14ac:dyDescent="0.25">
      <c r="A51" s="2"/>
      <c r="B51" s="45">
        <v>43252</v>
      </c>
      <c r="C51" s="5" t="s">
        <v>1682</v>
      </c>
      <c r="D51" s="5">
        <v>2535</v>
      </c>
      <c r="E51" s="46">
        <v>350</v>
      </c>
      <c r="F51" s="12"/>
      <c r="G51" s="12"/>
    </row>
    <row r="52" spans="1:7" x14ac:dyDescent="0.25">
      <c r="A52" s="2"/>
      <c r="B52" s="45">
        <v>43252</v>
      </c>
      <c r="C52" s="5" t="s">
        <v>1684</v>
      </c>
      <c r="D52" s="5">
        <v>2541</v>
      </c>
      <c r="E52" s="46">
        <v>2000</v>
      </c>
      <c r="F52" s="12"/>
      <c r="G52" s="12"/>
    </row>
    <row r="53" spans="1:7" x14ac:dyDescent="0.25">
      <c r="A53" s="2"/>
      <c r="B53" s="45">
        <v>43257</v>
      </c>
      <c r="C53" s="5" t="s">
        <v>1685</v>
      </c>
      <c r="D53" s="5">
        <v>2549</v>
      </c>
      <c r="E53" s="46">
        <v>2000</v>
      </c>
      <c r="F53" s="12"/>
      <c r="G53" s="12"/>
    </row>
    <row r="54" spans="1:7" x14ac:dyDescent="0.25">
      <c r="A54" s="2"/>
      <c r="B54" s="45">
        <v>43271</v>
      </c>
      <c r="C54" s="5" t="s">
        <v>1686</v>
      </c>
      <c r="D54" s="5">
        <v>2573</v>
      </c>
      <c r="E54" s="46">
        <v>4000</v>
      </c>
      <c r="F54" s="12"/>
      <c r="G54" s="12"/>
    </row>
    <row r="55" spans="1:7" x14ac:dyDescent="0.25">
      <c r="A55" s="2"/>
      <c r="B55" s="45">
        <v>43271</v>
      </c>
      <c r="C55" s="5" t="s">
        <v>1687</v>
      </c>
      <c r="D55" s="5">
        <v>2583</v>
      </c>
      <c r="E55" s="46">
        <v>4000</v>
      </c>
      <c r="F55" s="12"/>
      <c r="G55" s="12"/>
    </row>
    <row r="56" spans="1:7" x14ac:dyDescent="0.25">
      <c r="A56" s="2"/>
      <c r="B56" s="45">
        <v>43271</v>
      </c>
      <c r="C56" s="5" t="s">
        <v>1688</v>
      </c>
      <c r="D56" s="5">
        <v>2595</v>
      </c>
      <c r="E56" s="46">
        <v>4000</v>
      </c>
      <c r="F56" s="12"/>
    </row>
    <row r="57" spans="1:7" x14ac:dyDescent="0.25">
      <c r="A57" s="2"/>
      <c r="B57" s="45">
        <v>43342</v>
      </c>
      <c r="C57" s="5" t="s">
        <v>1695</v>
      </c>
      <c r="D57" s="5">
        <v>2597</v>
      </c>
      <c r="E57" s="46">
        <v>2000</v>
      </c>
      <c r="F57" s="12"/>
      <c r="G57" s="12"/>
    </row>
    <row r="58" spans="1:7" x14ac:dyDescent="0.25">
      <c r="A58" s="2"/>
      <c r="B58" s="45">
        <v>43342</v>
      </c>
      <c r="C58" s="5" t="s">
        <v>1696</v>
      </c>
      <c r="D58" s="5">
        <v>2598</v>
      </c>
      <c r="E58" s="46">
        <v>750</v>
      </c>
      <c r="F58" s="12"/>
      <c r="G58" s="12"/>
    </row>
    <row r="59" spans="1:7" x14ac:dyDescent="0.25">
      <c r="A59" s="2"/>
      <c r="B59" s="45">
        <v>43342</v>
      </c>
      <c r="C59" s="5" t="s">
        <v>1697</v>
      </c>
      <c r="D59" s="5">
        <v>2600</v>
      </c>
      <c r="E59" s="46">
        <v>2000</v>
      </c>
      <c r="F59" s="12"/>
      <c r="G59" s="12"/>
    </row>
    <row r="60" spans="1:7" x14ac:dyDescent="0.25">
      <c r="A60" s="2"/>
      <c r="B60" s="45">
        <v>43342</v>
      </c>
      <c r="C60" s="5" t="s">
        <v>1698</v>
      </c>
      <c r="D60" s="5">
        <v>2601</v>
      </c>
      <c r="E60" s="46">
        <v>2000</v>
      </c>
      <c r="F60" s="12"/>
      <c r="G60" s="12"/>
    </row>
    <row r="61" spans="1:7" x14ac:dyDescent="0.25">
      <c r="A61" s="2"/>
      <c r="B61" s="45">
        <v>43342</v>
      </c>
      <c r="C61" s="5" t="s">
        <v>1699</v>
      </c>
      <c r="D61" s="5">
        <v>2602</v>
      </c>
      <c r="E61" s="46">
        <v>4000</v>
      </c>
      <c r="F61" s="12"/>
      <c r="G61" s="12"/>
    </row>
    <row r="62" spans="1:7" x14ac:dyDescent="0.25">
      <c r="A62" s="2"/>
      <c r="B62" s="45">
        <v>43342</v>
      </c>
      <c r="C62" s="5" t="s">
        <v>1700</v>
      </c>
      <c r="D62" s="5">
        <v>2603</v>
      </c>
      <c r="E62" s="46">
        <v>4000</v>
      </c>
      <c r="F62" s="12"/>
      <c r="G62" s="12"/>
    </row>
    <row r="63" spans="1:7" x14ac:dyDescent="0.25">
      <c r="A63" s="2"/>
      <c r="B63" s="45">
        <v>43342</v>
      </c>
      <c r="C63" s="5" t="s">
        <v>1701</v>
      </c>
      <c r="D63" s="5">
        <v>2604</v>
      </c>
      <c r="E63" s="46">
        <v>4000</v>
      </c>
      <c r="F63" s="12"/>
      <c r="G63" s="12"/>
    </row>
    <row r="64" spans="1:7" x14ac:dyDescent="0.25">
      <c r="A64" s="2"/>
      <c r="B64" s="45">
        <v>43342</v>
      </c>
      <c r="C64" s="5" t="s">
        <v>1702</v>
      </c>
      <c r="D64" s="5">
        <v>2605</v>
      </c>
      <c r="E64" s="46">
        <v>2000</v>
      </c>
      <c r="F64" s="12"/>
      <c r="G64" s="12"/>
    </row>
    <row r="65" spans="1:7" x14ac:dyDescent="0.25">
      <c r="A65" s="2"/>
      <c r="B65" s="45">
        <v>43342</v>
      </c>
      <c r="C65" s="5" t="s">
        <v>1703</v>
      </c>
      <c r="D65" s="5">
        <v>2606</v>
      </c>
      <c r="E65" s="46">
        <v>2000</v>
      </c>
      <c r="F65" s="12"/>
      <c r="G65" s="12"/>
    </row>
    <row r="66" spans="1:7" x14ac:dyDescent="0.25">
      <c r="A66" s="2"/>
      <c r="B66" s="45">
        <v>43342</v>
      </c>
      <c r="C66" s="5" t="s">
        <v>1704</v>
      </c>
      <c r="D66" s="5">
        <v>2608</v>
      </c>
      <c r="E66" s="46">
        <v>4000</v>
      </c>
      <c r="F66" s="12"/>
      <c r="G66" s="12"/>
    </row>
    <row r="67" spans="1:7" x14ac:dyDescent="0.25">
      <c r="A67" s="2"/>
      <c r="B67" s="45">
        <v>43342</v>
      </c>
      <c r="C67" s="5" t="s">
        <v>1705</v>
      </c>
      <c r="D67" s="5">
        <v>2609</v>
      </c>
      <c r="E67" s="46">
        <v>2000</v>
      </c>
      <c r="F67" s="12"/>
      <c r="G67" s="12"/>
    </row>
    <row r="68" spans="1:7" x14ac:dyDescent="0.25">
      <c r="A68" s="2"/>
      <c r="B68" s="45">
        <v>43342</v>
      </c>
      <c r="C68" s="5" t="s">
        <v>1706</v>
      </c>
      <c r="D68" s="5">
        <v>2610</v>
      </c>
      <c r="E68" s="46">
        <v>2000</v>
      </c>
      <c r="F68" s="12"/>
      <c r="G68" s="12"/>
    </row>
    <row r="69" spans="1:7" x14ac:dyDescent="0.25">
      <c r="A69" s="2"/>
      <c r="B69" s="45">
        <v>43342</v>
      </c>
      <c r="C69" s="5" t="s">
        <v>1687</v>
      </c>
      <c r="D69" s="5">
        <v>2611</v>
      </c>
      <c r="E69" s="46">
        <v>2000</v>
      </c>
      <c r="F69" s="12"/>
      <c r="G69" s="12"/>
    </row>
    <row r="70" spans="1:7" x14ac:dyDescent="0.25">
      <c r="A70" s="2"/>
      <c r="B70" s="45">
        <v>43342</v>
      </c>
      <c r="C70" s="5" t="s">
        <v>1707</v>
      </c>
      <c r="D70" s="5">
        <v>2612</v>
      </c>
      <c r="E70" s="46">
        <v>2000</v>
      </c>
      <c r="F70" s="12"/>
      <c r="G70" s="12"/>
    </row>
    <row r="71" spans="1:7" x14ac:dyDescent="0.25">
      <c r="A71" s="2"/>
      <c r="B71" s="45">
        <v>43342</v>
      </c>
      <c r="C71" s="5" t="s">
        <v>1708</v>
      </c>
      <c r="D71" s="5">
        <v>2613</v>
      </c>
      <c r="E71" s="46">
        <v>2000</v>
      </c>
      <c r="F71" s="12"/>
      <c r="G71" s="12"/>
    </row>
    <row r="72" spans="1:7" x14ac:dyDescent="0.25">
      <c r="A72" s="2"/>
      <c r="B72" s="45">
        <v>43342</v>
      </c>
      <c r="C72" s="5" t="s">
        <v>1709</v>
      </c>
      <c r="D72" s="5">
        <v>2614</v>
      </c>
      <c r="E72" s="46">
        <v>4000</v>
      </c>
      <c r="F72" s="12"/>
      <c r="G72" s="12"/>
    </row>
    <row r="73" spans="1:7" x14ac:dyDescent="0.25">
      <c r="A73" s="2"/>
      <c r="B73" s="45">
        <v>43342</v>
      </c>
      <c r="C73" s="5" t="s">
        <v>1710</v>
      </c>
      <c r="D73" s="5">
        <v>2615</v>
      </c>
      <c r="E73" s="46">
        <v>2000</v>
      </c>
      <c r="F73" s="12"/>
      <c r="G73" s="12"/>
    </row>
    <row r="74" spans="1:7" x14ac:dyDescent="0.25">
      <c r="A74" s="2"/>
      <c r="B74" s="45">
        <v>43342</v>
      </c>
      <c r="C74" s="5" t="s">
        <v>1711</v>
      </c>
      <c r="D74" s="5">
        <v>2616</v>
      </c>
      <c r="E74" s="46">
        <v>2000</v>
      </c>
      <c r="F74" s="12"/>
      <c r="G74" s="12">
        <f>SUM(E11:E74)</f>
        <v>126180.6</v>
      </c>
    </row>
    <row r="75" spans="1:7" x14ac:dyDescent="0.25">
      <c r="A75" s="2"/>
      <c r="B75" s="45"/>
      <c r="C75" s="5"/>
      <c r="D75" s="5"/>
      <c r="E75" s="46"/>
      <c r="F75" s="12"/>
      <c r="G75" s="12"/>
    </row>
    <row r="76" spans="1:7" x14ac:dyDescent="0.25">
      <c r="A76" s="2"/>
      <c r="B76" s="45"/>
      <c r="C76" s="5"/>
      <c r="D76" s="5"/>
      <c r="E76" s="46"/>
      <c r="F76" s="12"/>
      <c r="G76" s="12"/>
    </row>
    <row r="77" spans="1:7" x14ac:dyDescent="0.25">
      <c r="A77" s="2"/>
      <c r="B77" s="45"/>
      <c r="C77" s="5"/>
      <c r="D77" s="5"/>
      <c r="E77" s="46"/>
      <c r="F77" s="12"/>
      <c r="G77" s="12"/>
    </row>
    <row r="78" spans="1:7" ht="15.75" thickBot="1" x14ac:dyDescent="0.3">
      <c r="A78" s="274" t="s">
        <v>40</v>
      </c>
      <c r="B78" s="3" t="s">
        <v>1675</v>
      </c>
      <c r="C78" s="4"/>
      <c r="D78" s="3"/>
      <c r="E78" s="6"/>
      <c r="F78" s="6"/>
      <c r="G78" s="231">
        <f>G6-G74</f>
        <v>950365.13</v>
      </c>
    </row>
    <row r="79" spans="1:7" ht="15.75" thickTop="1" x14ac:dyDescent="0.25">
      <c r="A79" s="1"/>
      <c r="B79" s="1"/>
      <c r="C79" s="1"/>
      <c r="D79" s="1"/>
      <c r="E79" s="1"/>
      <c r="F79" s="1"/>
      <c r="G79" s="251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D2BA-F482-43D6-BD7C-2D683515A813}">
  <dimension ref="A1:G63"/>
  <sheetViews>
    <sheetView workbookViewId="0">
      <selection activeCell="B63" sqref="B63"/>
    </sheetView>
  </sheetViews>
  <sheetFormatPr baseColWidth="10" defaultRowHeight="15" x14ac:dyDescent="0.25"/>
  <cols>
    <col min="1" max="1" width="8.5703125" customWidth="1"/>
    <col min="3" max="3" width="25" bestFit="1" customWidth="1"/>
    <col min="7" max="7" width="14.140625" bestFit="1" customWidth="1"/>
  </cols>
  <sheetData>
    <row r="1" spans="1:7" x14ac:dyDescent="0.25">
      <c r="A1" s="336" t="s">
        <v>0</v>
      </c>
      <c r="B1" s="336"/>
      <c r="C1" s="336"/>
      <c r="D1" s="336"/>
      <c r="E1" s="336"/>
      <c r="F1" s="336"/>
      <c r="G1" s="336"/>
    </row>
    <row r="2" spans="1:7" x14ac:dyDescent="0.25">
      <c r="A2" s="336" t="s">
        <v>42</v>
      </c>
      <c r="B2" s="336"/>
      <c r="C2" s="336"/>
      <c r="D2" s="336"/>
      <c r="E2" s="336"/>
      <c r="F2" s="336"/>
      <c r="G2" s="336"/>
    </row>
    <row r="3" spans="1:7" x14ac:dyDescent="0.25">
      <c r="A3" s="336" t="s">
        <v>94</v>
      </c>
      <c r="B3" s="336"/>
      <c r="C3" s="336"/>
      <c r="D3" s="336"/>
      <c r="E3" s="336"/>
      <c r="F3" s="336"/>
      <c r="G3" s="336"/>
    </row>
    <row r="4" spans="1:7" x14ac:dyDescent="0.25">
      <c r="A4" s="336" t="s">
        <v>1691</v>
      </c>
      <c r="B4" s="336"/>
      <c r="C4" s="336"/>
      <c r="D4" s="336"/>
      <c r="E4" s="336"/>
      <c r="F4" s="336"/>
      <c r="G4" s="336"/>
    </row>
    <row r="5" spans="1:7" x14ac:dyDescent="0.25">
      <c r="A5" s="2"/>
      <c r="B5" s="3"/>
      <c r="C5" s="3"/>
      <c r="D5" s="43"/>
      <c r="E5" s="46"/>
      <c r="F5" s="2"/>
      <c r="G5" s="2"/>
    </row>
    <row r="6" spans="1:7" x14ac:dyDescent="0.25">
      <c r="A6" s="2"/>
      <c r="B6" s="3" t="s">
        <v>1692</v>
      </c>
      <c r="C6" s="4"/>
      <c r="D6" s="5"/>
      <c r="E6" s="232"/>
      <c r="F6" s="6"/>
      <c r="G6" s="7">
        <v>729673.7</v>
      </c>
    </row>
    <row r="7" spans="1:7" x14ac:dyDescent="0.25">
      <c r="A7" s="2"/>
      <c r="B7" s="4" t="s">
        <v>57</v>
      </c>
      <c r="C7" s="4"/>
      <c r="D7" s="5"/>
      <c r="E7" s="46"/>
      <c r="F7" s="12"/>
      <c r="G7" s="2"/>
    </row>
    <row r="8" spans="1:7" x14ac:dyDescent="0.25">
      <c r="A8" s="276" t="s">
        <v>44</v>
      </c>
      <c r="B8" s="32" t="s">
        <v>95</v>
      </c>
      <c r="C8" s="4"/>
      <c r="D8" s="5"/>
      <c r="E8" s="46"/>
      <c r="F8" s="12"/>
      <c r="G8" s="2"/>
    </row>
    <row r="9" spans="1:7" x14ac:dyDescent="0.25">
      <c r="A9" s="276"/>
      <c r="B9" s="40" t="s">
        <v>96</v>
      </c>
      <c r="C9" s="4"/>
      <c r="D9" s="5"/>
      <c r="E9" s="46"/>
      <c r="F9" s="12"/>
      <c r="G9" s="2"/>
    </row>
    <row r="10" spans="1:7" x14ac:dyDescent="0.25">
      <c r="A10" s="2"/>
      <c r="B10" s="45"/>
      <c r="C10" s="4"/>
      <c r="D10" s="5">
        <v>2781</v>
      </c>
      <c r="E10" s="46">
        <v>-3</v>
      </c>
      <c r="F10" s="12" t="s">
        <v>97</v>
      </c>
      <c r="G10" s="2"/>
    </row>
    <row r="11" spans="1:7" x14ac:dyDescent="0.25">
      <c r="A11" s="2"/>
      <c r="B11" s="45">
        <v>42916</v>
      </c>
      <c r="C11" s="4" t="s">
        <v>98</v>
      </c>
      <c r="D11" s="5"/>
      <c r="E11" s="46">
        <v>0.06</v>
      </c>
      <c r="F11" s="12" t="s">
        <v>99</v>
      </c>
      <c r="G11" s="2"/>
    </row>
    <row r="12" spans="1:7" x14ac:dyDescent="0.25">
      <c r="A12" s="2"/>
      <c r="B12" s="45">
        <v>43188</v>
      </c>
      <c r="C12" s="4" t="s">
        <v>129</v>
      </c>
      <c r="D12" s="5">
        <v>4441</v>
      </c>
      <c r="E12" s="46">
        <v>1</v>
      </c>
      <c r="F12" s="12" t="s">
        <v>97</v>
      </c>
      <c r="G12" s="2"/>
    </row>
    <row r="13" spans="1:7" x14ac:dyDescent="0.25">
      <c r="A13" s="2"/>
      <c r="B13" s="4"/>
      <c r="C13" s="4"/>
      <c r="D13" s="5"/>
      <c r="E13" s="27">
        <f>SUM(E10:E12)</f>
        <v>-1.94</v>
      </c>
      <c r="F13" s="12">
        <f>E13</f>
        <v>-1.94</v>
      </c>
      <c r="G13" s="12">
        <f>F13</f>
        <v>-1.94</v>
      </c>
    </row>
    <row r="14" spans="1:7" x14ac:dyDescent="0.25">
      <c r="A14" s="2"/>
      <c r="B14" s="4"/>
      <c r="C14" s="4"/>
      <c r="D14" s="5"/>
      <c r="E14" s="46"/>
      <c r="F14" s="12"/>
      <c r="G14" s="2"/>
    </row>
    <row r="15" spans="1:7" x14ac:dyDescent="0.25">
      <c r="A15" s="2"/>
      <c r="B15" s="4"/>
      <c r="C15" s="4"/>
      <c r="D15" s="5"/>
      <c r="E15" s="46"/>
      <c r="F15" s="12"/>
      <c r="G15" s="2"/>
    </row>
    <row r="16" spans="1:7" x14ac:dyDescent="0.25">
      <c r="A16" s="276" t="s">
        <v>3</v>
      </c>
      <c r="B16" s="32" t="s">
        <v>100</v>
      </c>
      <c r="C16" s="4"/>
      <c r="D16" s="5"/>
      <c r="E16" s="46"/>
      <c r="F16" s="12"/>
      <c r="G16" s="2"/>
    </row>
    <row r="17" spans="1:7" x14ac:dyDescent="0.25">
      <c r="A17" s="29"/>
      <c r="B17" s="40" t="s">
        <v>101</v>
      </c>
      <c r="C17" s="4"/>
      <c r="D17" s="5"/>
      <c r="E17" s="46"/>
      <c r="F17" s="12"/>
      <c r="G17" s="2"/>
    </row>
    <row r="18" spans="1:7" x14ac:dyDescent="0.25">
      <c r="A18" s="2"/>
      <c r="B18" s="4"/>
      <c r="C18" s="4"/>
      <c r="D18" s="5"/>
      <c r="E18" s="46"/>
      <c r="F18" s="12"/>
      <c r="G18" s="2"/>
    </row>
    <row r="19" spans="1:7" x14ac:dyDescent="0.25">
      <c r="A19" s="2"/>
      <c r="B19" s="45">
        <v>42801</v>
      </c>
      <c r="C19" s="4" t="s">
        <v>102</v>
      </c>
      <c r="D19" s="5">
        <v>2229</v>
      </c>
      <c r="E19" s="46">
        <v>2679</v>
      </c>
      <c r="F19" s="12"/>
      <c r="G19" s="2"/>
    </row>
    <row r="20" spans="1:7" x14ac:dyDescent="0.25">
      <c r="A20" s="2"/>
      <c r="B20" s="45">
        <v>42801</v>
      </c>
      <c r="C20" s="4" t="s">
        <v>103</v>
      </c>
      <c r="D20" s="5">
        <v>2253</v>
      </c>
      <c r="E20" s="46">
        <v>2061</v>
      </c>
      <c r="F20" s="12"/>
      <c r="G20" s="2"/>
    </row>
    <row r="21" spans="1:7" x14ac:dyDescent="0.25">
      <c r="A21" s="2"/>
      <c r="B21" s="45">
        <v>42812</v>
      </c>
      <c r="C21" s="4" t="s">
        <v>104</v>
      </c>
      <c r="D21" s="5">
        <v>2618</v>
      </c>
      <c r="E21" s="46">
        <v>2266</v>
      </c>
      <c r="F21" s="12"/>
      <c r="G21" s="2"/>
    </row>
    <row r="22" spans="1:7" x14ac:dyDescent="0.25">
      <c r="A22" s="2"/>
      <c r="B22" s="45">
        <v>42812</v>
      </c>
      <c r="C22" s="4" t="s">
        <v>105</v>
      </c>
      <c r="D22" s="5">
        <v>2882</v>
      </c>
      <c r="E22" s="46">
        <v>2679</v>
      </c>
      <c r="F22" s="12"/>
      <c r="G22" s="2"/>
    </row>
    <row r="23" spans="1:7" x14ac:dyDescent="0.25">
      <c r="A23" s="2"/>
      <c r="B23" s="45">
        <v>42812</v>
      </c>
      <c r="C23" s="4" t="s">
        <v>106</v>
      </c>
      <c r="D23" s="5">
        <v>2923</v>
      </c>
      <c r="E23" s="46">
        <v>2679</v>
      </c>
      <c r="F23" s="12"/>
      <c r="G23" s="2"/>
    </row>
    <row r="24" spans="1:7" x14ac:dyDescent="0.25">
      <c r="A24" s="2"/>
      <c r="B24" s="45">
        <v>42815</v>
      </c>
      <c r="C24" s="4" t="s">
        <v>107</v>
      </c>
      <c r="D24" s="5">
        <v>3002</v>
      </c>
      <c r="E24" s="46">
        <v>2679</v>
      </c>
      <c r="F24" s="12"/>
      <c r="G24" s="2"/>
    </row>
    <row r="25" spans="1:7" x14ac:dyDescent="0.25">
      <c r="A25" s="2"/>
      <c r="B25" s="45">
        <v>42815</v>
      </c>
      <c r="C25" s="4" t="s">
        <v>108</v>
      </c>
      <c r="D25" s="5">
        <v>3012</v>
      </c>
      <c r="E25" s="46">
        <v>2473</v>
      </c>
      <c r="F25" s="12"/>
      <c r="G25" s="12"/>
    </row>
    <row r="26" spans="1:7" x14ac:dyDescent="0.25">
      <c r="A26" s="2"/>
      <c r="B26" s="45">
        <v>43049</v>
      </c>
      <c r="C26" s="4" t="s">
        <v>109</v>
      </c>
      <c r="D26" s="5">
        <v>3088</v>
      </c>
      <c r="E26" s="46">
        <v>2220</v>
      </c>
      <c r="F26" s="12"/>
      <c r="G26" s="12"/>
    </row>
    <row r="27" spans="1:7" x14ac:dyDescent="0.25">
      <c r="A27" s="2"/>
      <c r="B27" s="45">
        <v>43049</v>
      </c>
      <c r="C27" s="4" t="s">
        <v>110</v>
      </c>
      <c r="D27" s="5">
        <v>3139</v>
      </c>
      <c r="E27" s="46">
        <v>2220</v>
      </c>
      <c r="F27" s="12"/>
      <c r="G27" s="12"/>
    </row>
    <row r="28" spans="1:7" x14ac:dyDescent="0.25">
      <c r="A28" s="2"/>
      <c r="B28" s="45">
        <v>43049</v>
      </c>
      <c r="C28" s="4" t="s">
        <v>111</v>
      </c>
      <c r="D28" s="5">
        <v>3152</v>
      </c>
      <c r="E28" s="46">
        <v>2220</v>
      </c>
      <c r="F28" s="12"/>
      <c r="G28" s="12"/>
    </row>
    <row r="29" spans="1:7" x14ac:dyDescent="0.25">
      <c r="A29" s="2"/>
      <c r="B29" s="45">
        <v>43049</v>
      </c>
      <c r="C29" s="4" t="s">
        <v>112</v>
      </c>
      <c r="D29" s="5">
        <v>3207</v>
      </c>
      <c r="E29" s="46">
        <v>2220</v>
      </c>
      <c r="F29" s="12"/>
      <c r="G29" s="12"/>
    </row>
    <row r="30" spans="1:7" x14ac:dyDescent="0.25">
      <c r="A30" s="2"/>
      <c r="B30" s="45">
        <v>43049</v>
      </c>
      <c r="C30" s="4" t="s">
        <v>113</v>
      </c>
      <c r="D30" s="5">
        <v>3247</v>
      </c>
      <c r="E30" s="46">
        <v>2442</v>
      </c>
      <c r="F30" s="12"/>
      <c r="G30" s="12"/>
    </row>
    <row r="31" spans="1:7" x14ac:dyDescent="0.25">
      <c r="A31" s="2"/>
      <c r="B31" s="45">
        <v>43050</v>
      </c>
      <c r="C31" s="4" t="s">
        <v>104</v>
      </c>
      <c r="D31" s="5">
        <v>3456</v>
      </c>
      <c r="E31" s="46">
        <v>2665</v>
      </c>
      <c r="F31" s="12"/>
      <c r="G31" s="12"/>
    </row>
    <row r="32" spans="1:7" x14ac:dyDescent="0.25">
      <c r="A32" s="2"/>
      <c r="B32" s="45">
        <v>43050</v>
      </c>
      <c r="C32" s="4" t="s">
        <v>116</v>
      </c>
      <c r="D32" s="5">
        <v>3566</v>
      </c>
      <c r="E32" s="46">
        <v>2886</v>
      </c>
      <c r="F32" s="12"/>
      <c r="G32" s="12"/>
    </row>
    <row r="33" spans="1:7" x14ac:dyDescent="0.25">
      <c r="A33" s="2"/>
      <c r="B33" s="45">
        <v>43172</v>
      </c>
      <c r="C33" s="4" t="s">
        <v>130</v>
      </c>
      <c r="D33" s="5">
        <v>3856</v>
      </c>
      <c r="E33" s="46">
        <v>2220</v>
      </c>
      <c r="F33" s="12"/>
      <c r="G33" s="12"/>
    </row>
    <row r="34" spans="1:7" x14ac:dyDescent="0.25">
      <c r="A34" s="2"/>
      <c r="B34" s="45">
        <v>43172</v>
      </c>
      <c r="C34" s="4" t="s">
        <v>109</v>
      </c>
      <c r="D34" s="5">
        <v>3882</v>
      </c>
      <c r="E34" s="46">
        <v>2220</v>
      </c>
      <c r="F34" s="12"/>
      <c r="G34" s="12"/>
    </row>
    <row r="35" spans="1:7" x14ac:dyDescent="0.25">
      <c r="A35" s="2"/>
      <c r="B35" s="45">
        <v>43172</v>
      </c>
      <c r="C35" s="4" t="s">
        <v>131</v>
      </c>
      <c r="D35" s="5">
        <v>3893</v>
      </c>
      <c r="E35" s="46">
        <v>2220</v>
      </c>
      <c r="F35" s="12"/>
      <c r="G35" s="12"/>
    </row>
    <row r="36" spans="1:7" x14ac:dyDescent="0.25">
      <c r="A36" s="2"/>
      <c r="B36" s="45">
        <v>43173</v>
      </c>
      <c r="C36" s="4" t="s">
        <v>112</v>
      </c>
      <c r="D36" s="5">
        <v>3962</v>
      </c>
      <c r="E36" s="46">
        <v>2220</v>
      </c>
      <c r="F36" s="12"/>
      <c r="G36" s="12"/>
    </row>
    <row r="37" spans="1:7" x14ac:dyDescent="0.25">
      <c r="A37" s="2"/>
      <c r="B37" s="45">
        <v>43173</v>
      </c>
      <c r="C37" s="4" t="s">
        <v>135</v>
      </c>
      <c r="D37" s="5">
        <v>3984</v>
      </c>
      <c r="E37" s="46">
        <v>2220</v>
      </c>
      <c r="F37" s="12"/>
      <c r="G37" s="12"/>
    </row>
    <row r="38" spans="1:7" x14ac:dyDescent="0.25">
      <c r="A38" s="2"/>
      <c r="B38" s="45">
        <v>43173</v>
      </c>
      <c r="C38" s="4" t="s">
        <v>136</v>
      </c>
      <c r="D38" s="5">
        <v>3992</v>
      </c>
      <c r="E38" s="46">
        <v>2442</v>
      </c>
      <c r="F38" s="12"/>
      <c r="G38" s="12"/>
    </row>
    <row r="39" spans="1:7" x14ac:dyDescent="0.25">
      <c r="A39" s="2"/>
      <c r="B39" s="45">
        <v>43173</v>
      </c>
      <c r="C39" s="4" t="s">
        <v>137</v>
      </c>
      <c r="D39" s="5">
        <v>4010</v>
      </c>
      <c r="E39" s="46">
        <v>2442</v>
      </c>
      <c r="F39" s="12"/>
      <c r="G39" s="12"/>
    </row>
    <row r="40" spans="1:7" x14ac:dyDescent="0.25">
      <c r="A40" s="2"/>
      <c r="B40" s="45">
        <v>43172</v>
      </c>
      <c r="C40" s="4" t="s">
        <v>132</v>
      </c>
      <c r="D40" s="5">
        <v>4030</v>
      </c>
      <c r="E40" s="46">
        <v>2220</v>
      </c>
      <c r="F40" s="12"/>
      <c r="G40" s="12"/>
    </row>
    <row r="41" spans="1:7" x14ac:dyDescent="0.25">
      <c r="A41" s="2"/>
      <c r="B41" s="45">
        <v>43172</v>
      </c>
      <c r="C41" s="4" t="s">
        <v>133</v>
      </c>
      <c r="D41" s="5">
        <v>4045</v>
      </c>
      <c r="E41" s="46">
        <v>2220</v>
      </c>
      <c r="F41" s="12"/>
      <c r="G41" s="12"/>
    </row>
    <row r="42" spans="1:7" x14ac:dyDescent="0.25">
      <c r="A42" s="2"/>
      <c r="B42" s="45">
        <v>43172</v>
      </c>
      <c r="C42" s="4" t="s">
        <v>110</v>
      </c>
      <c r="D42" s="5">
        <v>4047</v>
      </c>
      <c r="E42" s="46">
        <v>2220</v>
      </c>
      <c r="F42" s="12"/>
      <c r="G42" s="12"/>
    </row>
    <row r="43" spans="1:7" x14ac:dyDescent="0.25">
      <c r="A43" s="2"/>
      <c r="B43" s="45">
        <v>43172</v>
      </c>
      <c r="C43" s="4" t="s">
        <v>134</v>
      </c>
      <c r="D43" s="5">
        <v>4062</v>
      </c>
      <c r="E43" s="46">
        <v>2220</v>
      </c>
      <c r="F43" s="12"/>
      <c r="G43" s="12"/>
    </row>
    <row r="44" spans="1:7" x14ac:dyDescent="0.25">
      <c r="A44" s="2"/>
      <c r="B44" s="45">
        <v>43173</v>
      </c>
      <c r="C44" s="4" t="s">
        <v>138</v>
      </c>
      <c r="D44" s="5">
        <v>4096</v>
      </c>
      <c r="E44" s="46">
        <v>2442</v>
      </c>
      <c r="F44" s="12"/>
      <c r="G44" s="12"/>
    </row>
    <row r="45" spans="1:7" x14ac:dyDescent="0.25">
      <c r="A45" s="2"/>
      <c r="B45" s="45">
        <v>43174</v>
      </c>
      <c r="C45" s="4" t="s">
        <v>140</v>
      </c>
      <c r="D45" s="5">
        <v>4106</v>
      </c>
      <c r="E45" s="46">
        <v>2665</v>
      </c>
      <c r="F45" s="12"/>
      <c r="G45" s="12"/>
    </row>
    <row r="46" spans="1:7" x14ac:dyDescent="0.25">
      <c r="A46" s="2"/>
      <c r="B46" s="45">
        <v>43174</v>
      </c>
      <c r="C46" s="4" t="s">
        <v>141</v>
      </c>
      <c r="D46" s="5">
        <v>4108</v>
      </c>
      <c r="E46" s="46">
        <v>2665</v>
      </c>
      <c r="F46" s="12"/>
      <c r="G46" s="12"/>
    </row>
    <row r="47" spans="1:7" x14ac:dyDescent="0.25">
      <c r="A47" s="2"/>
      <c r="B47" s="45">
        <v>43174</v>
      </c>
      <c r="C47" s="4" t="s">
        <v>114</v>
      </c>
      <c r="D47" s="5">
        <v>4117</v>
      </c>
      <c r="E47" s="46">
        <v>2665</v>
      </c>
      <c r="F47" s="12"/>
      <c r="G47" s="12"/>
    </row>
    <row r="48" spans="1:7" x14ac:dyDescent="0.25">
      <c r="A48" s="2"/>
      <c r="B48" s="45">
        <v>43174</v>
      </c>
      <c r="C48" s="4" t="s">
        <v>142</v>
      </c>
      <c r="D48" s="5">
        <v>4186</v>
      </c>
      <c r="E48" s="46">
        <v>2442</v>
      </c>
      <c r="F48" s="12"/>
      <c r="G48" s="12"/>
    </row>
    <row r="49" spans="1:7" x14ac:dyDescent="0.25">
      <c r="A49" s="2"/>
      <c r="B49" s="45">
        <v>43174</v>
      </c>
      <c r="C49" s="4" t="s">
        <v>143</v>
      </c>
      <c r="D49" s="5">
        <v>4187</v>
      </c>
      <c r="E49" s="46">
        <v>2442</v>
      </c>
      <c r="F49" s="12"/>
      <c r="G49" s="12"/>
    </row>
    <row r="50" spans="1:7" x14ac:dyDescent="0.25">
      <c r="A50" s="2"/>
      <c r="B50" s="45">
        <v>43175</v>
      </c>
      <c r="C50" s="4" t="s">
        <v>104</v>
      </c>
      <c r="D50" s="5">
        <v>4271</v>
      </c>
      <c r="E50" s="46">
        <v>2665</v>
      </c>
      <c r="F50" s="12"/>
      <c r="G50" s="12"/>
    </row>
    <row r="51" spans="1:7" x14ac:dyDescent="0.25">
      <c r="A51" s="2"/>
      <c r="B51" s="45">
        <v>43175</v>
      </c>
      <c r="C51" s="4" t="s">
        <v>144</v>
      </c>
      <c r="D51" s="5">
        <v>4278</v>
      </c>
      <c r="E51" s="46">
        <v>2665</v>
      </c>
      <c r="F51" s="12"/>
      <c r="G51" s="12"/>
    </row>
    <row r="52" spans="1:7" x14ac:dyDescent="0.25">
      <c r="A52" s="2"/>
      <c r="B52" s="45">
        <v>43175</v>
      </c>
      <c r="C52" s="4" t="s">
        <v>145</v>
      </c>
      <c r="D52" s="5">
        <v>4294</v>
      </c>
      <c r="E52" s="46">
        <v>2665</v>
      </c>
      <c r="F52" s="12"/>
      <c r="G52" s="12"/>
    </row>
    <row r="53" spans="1:7" x14ac:dyDescent="0.25">
      <c r="A53" s="2"/>
      <c r="B53" s="45">
        <v>43175</v>
      </c>
      <c r="C53" s="4" t="s">
        <v>146</v>
      </c>
      <c r="D53" s="5">
        <v>4300</v>
      </c>
      <c r="E53" s="46">
        <v>2665</v>
      </c>
      <c r="F53" s="12"/>
      <c r="G53" s="12"/>
    </row>
    <row r="54" spans="1:7" x14ac:dyDescent="0.25">
      <c r="A54" s="2"/>
      <c r="B54" s="45">
        <v>43175</v>
      </c>
      <c r="C54" s="4" t="s">
        <v>147</v>
      </c>
      <c r="D54" s="5">
        <v>4321</v>
      </c>
      <c r="E54" s="46">
        <v>2886</v>
      </c>
      <c r="F54" s="12"/>
      <c r="G54" s="12"/>
    </row>
    <row r="55" spans="1:7" x14ac:dyDescent="0.25">
      <c r="A55" s="2"/>
      <c r="B55" s="45">
        <v>43175</v>
      </c>
      <c r="C55" s="4" t="s">
        <v>115</v>
      </c>
      <c r="D55" s="5">
        <v>4362</v>
      </c>
      <c r="E55" s="46">
        <v>2886</v>
      </c>
      <c r="F55" s="12"/>
      <c r="G55" s="12"/>
    </row>
    <row r="56" spans="1:7" x14ac:dyDescent="0.25">
      <c r="A56" s="2"/>
      <c r="B56" s="45">
        <v>43179</v>
      </c>
      <c r="C56" s="4" t="s">
        <v>116</v>
      </c>
      <c r="D56" s="5">
        <v>4378</v>
      </c>
      <c r="E56" s="46">
        <v>2886</v>
      </c>
      <c r="F56" s="12"/>
      <c r="G56" s="12"/>
    </row>
    <row r="57" spans="1:7" x14ac:dyDescent="0.25">
      <c r="A57" s="2"/>
      <c r="B57" s="45">
        <v>43179</v>
      </c>
      <c r="C57" s="4" t="s">
        <v>148</v>
      </c>
      <c r="D57" s="5">
        <v>4444</v>
      </c>
      <c r="E57" s="46">
        <v>2886</v>
      </c>
      <c r="F57" s="12"/>
      <c r="G57" s="12"/>
    </row>
    <row r="58" spans="1:7" x14ac:dyDescent="0.25">
      <c r="A58" s="2"/>
      <c r="B58" s="45">
        <v>43180</v>
      </c>
      <c r="C58" s="4" t="s">
        <v>149</v>
      </c>
      <c r="D58" s="5">
        <v>4500</v>
      </c>
      <c r="E58" s="46">
        <v>2886</v>
      </c>
      <c r="F58" s="12"/>
      <c r="G58" s="12"/>
    </row>
    <row r="59" spans="1:7" x14ac:dyDescent="0.25">
      <c r="A59" s="2"/>
      <c r="B59" s="45">
        <v>43180</v>
      </c>
      <c r="C59" s="4" t="s">
        <v>150</v>
      </c>
      <c r="D59" s="5">
        <v>4545</v>
      </c>
      <c r="E59" s="46">
        <v>2886</v>
      </c>
      <c r="F59" s="12"/>
      <c r="G59" s="12"/>
    </row>
    <row r="60" spans="1:7" x14ac:dyDescent="0.25">
      <c r="A60" s="2"/>
      <c r="B60" s="45">
        <v>43180</v>
      </c>
      <c r="C60" s="4" t="s">
        <v>151</v>
      </c>
      <c r="D60" s="5">
        <v>4577</v>
      </c>
      <c r="E60" s="46">
        <v>2886</v>
      </c>
      <c r="F60" s="12"/>
      <c r="G60" s="12">
        <f>SUM(E19:E60)</f>
        <v>105436</v>
      </c>
    </row>
    <row r="61" spans="1:7" x14ac:dyDescent="0.25">
      <c r="A61" s="2"/>
      <c r="B61" s="45"/>
      <c r="C61" s="4"/>
      <c r="D61" s="5"/>
      <c r="E61" s="27"/>
      <c r="F61" s="12"/>
      <c r="G61" s="2"/>
    </row>
    <row r="62" spans="1:7" ht="15.75" thickBot="1" x14ac:dyDescent="0.3">
      <c r="A62" s="274" t="s">
        <v>40</v>
      </c>
      <c r="B62" s="3" t="s">
        <v>1694</v>
      </c>
      <c r="C62" s="4"/>
      <c r="D62" s="3"/>
      <c r="E62" s="232"/>
      <c r="F62" s="6"/>
      <c r="G62" s="231">
        <f>G6-G13-G60</f>
        <v>624239.6399999999</v>
      </c>
    </row>
    <row r="63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23" sqref="J23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24DE-7E90-489A-A653-6B3363B63361}">
  <dimension ref="A1:G47"/>
  <sheetViews>
    <sheetView workbookViewId="0">
      <selection sqref="A1:H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43AA-2D52-4142-A182-37D81BCB9AF3}">
  <dimension ref="A1:G47"/>
  <sheetViews>
    <sheetView workbookViewId="0">
      <selection sqref="A1:H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0661-638D-4657-923E-EC1DCF69BEA7}">
  <dimension ref="A2:E53"/>
  <sheetViews>
    <sheetView workbookViewId="0">
      <selection sqref="A1:H47"/>
    </sheetView>
  </sheetViews>
  <sheetFormatPr baseColWidth="10" defaultRowHeight="15" x14ac:dyDescent="0.25"/>
  <cols>
    <col min="1" max="1" width="59.28515625" style="237" bestFit="1" customWidth="1"/>
    <col min="2" max="2" width="14.85546875" style="242" bestFit="1" customWidth="1"/>
    <col min="3" max="3" width="13.7109375" style="237" customWidth="1"/>
    <col min="4" max="4" width="39.85546875" style="237" bestFit="1" customWidth="1"/>
    <col min="5" max="5" width="14.85546875" style="242" bestFit="1" customWidth="1"/>
    <col min="6" max="256" width="9.140625" style="237" customWidth="1"/>
    <col min="257" max="257" width="59.28515625" style="237" bestFit="1" customWidth="1"/>
    <col min="258" max="258" width="14.85546875" style="237" bestFit="1" customWidth="1"/>
    <col min="259" max="259" width="13.7109375" style="237" customWidth="1"/>
    <col min="260" max="260" width="39.85546875" style="237" bestFit="1" customWidth="1"/>
    <col min="261" max="261" width="14.85546875" style="237" bestFit="1" customWidth="1"/>
    <col min="262" max="512" width="9.140625" style="237" customWidth="1"/>
    <col min="513" max="513" width="59.28515625" style="237" bestFit="1" customWidth="1"/>
    <col min="514" max="514" width="14.85546875" style="237" bestFit="1" customWidth="1"/>
    <col min="515" max="515" width="13.7109375" style="237" customWidth="1"/>
    <col min="516" max="516" width="39.85546875" style="237" bestFit="1" customWidth="1"/>
    <col min="517" max="517" width="14.85546875" style="237" bestFit="1" customWidth="1"/>
    <col min="518" max="768" width="9.140625" style="237" customWidth="1"/>
    <col min="769" max="769" width="59.28515625" style="237" bestFit="1" customWidth="1"/>
    <col min="770" max="770" width="14.85546875" style="237" bestFit="1" customWidth="1"/>
    <col min="771" max="771" width="13.7109375" style="237" customWidth="1"/>
    <col min="772" max="772" width="39.85546875" style="237" bestFit="1" customWidth="1"/>
    <col min="773" max="773" width="14.85546875" style="237" bestFit="1" customWidth="1"/>
    <col min="774" max="1024" width="9.140625" style="237" customWidth="1"/>
    <col min="1025" max="1025" width="59.28515625" style="237" bestFit="1" customWidth="1"/>
    <col min="1026" max="1026" width="14.85546875" style="237" bestFit="1" customWidth="1"/>
    <col min="1027" max="1027" width="13.7109375" style="237" customWidth="1"/>
    <col min="1028" max="1028" width="39.85546875" style="237" bestFit="1" customWidth="1"/>
    <col min="1029" max="1029" width="14.85546875" style="237" bestFit="1" customWidth="1"/>
    <col min="1030" max="1280" width="9.140625" style="237" customWidth="1"/>
    <col min="1281" max="1281" width="59.28515625" style="237" bestFit="1" customWidth="1"/>
    <col min="1282" max="1282" width="14.85546875" style="237" bestFit="1" customWidth="1"/>
    <col min="1283" max="1283" width="13.7109375" style="237" customWidth="1"/>
    <col min="1284" max="1284" width="39.85546875" style="237" bestFit="1" customWidth="1"/>
    <col min="1285" max="1285" width="14.85546875" style="237" bestFit="1" customWidth="1"/>
    <col min="1286" max="1536" width="9.140625" style="237" customWidth="1"/>
    <col min="1537" max="1537" width="59.28515625" style="237" bestFit="1" customWidth="1"/>
    <col min="1538" max="1538" width="14.85546875" style="237" bestFit="1" customWidth="1"/>
    <col min="1539" max="1539" width="13.7109375" style="237" customWidth="1"/>
    <col min="1540" max="1540" width="39.85546875" style="237" bestFit="1" customWidth="1"/>
    <col min="1541" max="1541" width="14.85546875" style="237" bestFit="1" customWidth="1"/>
    <col min="1542" max="1792" width="9.140625" style="237" customWidth="1"/>
    <col min="1793" max="1793" width="59.28515625" style="237" bestFit="1" customWidth="1"/>
    <col min="1794" max="1794" width="14.85546875" style="237" bestFit="1" customWidth="1"/>
    <col min="1795" max="1795" width="13.7109375" style="237" customWidth="1"/>
    <col min="1796" max="1796" width="39.85546875" style="237" bestFit="1" customWidth="1"/>
    <col min="1797" max="1797" width="14.85546875" style="237" bestFit="1" customWidth="1"/>
    <col min="1798" max="2048" width="9.140625" style="237" customWidth="1"/>
    <col min="2049" max="2049" width="59.28515625" style="237" bestFit="1" customWidth="1"/>
    <col min="2050" max="2050" width="14.85546875" style="237" bestFit="1" customWidth="1"/>
    <col min="2051" max="2051" width="13.7109375" style="237" customWidth="1"/>
    <col min="2052" max="2052" width="39.85546875" style="237" bestFit="1" customWidth="1"/>
    <col min="2053" max="2053" width="14.85546875" style="237" bestFit="1" customWidth="1"/>
    <col min="2054" max="2304" width="9.140625" style="237" customWidth="1"/>
    <col min="2305" max="2305" width="59.28515625" style="237" bestFit="1" customWidth="1"/>
    <col min="2306" max="2306" width="14.85546875" style="237" bestFit="1" customWidth="1"/>
    <col min="2307" max="2307" width="13.7109375" style="237" customWidth="1"/>
    <col min="2308" max="2308" width="39.85546875" style="237" bestFit="1" customWidth="1"/>
    <col min="2309" max="2309" width="14.85546875" style="237" bestFit="1" customWidth="1"/>
    <col min="2310" max="2560" width="9.140625" style="237" customWidth="1"/>
    <col min="2561" max="2561" width="59.28515625" style="237" bestFit="1" customWidth="1"/>
    <col min="2562" max="2562" width="14.85546875" style="237" bestFit="1" customWidth="1"/>
    <col min="2563" max="2563" width="13.7109375" style="237" customWidth="1"/>
    <col min="2564" max="2564" width="39.85546875" style="237" bestFit="1" customWidth="1"/>
    <col min="2565" max="2565" width="14.85546875" style="237" bestFit="1" customWidth="1"/>
    <col min="2566" max="2816" width="9.140625" style="237" customWidth="1"/>
    <col min="2817" max="2817" width="59.28515625" style="237" bestFit="1" customWidth="1"/>
    <col min="2818" max="2818" width="14.85546875" style="237" bestFit="1" customWidth="1"/>
    <col min="2819" max="2819" width="13.7109375" style="237" customWidth="1"/>
    <col min="2820" max="2820" width="39.85546875" style="237" bestFit="1" customWidth="1"/>
    <col min="2821" max="2821" width="14.85546875" style="237" bestFit="1" customWidth="1"/>
    <col min="2822" max="3072" width="9.140625" style="237" customWidth="1"/>
    <col min="3073" max="3073" width="59.28515625" style="237" bestFit="1" customWidth="1"/>
    <col min="3074" max="3074" width="14.85546875" style="237" bestFit="1" customWidth="1"/>
    <col min="3075" max="3075" width="13.7109375" style="237" customWidth="1"/>
    <col min="3076" max="3076" width="39.85546875" style="237" bestFit="1" customWidth="1"/>
    <col min="3077" max="3077" width="14.85546875" style="237" bestFit="1" customWidth="1"/>
    <col min="3078" max="3328" width="9.140625" style="237" customWidth="1"/>
    <col min="3329" max="3329" width="59.28515625" style="237" bestFit="1" customWidth="1"/>
    <col min="3330" max="3330" width="14.85546875" style="237" bestFit="1" customWidth="1"/>
    <col min="3331" max="3331" width="13.7109375" style="237" customWidth="1"/>
    <col min="3332" max="3332" width="39.85546875" style="237" bestFit="1" customWidth="1"/>
    <col min="3333" max="3333" width="14.85546875" style="237" bestFit="1" customWidth="1"/>
    <col min="3334" max="3584" width="9.140625" style="237" customWidth="1"/>
    <col min="3585" max="3585" width="59.28515625" style="237" bestFit="1" customWidth="1"/>
    <col min="3586" max="3586" width="14.85546875" style="237" bestFit="1" customWidth="1"/>
    <col min="3587" max="3587" width="13.7109375" style="237" customWidth="1"/>
    <col min="3588" max="3588" width="39.85546875" style="237" bestFit="1" customWidth="1"/>
    <col min="3589" max="3589" width="14.85546875" style="237" bestFit="1" customWidth="1"/>
    <col min="3590" max="3840" width="9.140625" style="237" customWidth="1"/>
    <col min="3841" max="3841" width="59.28515625" style="237" bestFit="1" customWidth="1"/>
    <col min="3842" max="3842" width="14.85546875" style="237" bestFit="1" customWidth="1"/>
    <col min="3843" max="3843" width="13.7109375" style="237" customWidth="1"/>
    <col min="3844" max="3844" width="39.85546875" style="237" bestFit="1" customWidth="1"/>
    <col min="3845" max="3845" width="14.85546875" style="237" bestFit="1" customWidth="1"/>
    <col min="3846" max="4096" width="9.140625" style="237" customWidth="1"/>
    <col min="4097" max="4097" width="59.28515625" style="237" bestFit="1" customWidth="1"/>
    <col min="4098" max="4098" width="14.85546875" style="237" bestFit="1" customWidth="1"/>
    <col min="4099" max="4099" width="13.7109375" style="237" customWidth="1"/>
    <col min="4100" max="4100" width="39.85546875" style="237" bestFit="1" customWidth="1"/>
    <col min="4101" max="4101" width="14.85546875" style="237" bestFit="1" customWidth="1"/>
    <col min="4102" max="4352" width="9.140625" style="237" customWidth="1"/>
    <col min="4353" max="4353" width="59.28515625" style="237" bestFit="1" customWidth="1"/>
    <col min="4354" max="4354" width="14.85546875" style="237" bestFit="1" customWidth="1"/>
    <col min="4355" max="4355" width="13.7109375" style="237" customWidth="1"/>
    <col min="4356" max="4356" width="39.85546875" style="237" bestFit="1" customWidth="1"/>
    <col min="4357" max="4357" width="14.85546875" style="237" bestFit="1" customWidth="1"/>
    <col min="4358" max="4608" width="9.140625" style="237" customWidth="1"/>
    <col min="4609" max="4609" width="59.28515625" style="237" bestFit="1" customWidth="1"/>
    <col min="4610" max="4610" width="14.85546875" style="237" bestFit="1" customWidth="1"/>
    <col min="4611" max="4611" width="13.7109375" style="237" customWidth="1"/>
    <col min="4612" max="4612" width="39.85546875" style="237" bestFit="1" customWidth="1"/>
    <col min="4613" max="4613" width="14.85546875" style="237" bestFit="1" customWidth="1"/>
    <col min="4614" max="4864" width="9.140625" style="237" customWidth="1"/>
    <col min="4865" max="4865" width="59.28515625" style="237" bestFit="1" customWidth="1"/>
    <col min="4866" max="4866" width="14.85546875" style="237" bestFit="1" customWidth="1"/>
    <col min="4867" max="4867" width="13.7109375" style="237" customWidth="1"/>
    <col min="4868" max="4868" width="39.85546875" style="237" bestFit="1" customWidth="1"/>
    <col min="4869" max="4869" width="14.85546875" style="237" bestFit="1" customWidth="1"/>
    <col min="4870" max="5120" width="9.140625" style="237" customWidth="1"/>
    <col min="5121" max="5121" width="59.28515625" style="237" bestFit="1" customWidth="1"/>
    <col min="5122" max="5122" width="14.85546875" style="237" bestFit="1" customWidth="1"/>
    <col min="5123" max="5123" width="13.7109375" style="237" customWidth="1"/>
    <col min="5124" max="5124" width="39.85546875" style="237" bestFit="1" customWidth="1"/>
    <col min="5125" max="5125" width="14.85546875" style="237" bestFit="1" customWidth="1"/>
    <col min="5126" max="5376" width="9.140625" style="237" customWidth="1"/>
    <col min="5377" max="5377" width="59.28515625" style="237" bestFit="1" customWidth="1"/>
    <col min="5378" max="5378" width="14.85546875" style="237" bestFit="1" customWidth="1"/>
    <col min="5379" max="5379" width="13.7109375" style="237" customWidth="1"/>
    <col min="5380" max="5380" width="39.85546875" style="237" bestFit="1" customWidth="1"/>
    <col min="5381" max="5381" width="14.85546875" style="237" bestFit="1" customWidth="1"/>
    <col min="5382" max="5632" width="9.140625" style="237" customWidth="1"/>
    <col min="5633" max="5633" width="59.28515625" style="237" bestFit="1" customWidth="1"/>
    <col min="5634" max="5634" width="14.85546875" style="237" bestFit="1" customWidth="1"/>
    <col min="5635" max="5635" width="13.7109375" style="237" customWidth="1"/>
    <col min="5636" max="5636" width="39.85546875" style="237" bestFit="1" customWidth="1"/>
    <col min="5637" max="5637" width="14.85546875" style="237" bestFit="1" customWidth="1"/>
    <col min="5638" max="5888" width="9.140625" style="237" customWidth="1"/>
    <col min="5889" max="5889" width="59.28515625" style="237" bestFit="1" customWidth="1"/>
    <col min="5890" max="5890" width="14.85546875" style="237" bestFit="1" customWidth="1"/>
    <col min="5891" max="5891" width="13.7109375" style="237" customWidth="1"/>
    <col min="5892" max="5892" width="39.85546875" style="237" bestFit="1" customWidth="1"/>
    <col min="5893" max="5893" width="14.85546875" style="237" bestFit="1" customWidth="1"/>
    <col min="5894" max="6144" width="9.140625" style="237" customWidth="1"/>
    <col min="6145" max="6145" width="59.28515625" style="237" bestFit="1" customWidth="1"/>
    <col min="6146" max="6146" width="14.85546875" style="237" bestFit="1" customWidth="1"/>
    <col min="6147" max="6147" width="13.7109375" style="237" customWidth="1"/>
    <col min="6148" max="6148" width="39.85546875" style="237" bestFit="1" customWidth="1"/>
    <col min="6149" max="6149" width="14.85546875" style="237" bestFit="1" customWidth="1"/>
    <col min="6150" max="6400" width="9.140625" style="237" customWidth="1"/>
    <col min="6401" max="6401" width="59.28515625" style="237" bestFit="1" customWidth="1"/>
    <col min="6402" max="6402" width="14.85546875" style="237" bestFit="1" customWidth="1"/>
    <col min="6403" max="6403" width="13.7109375" style="237" customWidth="1"/>
    <col min="6404" max="6404" width="39.85546875" style="237" bestFit="1" customWidth="1"/>
    <col min="6405" max="6405" width="14.85546875" style="237" bestFit="1" customWidth="1"/>
    <col min="6406" max="6656" width="9.140625" style="237" customWidth="1"/>
    <col min="6657" max="6657" width="59.28515625" style="237" bestFit="1" customWidth="1"/>
    <col min="6658" max="6658" width="14.85546875" style="237" bestFit="1" customWidth="1"/>
    <col min="6659" max="6659" width="13.7109375" style="237" customWidth="1"/>
    <col min="6660" max="6660" width="39.85546875" style="237" bestFit="1" customWidth="1"/>
    <col min="6661" max="6661" width="14.85546875" style="237" bestFit="1" customWidth="1"/>
    <col min="6662" max="6912" width="9.140625" style="237" customWidth="1"/>
    <col min="6913" max="6913" width="59.28515625" style="237" bestFit="1" customWidth="1"/>
    <col min="6914" max="6914" width="14.85546875" style="237" bestFit="1" customWidth="1"/>
    <col min="6915" max="6915" width="13.7109375" style="237" customWidth="1"/>
    <col min="6916" max="6916" width="39.85546875" style="237" bestFit="1" customWidth="1"/>
    <col min="6917" max="6917" width="14.85546875" style="237" bestFit="1" customWidth="1"/>
    <col min="6918" max="7168" width="9.140625" style="237" customWidth="1"/>
    <col min="7169" max="7169" width="59.28515625" style="237" bestFit="1" customWidth="1"/>
    <col min="7170" max="7170" width="14.85546875" style="237" bestFit="1" customWidth="1"/>
    <col min="7171" max="7171" width="13.7109375" style="237" customWidth="1"/>
    <col min="7172" max="7172" width="39.85546875" style="237" bestFit="1" customWidth="1"/>
    <col min="7173" max="7173" width="14.85546875" style="237" bestFit="1" customWidth="1"/>
    <col min="7174" max="7424" width="9.140625" style="237" customWidth="1"/>
    <col min="7425" max="7425" width="59.28515625" style="237" bestFit="1" customWidth="1"/>
    <col min="7426" max="7426" width="14.85546875" style="237" bestFit="1" customWidth="1"/>
    <col min="7427" max="7427" width="13.7109375" style="237" customWidth="1"/>
    <col min="7428" max="7428" width="39.85546875" style="237" bestFit="1" customWidth="1"/>
    <col min="7429" max="7429" width="14.85546875" style="237" bestFit="1" customWidth="1"/>
    <col min="7430" max="7680" width="9.140625" style="237" customWidth="1"/>
    <col min="7681" max="7681" width="59.28515625" style="237" bestFit="1" customWidth="1"/>
    <col min="7682" max="7682" width="14.85546875" style="237" bestFit="1" customWidth="1"/>
    <col min="7683" max="7683" width="13.7109375" style="237" customWidth="1"/>
    <col min="7684" max="7684" width="39.85546875" style="237" bestFit="1" customWidth="1"/>
    <col min="7685" max="7685" width="14.85546875" style="237" bestFit="1" customWidth="1"/>
    <col min="7686" max="7936" width="9.140625" style="237" customWidth="1"/>
    <col min="7937" max="7937" width="59.28515625" style="237" bestFit="1" customWidth="1"/>
    <col min="7938" max="7938" width="14.85546875" style="237" bestFit="1" customWidth="1"/>
    <col min="7939" max="7939" width="13.7109375" style="237" customWidth="1"/>
    <col min="7940" max="7940" width="39.85546875" style="237" bestFit="1" customWidth="1"/>
    <col min="7941" max="7941" width="14.85546875" style="237" bestFit="1" customWidth="1"/>
    <col min="7942" max="8192" width="9.140625" style="237" customWidth="1"/>
    <col min="8193" max="8193" width="59.28515625" style="237" bestFit="1" customWidth="1"/>
    <col min="8194" max="8194" width="14.85546875" style="237" bestFit="1" customWidth="1"/>
    <col min="8195" max="8195" width="13.7109375" style="237" customWidth="1"/>
    <col min="8196" max="8196" width="39.85546875" style="237" bestFit="1" customWidth="1"/>
    <col min="8197" max="8197" width="14.85546875" style="237" bestFit="1" customWidth="1"/>
    <col min="8198" max="8448" width="9.140625" style="237" customWidth="1"/>
    <col min="8449" max="8449" width="59.28515625" style="237" bestFit="1" customWidth="1"/>
    <col min="8450" max="8450" width="14.85546875" style="237" bestFit="1" customWidth="1"/>
    <col min="8451" max="8451" width="13.7109375" style="237" customWidth="1"/>
    <col min="8452" max="8452" width="39.85546875" style="237" bestFit="1" customWidth="1"/>
    <col min="8453" max="8453" width="14.85546875" style="237" bestFit="1" customWidth="1"/>
    <col min="8454" max="8704" width="9.140625" style="237" customWidth="1"/>
    <col min="8705" max="8705" width="59.28515625" style="237" bestFit="1" customWidth="1"/>
    <col min="8706" max="8706" width="14.85546875" style="237" bestFit="1" customWidth="1"/>
    <col min="8707" max="8707" width="13.7109375" style="237" customWidth="1"/>
    <col min="8708" max="8708" width="39.85546875" style="237" bestFit="1" customWidth="1"/>
    <col min="8709" max="8709" width="14.85546875" style="237" bestFit="1" customWidth="1"/>
    <col min="8710" max="8960" width="9.140625" style="237" customWidth="1"/>
    <col min="8961" max="8961" width="59.28515625" style="237" bestFit="1" customWidth="1"/>
    <col min="8962" max="8962" width="14.85546875" style="237" bestFit="1" customWidth="1"/>
    <col min="8963" max="8963" width="13.7109375" style="237" customWidth="1"/>
    <col min="8964" max="8964" width="39.85546875" style="237" bestFit="1" customWidth="1"/>
    <col min="8965" max="8965" width="14.85546875" style="237" bestFit="1" customWidth="1"/>
    <col min="8966" max="9216" width="9.140625" style="237" customWidth="1"/>
    <col min="9217" max="9217" width="59.28515625" style="237" bestFit="1" customWidth="1"/>
    <col min="9218" max="9218" width="14.85546875" style="237" bestFit="1" customWidth="1"/>
    <col min="9219" max="9219" width="13.7109375" style="237" customWidth="1"/>
    <col min="9220" max="9220" width="39.85546875" style="237" bestFit="1" customWidth="1"/>
    <col min="9221" max="9221" width="14.85546875" style="237" bestFit="1" customWidth="1"/>
    <col min="9222" max="9472" width="9.140625" style="237" customWidth="1"/>
    <col min="9473" max="9473" width="59.28515625" style="237" bestFit="1" customWidth="1"/>
    <col min="9474" max="9474" width="14.85546875" style="237" bestFit="1" customWidth="1"/>
    <col min="9475" max="9475" width="13.7109375" style="237" customWidth="1"/>
    <col min="9476" max="9476" width="39.85546875" style="237" bestFit="1" customWidth="1"/>
    <col min="9477" max="9477" width="14.85546875" style="237" bestFit="1" customWidth="1"/>
    <col min="9478" max="9728" width="9.140625" style="237" customWidth="1"/>
    <col min="9729" max="9729" width="59.28515625" style="237" bestFit="1" customWidth="1"/>
    <col min="9730" max="9730" width="14.85546875" style="237" bestFit="1" customWidth="1"/>
    <col min="9731" max="9731" width="13.7109375" style="237" customWidth="1"/>
    <col min="9732" max="9732" width="39.85546875" style="237" bestFit="1" customWidth="1"/>
    <col min="9733" max="9733" width="14.85546875" style="237" bestFit="1" customWidth="1"/>
    <col min="9734" max="9984" width="9.140625" style="237" customWidth="1"/>
    <col min="9985" max="9985" width="59.28515625" style="237" bestFit="1" customWidth="1"/>
    <col min="9986" max="9986" width="14.85546875" style="237" bestFit="1" customWidth="1"/>
    <col min="9987" max="9987" width="13.7109375" style="237" customWidth="1"/>
    <col min="9988" max="9988" width="39.85546875" style="237" bestFit="1" customWidth="1"/>
    <col min="9989" max="9989" width="14.85546875" style="237" bestFit="1" customWidth="1"/>
    <col min="9990" max="10240" width="9.140625" style="237" customWidth="1"/>
    <col min="10241" max="10241" width="59.28515625" style="237" bestFit="1" customWidth="1"/>
    <col min="10242" max="10242" width="14.85546875" style="237" bestFit="1" customWidth="1"/>
    <col min="10243" max="10243" width="13.7109375" style="237" customWidth="1"/>
    <col min="10244" max="10244" width="39.85546875" style="237" bestFit="1" customWidth="1"/>
    <col min="10245" max="10245" width="14.85546875" style="237" bestFit="1" customWidth="1"/>
    <col min="10246" max="10496" width="9.140625" style="237" customWidth="1"/>
    <col min="10497" max="10497" width="59.28515625" style="237" bestFit="1" customWidth="1"/>
    <col min="10498" max="10498" width="14.85546875" style="237" bestFit="1" customWidth="1"/>
    <col min="10499" max="10499" width="13.7109375" style="237" customWidth="1"/>
    <col min="10500" max="10500" width="39.85546875" style="237" bestFit="1" customWidth="1"/>
    <col min="10501" max="10501" width="14.85546875" style="237" bestFit="1" customWidth="1"/>
    <col min="10502" max="10752" width="9.140625" style="237" customWidth="1"/>
    <col min="10753" max="10753" width="59.28515625" style="237" bestFit="1" customWidth="1"/>
    <col min="10754" max="10754" width="14.85546875" style="237" bestFit="1" customWidth="1"/>
    <col min="10755" max="10755" width="13.7109375" style="237" customWidth="1"/>
    <col min="10756" max="10756" width="39.85546875" style="237" bestFit="1" customWidth="1"/>
    <col min="10757" max="10757" width="14.85546875" style="237" bestFit="1" customWidth="1"/>
    <col min="10758" max="11008" width="9.140625" style="237" customWidth="1"/>
    <col min="11009" max="11009" width="59.28515625" style="237" bestFit="1" customWidth="1"/>
    <col min="11010" max="11010" width="14.85546875" style="237" bestFit="1" customWidth="1"/>
    <col min="11011" max="11011" width="13.7109375" style="237" customWidth="1"/>
    <col min="11012" max="11012" width="39.85546875" style="237" bestFit="1" customWidth="1"/>
    <col min="11013" max="11013" width="14.85546875" style="237" bestFit="1" customWidth="1"/>
    <col min="11014" max="11264" width="9.140625" style="237" customWidth="1"/>
    <col min="11265" max="11265" width="59.28515625" style="237" bestFit="1" customWidth="1"/>
    <col min="11266" max="11266" width="14.85546875" style="237" bestFit="1" customWidth="1"/>
    <col min="11267" max="11267" width="13.7109375" style="237" customWidth="1"/>
    <col min="11268" max="11268" width="39.85546875" style="237" bestFit="1" customWidth="1"/>
    <col min="11269" max="11269" width="14.85546875" style="237" bestFit="1" customWidth="1"/>
    <col min="11270" max="11520" width="9.140625" style="237" customWidth="1"/>
    <col min="11521" max="11521" width="59.28515625" style="237" bestFit="1" customWidth="1"/>
    <col min="11522" max="11522" width="14.85546875" style="237" bestFit="1" customWidth="1"/>
    <col min="11523" max="11523" width="13.7109375" style="237" customWidth="1"/>
    <col min="11524" max="11524" width="39.85546875" style="237" bestFit="1" customWidth="1"/>
    <col min="11525" max="11525" width="14.85546875" style="237" bestFit="1" customWidth="1"/>
    <col min="11526" max="11776" width="9.140625" style="237" customWidth="1"/>
    <col min="11777" max="11777" width="59.28515625" style="237" bestFit="1" customWidth="1"/>
    <col min="11778" max="11778" width="14.85546875" style="237" bestFit="1" customWidth="1"/>
    <col min="11779" max="11779" width="13.7109375" style="237" customWidth="1"/>
    <col min="11780" max="11780" width="39.85546875" style="237" bestFit="1" customWidth="1"/>
    <col min="11781" max="11781" width="14.85546875" style="237" bestFit="1" customWidth="1"/>
    <col min="11782" max="12032" width="9.140625" style="237" customWidth="1"/>
    <col min="12033" max="12033" width="59.28515625" style="237" bestFit="1" customWidth="1"/>
    <col min="12034" max="12034" width="14.85546875" style="237" bestFit="1" customWidth="1"/>
    <col min="12035" max="12035" width="13.7109375" style="237" customWidth="1"/>
    <col min="12036" max="12036" width="39.85546875" style="237" bestFit="1" customWidth="1"/>
    <col min="12037" max="12037" width="14.85546875" style="237" bestFit="1" customWidth="1"/>
    <col min="12038" max="12288" width="9.140625" style="237" customWidth="1"/>
    <col min="12289" max="12289" width="59.28515625" style="237" bestFit="1" customWidth="1"/>
    <col min="12290" max="12290" width="14.85546875" style="237" bestFit="1" customWidth="1"/>
    <col min="12291" max="12291" width="13.7109375" style="237" customWidth="1"/>
    <col min="12292" max="12292" width="39.85546875" style="237" bestFit="1" customWidth="1"/>
    <col min="12293" max="12293" width="14.85546875" style="237" bestFit="1" customWidth="1"/>
    <col min="12294" max="12544" width="9.140625" style="237" customWidth="1"/>
    <col min="12545" max="12545" width="59.28515625" style="237" bestFit="1" customWidth="1"/>
    <col min="12546" max="12546" width="14.85546875" style="237" bestFit="1" customWidth="1"/>
    <col min="12547" max="12547" width="13.7109375" style="237" customWidth="1"/>
    <col min="12548" max="12548" width="39.85546875" style="237" bestFit="1" customWidth="1"/>
    <col min="12549" max="12549" width="14.85546875" style="237" bestFit="1" customWidth="1"/>
    <col min="12550" max="12800" width="9.140625" style="237" customWidth="1"/>
    <col min="12801" max="12801" width="59.28515625" style="237" bestFit="1" customWidth="1"/>
    <col min="12802" max="12802" width="14.85546875" style="237" bestFit="1" customWidth="1"/>
    <col min="12803" max="12803" width="13.7109375" style="237" customWidth="1"/>
    <col min="12804" max="12804" width="39.85546875" style="237" bestFit="1" customWidth="1"/>
    <col min="12805" max="12805" width="14.85546875" style="237" bestFit="1" customWidth="1"/>
    <col min="12806" max="13056" width="9.140625" style="237" customWidth="1"/>
    <col min="13057" max="13057" width="59.28515625" style="237" bestFit="1" customWidth="1"/>
    <col min="13058" max="13058" width="14.85546875" style="237" bestFit="1" customWidth="1"/>
    <col min="13059" max="13059" width="13.7109375" style="237" customWidth="1"/>
    <col min="13060" max="13060" width="39.85546875" style="237" bestFit="1" customWidth="1"/>
    <col min="13061" max="13061" width="14.85546875" style="237" bestFit="1" customWidth="1"/>
    <col min="13062" max="13312" width="9.140625" style="237" customWidth="1"/>
    <col min="13313" max="13313" width="59.28515625" style="237" bestFit="1" customWidth="1"/>
    <col min="13314" max="13314" width="14.85546875" style="237" bestFit="1" customWidth="1"/>
    <col min="13315" max="13315" width="13.7109375" style="237" customWidth="1"/>
    <col min="13316" max="13316" width="39.85546875" style="237" bestFit="1" customWidth="1"/>
    <col min="13317" max="13317" width="14.85546875" style="237" bestFit="1" customWidth="1"/>
    <col min="13318" max="13568" width="9.140625" style="237" customWidth="1"/>
    <col min="13569" max="13569" width="59.28515625" style="237" bestFit="1" customWidth="1"/>
    <col min="13570" max="13570" width="14.85546875" style="237" bestFit="1" customWidth="1"/>
    <col min="13571" max="13571" width="13.7109375" style="237" customWidth="1"/>
    <col min="13572" max="13572" width="39.85546875" style="237" bestFit="1" customWidth="1"/>
    <col min="13573" max="13573" width="14.85546875" style="237" bestFit="1" customWidth="1"/>
    <col min="13574" max="13824" width="9.140625" style="237" customWidth="1"/>
    <col min="13825" max="13825" width="59.28515625" style="237" bestFit="1" customWidth="1"/>
    <col min="13826" max="13826" width="14.85546875" style="237" bestFit="1" customWidth="1"/>
    <col min="13827" max="13827" width="13.7109375" style="237" customWidth="1"/>
    <col min="13828" max="13828" width="39.85546875" style="237" bestFit="1" customWidth="1"/>
    <col min="13829" max="13829" width="14.85546875" style="237" bestFit="1" customWidth="1"/>
    <col min="13830" max="14080" width="9.140625" style="237" customWidth="1"/>
    <col min="14081" max="14081" width="59.28515625" style="237" bestFit="1" customWidth="1"/>
    <col min="14082" max="14082" width="14.85546875" style="237" bestFit="1" customWidth="1"/>
    <col min="14083" max="14083" width="13.7109375" style="237" customWidth="1"/>
    <col min="14084" max="14084" width="39.85546875" style="237" bestFit="1" customWidth="1"/>
    <col min="14085" max="14085" width="14.85546875" style="237" bestFit="1" customWidth="1"/>
    <col min="14086" max="14336" width="9.140625" style="237" customWidth="1"/>
    <col min="14337" max="14337" width="59.28515625" style="237" bestFit="1" customWidth="1"/>
    <col min="14338" max="14338" width="14.85546875" style="237" bestFit="1" customWidth="1"/>
    <col min="14339" max="14339" width="13.7109375" style="237" customWidth="1"/>
    <col min="14340" max="14340" width="39.85546875" style="237" bestFit="1" customWidth="1"/>
    <col min="14341" max="14341" width="14.85546875" style="237" bestFit="1" customWidth="1"/>
    <col min="14342" max="14592" width="9.140625" style="237" customWidth="1"/>
    <col min="14593" max="14593" width="59.28515625" style="237" bestFit="1" customWidth="1"/>
    <col min="14594" max="14594" width="14.85546875" style="237" bestFit="1" customWidth="1"/>
    <col min="14595" max="14595" width="13.7109375" style="237" customWidth="1"/>
    <col min="14596" max="14596" width="39.85546875" style="237" bestFit="1" customWidth="1"/>
    <col min="14597" max="14597" width="14.85546875" style="237" bestFit="1" customWidth="1"/>
    <col min="14598" max="14848" width="9.140625" style="237" customWidth="1"/>
    <col min="14849" max="14849" width="59.28515625" style="237" bestFit="1" customWidth="1"/>
    <col min="14850" max="14850" width="14.85546875" style="237" bestFit="1" customWidth="1"/>
    <col min="14851" max="14851" width="13.7109375" style="237" customWidth="1"/>
    <col min="14852" max="14852" width="39.85546875" style="237" bestFit="1" customWidth="1"/>
    <col min="14853" max="14853" width="14.85546875" style="237" bestFit="1" customWidth="1"/>
    <col min="14854" max="15104" width="9.140625" style="237" customWidth="1"/>
    <col min="15105" max="15105" width="59.28515625" style="237" bestFit="1" customWidth="1"/>
    <col min="15106" max="15106" width="14.85546875" style="237" bestFit="1" customWidth="1"/>
    <col min="15107" max="15107" width="13.7109375" style="237" customWidth="1"/>
    <col min="15108" max="15108" width="39.85546875" style="237" bestFit="1" customWidth="1"/>
    <col min="15109" max="15109" width="14.85546875" style="237" bestFit="1" customWidth="1"/>
    <col min="15110" max="15360" width="9.140625" style="237" customWidth="1"/>
    <col min="15361" max="15361" width="59.28515625" style="237" bestFit="1" customWidth="1"/>
    <col min="15362" max="15362" width="14.85546875" style="237" bestFit="1" customWidth="1"/>
    <col min="15363" max="15363" width="13.7109375" style="237" customWidth="1"/>
    <col min="15364" max="15364" width="39.85546875" style="237" bestFit="1" customWidth="1"/>
    <col min="15365" max="15365" width="14.85546875" style="237" bestFit="1" customWidth="1"/>
    <col min="15366" max="15616" width="9.140625" style="237" customWidth="1"/>
    <col min="15617" max="15617" width="59.28515625" style="237" bestFit="1" customWidth="1"/>
    <col min="15618" max="15618" width="14.85546875" style="237" bestFit="1" customWidth="1"/>
    <col min="15619" max="15619" width="13.7109375" style="237" customWidth="1"/>
    <col min="15620" max="15620" width="39.85546875" style="237" bestFit="1" customWidth="1"/>
    <col min="15621" max="15621" width="14.85546875" style="237" bestFit="1" customWidth="1"/>
    <col min="15622" max="15872" width="9.140625" style="237" customWidth="1"/>
    <col min="15873" max="15873" width="59.28515625" style="237" bestFit="1" customWidth="1"/>
    <col min="15874" max="15874" width="14.85546875" style="237" bestFit="1" customWidth="1"/>
    <col min="15875" max="15875" width="13.7109375" style="237" customWidth="1"/>
    <col min="15876" max="15876" width="39.85546875" style="237" bestFit="1" customWidth="1"/>
    <col min="15877" max="15877" width="14.85546875" style="237" bestFit="1" customWidth="1"/>
    <col min="15878" max="16128" width="9.140625" style="237" customWidth="1"/>
    <col min="16129" max="16129" width="59.28515625" style="237" bestFit="1" customWidth="1"/>
    <col min="16130" max="16130" width="14.85546875" style="237" bestFit="1" customWidth="1"/>
    <col min="16131" max="16131" width="13.7109375" style="237" customWidth="1"/>
    <col min="16132" max="16132" width="39.85546875" style="237" bestFit="1" customWidth="1"/>
    <col min="16133" max="16133" width="14.85546875" style="237" bestFit="1" customWidth="1"/>
    <col min="16134" max="16384" width="9.140625" style="237" customWidth="1"/>
  </cols>
  <sheetData>
    <row r="2" spans="1:5" ht="24" customHeight="1" x14ac:dyDescent="0.25">
      <c r="A2" s="328" t="s">
        <v>184</v>
      </c>
      <c r="B2" s="328"/>
      <c r="C2" s="328"/>
      <c r="D2" s="328"/>
      <c r="E2" s="328"/>
    </row>
    <row r="3" spans="1:5" ht="24" customHeight="1" x14ac:dyDescent="0.25">
      <c r="A3" s="329" t="s">
        <v>1807</v>
      </c>
      <c r="B3" s="329"/>
      <c r="C3" s="329"/>
      <c r="D3" s="329"/>
      <c r="E3" s="329"/>
    </row>
    <row r="4" spans="1:5" ht="12" customHeight="1" x14ac:dyDescent="0.25">
      <c r="A4" s="238"/>
      <c r="B4" s="241"/>
      <c r="C4" s="238"/>
      <c r="D4" s="238"/>
      <c r="E4" s="241"/>
    </row>
    <row r="5" spans="1:5" ht="20.100000000000001" customHeight="1" x14ac:dyDescent="0.25">
      <c r="A5" s="277" t="s">
        <v>185</v>
      </c>
      <c r="B5" s="278" t="s">
        <v>57</v>
      </c>
      <c r="C5" s="279" t="s">
        <v>186</v>
      </c>
      <c r="D5" s="277" t="s">
        <v>187</v>
      </c>
      <c r="E5" s="278" t="s">
        <v>57</v>
      </c>
    </row>
    <row r="6" spans="1:5" ht="20.100000000000001" customHeight="1" x14ac:dyDescent="0.25">
      <c r="A6" s="262" t="s">
        <v>57</v>
      </c>
      <c r="B6" s="278" t="s">
        <v>57</v>
      </c>
      <c r="C6" s="262" t="s">
        <v>57</v>
      </c>
      <c r="D6" s="262" t="s">
        <v>57</v>
      </c>
      <c r="E6" s="278" t="s">
        <v>57</v>
      </c>
    </row>
    <row r="7" spans="1:5" ht="20.100000000000001" customHeight="1" x14ac:dyDescent="0.25">
      <c r="A7" s="239" t="s">
        <v>188</v>
      </c>
      <c r="B7" s="278" t="s">
        <v>57</v>
      </c>
      <c r="C7" s="262" t="s">
        <v>57</v>
      </c>
      <c r="D7" s="239" t="s">
        <v>189</v>
      </c>
      <c r="E7" s="278" t="s">
        <v>57</v>
      </c>
    </row>
    <row r="8" spans="1:5" ht="20.100000000000001" customHeight="1" x14ac:dyDescent="0.25">
      <c r="A8" s="262" t="s">
        <v>57</v>
      </c>
      <c r="B8" s="278" t="s">
        <v>57</v>
      </c>
      <c r="C8" s="279" t="s">
        <v>186</v>
      </c>
      <c r="D8" s="262" t="s">
        <v>57</v>
      </c>
      <c r="E8" s="278" t="s">
        <v>57</v>
      </c>
    </row>
    <row r="9" spans="1:5" ht="20.100000000000001" customHeight="1" x14ac:dyDescent="0.25">
      <c r="A9" s="239" t="s">
        <v>190</v>
      </c>
      <c r="B9" s="278" t="s">
        <v>57</v>
      </c>
      <c r="C9" s="262" t="s">
        <v>57</v>
      </c>
      <c r="D9" s="239" t="s">
        <v>190</v>
      </c>
      <c r="E9" s="278" t="s">
        <v>57</v>
      </c>
    </row>
    <row r="10" spans="1:5" ht="20.100000000000001" customHeight="1" x14ac:dyDescent="0.25">
      <c r="A10" s="262" t="s">
        <v>57</v>
      </c>
      <c r="B10" s="278" t="s">
        <v>57</v>
      </c>
      <c r="C10" s="279" t="s">
        <v>186</v>
      </c>
      <c r="D10" s="262" t="s">
        <v>57</v>
      </c>
      <c r="E10" s="278" t="s">
        <v>57</v>
      </c>
    </row>
    <row r="11" spans="1:5" ht="20.100000000000001" customHeight="1" x14ac:dyDescent="0.25">
      <c r="A11" s="262" t="s">
        <v>191</v>
      </c>
      <c r="B11" s="280">
        <v>12000</v>
      </c>
      <c r="C11" s="262" t="s">
        <v>57</v>
      </c>
      <c r="D11" s="262" t="s">
        <v>192</v>
      </c>
      <c r="E11" s="280">
        <v>901750.46</v>
      </c>
    </row>
    <row r="12" spans="1:5" ht="20.100000000000001" customHeight="1" x14ac:dyDescent="0.25">
      <c r="A12" s="262" t="s">
        <v>193</v>
      </c>
      <c r="B12" s="280">
        <v>8660081.0399999991</v>
      </c>
      <c r="C12" s="262" t="s">
        <v>57</v>
      </c>
      <c r="D12" s="262" t="s">
        <v>194</v>
      </c>
      <c r="E12" s="281">
        <v>429504.49</v>
      </c>
    </row>
    <row r="13" spans="1:5" ht="20.100000000000001" customHeight="1" x14ac:dyDescent="0.25">
      <c r="A13" s="262" t="s">
        <v>238</v>
      </c>
      <c r="B13" s="280">
        <v>8169100.5099999998</v>
      </c>
      <c r="C13" s="262" t="s">
        <v>57</v>
      </c>
      <c r="D13" s="262" t="s">
        <v>57</v>
      </c>
      <c r="E13" s="278" t="s">
        <v>57</v>
      </c>
    </row>
    <row r="14" spans="1:5" ht="20.100000000000001" customHeight="1" x14ac:dyDescent="0.25">
      <c r="A14" s="262" t="s">
        <v>195</v>
      </c>
      <c r="B14" s="280">
        <v>3523492.63</v>
      </c>
      <c r="C14" s="262" t="s">
        <v>57</v>
      </c>
      <c r="D14" s="239" t="s">
        <v>197</v>
      </c>
      <c r="E14" s="282">
        <v>1331254.95</v>
      </c>
    </row>
    <row r="15" spans="1:5" ht="20.100000000000001" customHeight="1" x14ac:dyDescent="0.25">
      <c r="A15" s="262" t="s">
        <v>196</v>
      </c>
      <c r="B15" s="280">
        <v>1187374.26</v>
      </c>
      <c r="C15" s="262" t="s">
        <v>57</v>
      </c>
      <c r="D15" s="262" t="s">
        <v>57</v>
      </c>
      <c r="E15" s="278" t="s">
        <v>57</v>
      </c>
    </row>
    <row r="16" spans="1:5" ht="20.100000000000001" customHeight="1" x14ac:dyDescent="0.25">
      <c r="A16" s="262" t="s">
        <v>198</v>
      </c>
      <c r="B16" s="280">
        <v>4268.1000000000004</v>
      </c>
      <c r="C16" s="262" t="s">
        <v>57</v>
      </c>
      <c r="D16" s="239" t="s">
        <v>200</v>
      </c>
      <c r="E16" s="278" t="s">
        <v>57</v>
      </c>
    </row>
    <row r="17" spans="1:5" ht="20.100000000000001" customHeight="1" x14ac:dyDescent="0.25">
      <c r="A17" s="262" t="s">
        <v>199</v>
      </c>
      <c r="B17" s="280">
        <v>710.98</v>
      </c>
      <c r="C17" s="262" t="s">
        <v>57</v>
      </c>
      <c r="D17" s="262" t="s">
        <v>57</v>
      </c>
      <c r="E17" s="278" t="s">
        <v>57</v>
      </c>
    </row>
    <row r="18" spans="1:5" ht="20.100000000000001" customHeight="1" x14ac:dyDescent="0.25">
      <c r="A18" s="262" t="s">
        <v>201</v>
      </c>
      <c r="B18" s="283">
        <v>-659400.13</v>
      </c>
      <c r="C18" s="262" t="s">
        <v>57</v>
      </c>
      <c r="D18" s="262" t="s">
        <v>203</v>
      </c>
      <c r="E18" s="281">
        <v>275270.46000000002</v>
      </c>
    </row>
    <row r="19" spans="1:5" ht="20.100000000000001" customHeight="1" x14ac:dyDescent="0.25">
      <c r="A19" s="262" t="s">
        <v>202</v>
      </c>
      <c r="B19" s="283">
        <v>-513235.18</v>
      </c>
      <c r="C19" s="262" t="s">
        <v>57</v>
      </c>
      <c r="D19" s="303" t="s">
        <v>57</v>
      </c>
      <c r="E19" s="278" t="s">
        <v>57</v>
      </c>
    </row>
    <row r="20" spans="1:5" ht="20.100000000000001" customHeight="1" x14ac:dyDescent="0.25">
      <c r="A20" s="262" t="s">
        <v>1145</v>
      </c>
      <c r="B20" s="281">
        <v>15000</v>
      </c>
      <c r="C20" s="262" t="s">
        <v>57</v>
      </c>
      <c r="D20" s="239" t="s">
        <v>204</v>
      </c>
      <c r="E20" s="282">
        <v>275270.46000000002</v>
      </c>
    </row>
    <row r="21" spans="1:5" ht="20.100000000000001" customHeight="1" x14ac:dyDescent="0.25">
      <c r="A21" s="262" t="s">
        <v>57</v>
      </c>
      <c r="B21" s="278" t="s">
        <v>57</v>
      </c>
      <c r="C21" s="279" t="s">
        <v>186</v>
      </c>
      <c r="D21" s="262" t="s">
        <v>57</v>
      </c>
      <c r="E21" s="278" t="s">
        <v>57</v>
      </c>
    </row>
    <row r="22" spans="1:5" ht="20.100000000000001" customHeight="1" x14ac:dyDescent="0.25">
      <c r="A22" s="239" t="s">
        <v>197</v>
      </c>
      <c r="B22" s="282">
        <v>20399392.210000001</v>
      </c>
      <c r="C22" s="279" t="s">
        <v>186</v>
      </c>
      <c r="D22" s="262" t="s">
        <v>57</v>
      </c>
      <c r="E22" s="278" t="s">
        <v>57</v>
      </c>
    </row>
    <row r="23" spans="1:5" ht="20.100000000000001" customHeight="1" x14ac:dyDescent="0.25">
      <c r="A23" s="262" t="s">
        <v>57</v>
      </c>
      <c r="B23" s="278" t="s">
        <v>57</v>
      </c>
      <c r="C23" s="279" t="s">
        <v>186</v>
      </c>
      <c r="D23" s="239" t="s">
        <v>206</v>
      </c>
      <c r="E23" s="282">
        <v>1606525.41</v>
      </c>
    </row>
    <row r="24" spans="1:5" ht="20.100000000000001" customHeight="1" x14ac:dyDescent="0.25">
      <c r="A24" s="262" t="s">
        <v>57</v>
      </c>
      <c r="B24" s="278" t="s">
        <v>57</v>
      </c>
      <c r="C24" s="279" t="s">
        <v>186</v>
      </c>
      <c r="D24" s="262" t="s">
        <v>57</v>
      </c>
      <c r="E24" s="278" t="s">
        <v>57</v>
      </c>
    </row>
    <row r="25" spans="1:5" ht="20.100000000000001" customHeight="1" x14ac:dyDescent="0.25">
      <c r="A25" s="239" t="s">
        <v>205</v>
      </c>
      <c r="B25" s="278" t="s">
        <v>57</v>
      </c>
      <c r="C25" s="262" t="s">
        <v>57</v>
      </c>
      <c r="D25" s="262" t="s">
        <v>57</v>
      </c>
      <c r="E25" s="278" t="s">
        <v>57</v>
      </c>
    </row>
    <row r="26" spans="1:5" ht="20.100000000000001" customHeight="1" x14ac:dyDescent="0.25">
      <c r="A26" s="262" t="s">
        <v>57</v>
      </c>
      <c r="B26" s="278" t="s">
        <v>57</v>
      </c>
      <c r="C26" s="279" t="s">
        <v>186</v>
      </c>
      <c r="D26" s="277" t="s">
        <v>209</v>
      </c>
      <c r="E26" s="282">
        <v>1606525.41</v>
      </c>
    </row>
    <row r="27" spans="1:5" ht="20.100000000000001" customHeight="1" x14ac:dyDescent="0.25">
      <c r="A27" s="262" t="s">
        <v>207</v>
      </c>
      <c r="B27" s="280">
        <v>1598190.31</v>
      </c>
      <c r="C27" s="262" t="s">
        <v>57</v>
      </c>
      <c r="D27" s="262" t="s">
        <v>57</v>
      </c>
      <c r="E27" s="278" t="s">
        <v>57</v>
      </c>
    </row>
    <row r="28" spans="1:5" ht="20.100000000000001" customHeight="1" x14ac:dyDescent="0.25">
      <c r="A28" s="262" t="s">
        <v>208</v>
      </c>
      <c r="B28" s="280">
        <v>472824.47</v>
      </c>
      <c r="C28" s="262" t="s">
        <v>57</v>
      </c>
      <c r="D28" s="277" t="s">
        <v>212</v>
      </c>
      <c r="E28" s="278" t="s">
        <v>57</v>
      </c>
    </row>
    <row r="29" spans="1:5" ht="20.100000000000001" customHeight="1" x14ac:dyDescent="0.25">
      <c r="A29" s="262" t="s">
        <v>210</v>
      </c>
      <c r="B29" s="280">
        <v>263298.71000000002</v>
      </c>
      <c r="C29" s="262" t="s">
        <v>57</v>
      </c>
      <c r="D29" s="262" t="s">
        <v>57</v>
      </c>
      <c r="E29" s="278" t="s">
        <v>57</v>
      </c>
    </row>
    <row r="30" spans="1:5" ht="20.100000000000001" customHeight="1" x14ac:dyDescent="0.25">
      <c r="A30" s="262" t="s">
        <v>211</v>
      </c>
      <c r="B30" s="280">
        <v>1802.72</v>
      </c>
      <c r="C30" s="262" t="s">
        <v>57</v>
      </c>
      <c r="D30" s="239" t="s">
        <v>215</v>
      </c>
      <c r="E30" s="278" t="s">
        <v>57</v>
      </c>
    </row>
    <row r="31" spans="1:5" ht="20.100000000000001" customHeight="1" x14ac:dyDescent="0.25">
      <c r="A31" s="262" t="s">
        <v>213</v>
      </c>
      <c r="B31" s="280">
        <v>1173158</v>
      </c>
      <c r="C31" s="262" t="s">
        <v>57</v>
      </c>
      <c r="D31" s="262" t="s">
        <v>57</v>
      </c>
      <c r="E31" s="278" t="s">
        <v>57</v>
      </c>
    </row>
    <row r="32" spans="1:5" ht="20.100000000000001" customHeight="1" x14ac:dyDescent="0.25">
      <c r="A32" s="262" t="s">
        <v>214</v>
      </c>
      <c r="B32" s="280">
        <v>17708657.870000001</v>
      </c>
      <c r="C32" s="262" t="s">
        <v>57</v>
      </c>
      <c r="D32" s="262" t="s">
        <v>218</v>
      </c>
      <c r="E32" s="280">
        <v>10446445.449999999</v>
      </c>
    </row>
    <row r="33" spans="1:5" ht="20.100000000000001" customHeight="1" x14ac:dyDescent="0.25">
      <c r="A33" s="262" t="s">
        <v>216</v>
      </c>
      <c r="B33" s="280">
        <v>645000</v>
      </c>
      <c r="C33" s="262" t="s">
        <v>57</v>
      </c>
      <c r="D33" s="262" t="s">
        <v>220</v>
      </c>
      <c r="E33" s="280">
        <v>3757988.99</v>
      </c>
    </row>
    <row r="34" spans="1:5" ht="20.100000000000001" customHeight="1" x14ac:dyDescent="0.25">
      <c r="A34" s="262" t="s">
        <v>217</v>
      </c>
      <c r="B34" s="280">
        <v>443695</v>
      </c>
      <c r="C34" s="262" t="s">
        <v>57</v>
      </c>
      <c r="D34" s="262" t="s">
        <v>222</v>
      </c>
      <c r="E34" s="280">
        <v>3337367.16</v>
      </c>
    </row>
    <row r="35" spans="1:5" ht="20.100000000000001" customHeight="1" x14ac:dyDescent="0.25">
      <c r="A35" s="262" t="s">
        <v>219</v>
      </c>
      <c r="B35" s="283">
        <v>-808657</v>
      </c>
      <c r="C35" s="262" t="s">
        <v>57</v>
      </c>
      <c r="D35" s="262" t="s">
        <v>224</v>
      </c>
      <c r="E35" s="280">
        <v>7862470.3600000003</v>
      </c>
    </row>
    <row r="36" spans="1:5" ht="20.100000000000001" customHeight="1" x14ac:dyDescent="0.25">
      <c r="A36" s="262" t="s">
        <v>221</v>
      </c>
      <c r="B36" s="283">
        <v>-278997.7</v>
      </c>
      <c r="C36" s="262" t="s">
        <v>57</v>
      </c>
      <c r="D36" s="262" t="s">
        <v>226</v>
      </c>
      <c r="E36" s="280">
        <v>4561192.3</v>
      </c>
    </row>
    <row r="37" spans="1:5" ht="20.100000000000001" customHeight="1" x14ac:dyDescent="0.25">
      <c r="A37" s="262" t="s">
        <v>223</v>
      </c>
      <c r="B37" s="283">
        <v>-258185.49</v>
      </c>
      <c r="C37" s="262" t="s">
        <v>57</v>
      </c>
      <c r="D37" s="262" t="s">
        <v>228</v>
      </c>
      <c r="E37" s="280">
        <v>2765075.14</v>
      </c>
    </row>
    <row r="38" spans="1:5" ht="20.100000000000001" customHeight="1" x14ac:dyDescent="0.25">
      <c r="A38" s="262" t="s">
        <v>225</v>
      </c>
      <c r="B38" s="283">
        <v>-1098</v>
      </c>
      <c r="C38" s="262" t="s">
        <v>57</v>
      </c>
      <c r="D38" s="262" t="s">
        <v>229</v>
      </c>
      <c r="E38" s="280">
        <v>2354645.0299999998</v>
      </c>
    </row>
    <row r="39" spans="1:5" ht="20.100000000000001" customHeight="1" x14ac:dyDescent="0.25">
      <c r="A39" s="262" t="s">
        <v>227</v>
      </c>
      <c r="B39" s="284">
        <v>-199.9</v>
      </c>
      <c r="C39" s="262" t="s">
        <v>57</v>
      </c>
      <c r="D39" s="262" t="s">
        <v>231</v>
      </c>
      <c r="E39" s="280">
        <v>1636821.79</v>
      </c>
    </row>
    <row r="40" spans="1:5" ht="20.100000000000001" customHeight="1" x14ac:dyDescent="0.25">
      <c r="A40" s="262" t="s">
        <v>57</v>
      </c>
      <c r="B40" s="278" t="s">
        <v>57</v>
      </c>
      <c r="C40" s="279" t="s">
        <v>186</v>
      </c>
      <c r="D40" s="262" t="s">
        <v>763</v>
      </c>
      <c r="E40" s="281">
        <v>1968858.92</v>
      </c>
    </row>
    <row r="41" spans="1:5" ht="20.100000000000001" customHeight="1" x14ac:dyDescent="0.25">
      <c r="A41" s="239" t="s">
        <v>230</v>
      </c>
      <c r="B41" s="282">
        <v>20959488.989999998</v>
      </c>
      <c r="C41" s="279" t="s">
        <v>186</v>
      </c>
      <c r="D41" s="262" t="s">
        <v>57</v>
      </c>
      <c r="E41" s="278" t="s">
        <v>57</v>
      </c>
    </row>
    <row r="42" spans="1:5" ht="20.100000000000001" customHeight="1" x14ac:dyDescent="0.25">
      <c r="A42" s="262" t="s">
        <v>57</v>
      </c>
      <c r="B42" s="278" t="s">
        <v>57</v>
      </c>
      <c r="C42" s="279" t="s">
        <v>186</v>
      </c>
      <c r="D42" s="239" t="s">
        <v>232</v>
      </c>
      <c r="E42" s="282">
        <v>38690865.140000001</v>
      </c>
    </row>
    <row r="43" spans="1:5" ht="20.100000000000001" customHeight="1" x14ac:dyDescent="0.25">
      <c r="A43" s="262" t="s">
        <v>57</v>
      </c>
      <c r="B43" s="278" t="s">
        <v>57</v>
      </c>
      <c r="C43" s="279" t="s">
        <v>186</v>
      </c>
      <c r="D43" s="262" t="s">
        <v>57</v>
      </c>
      <c r="E43" s="278" t="s">
        <v>57</v>
      </c>
    </row>
    <row r="44" spans="1:5" ht="20.100000000000001" customHeight="1" x14ac:dyDescent="0.25">
      <c r="A44" s="262" t="s">
        <v>57</v>
      </c>
      <c r="B44" s="278" t="s">
        <v>57</v>
      </c>
      <c r="C44" s="279" t="s">
        <v>186</v>
      </c>
      <c r="D44" s="262" t="s">
        <v>234</v>
      </c>
      <c r="E44" s="281">
        <v>1061490.6499999999</v>
      </c>
    </row>
    <row r="45" spans="1:5" ht="20.100000000000001" customHeight="1" x14ac:dyDescent="0.25">
      <c r="A45" s="239" t="s">
        <v>233</v>
      </c>
      <c r="B45" s="282">
        <v>41358881.200000003</v>
      </c>
      <c r="C45" s="279" t="s">
        <v>186</v>
      </c>
      <c r="D45" s="262" t="s">
        <v>57</v>
      </c>
      <c r="E45" s="278" t="s">
        <v>57</v>
      </c>
    </row>
    <row r="46" spans="1:5" ht="20.100000000000001" customHeight="1" x14ac:dyDescent="0.25">
      <c r="A46" s="262" t="s">
        <v>57</v>
      </c>
      <c r="B46" s="278" t="s">
        <v>57</v>
      </c>
      <c r="C46" s="279" t="s">
        <v>186</v>
      </c>
      <c r="D46" s="277" t="s">
        <v>235</v>
      </c>
      <c r="E46" s="282">
        <v>39752355.789999999</v>
      </c>
    </row>
    <row r="47" spans="1:5" ht="20.100000000000001" customHeight="1" x14ac:dyDescent="0.25">
      <c r="A47" s="262" t="s">
        <v>57</v>
      </c>
      <c r="B47" s="278" t="s">
        <v>57</v>
      </c>
      <c r="C47" s="262" t="s">
        <v>57</v>
      </c>
      <c r="D47" s="262" t="s">
        <v>57</v>
      </c>
      <c r="E47" s="278" t="s">
        <v>57</v>
      </c>
    </row>
    <row r="48" spans="1:5" ht="20.100000000000001" customHeight="1" x14ac:dyDescent="0.25">
      <c r="A48" s="262" t="s">
        <v>57</v>
      </c>
      <c r="B48" s="278" t="s">
        <v>57</v>
      </c>
      <c r="C48" s="262" t="s">
        <v>57</v>
      </c>
      <c r="D48" s="262" t="s">
        <v>57</v>
      </c>
      <c r="E48" s="278" t="s">
        <v>57</v>
      </c>
    </row>
    <row r="49" spans="1:5" ht="20.100000000000001" customHeight="1" x14ac:dyDescent="0.25">
      <c r="A49" s="279" t="s">
        <v>186</v>
      </c>
      <c r="B49" s="278" t="s">
        <v>57</v>
      </c>
      <c r="C49" s="262" t="s">
        <v>57</v>
      </c>
      <c r="D49" s="262" t="s">
        <v>57</v>
      </c>
      <c r="E49" s="278" t="s">
        <v>57</v>
      </c>
    </row>
    <row r="50" spans="1:5" ht="20.100000000000001" customHeight="1" thickBot="1" x14ac:dyDescent="0.3">
      <c r="A50" s="277" t="s">
        <v>236</v>
      </c>
      <c r="B50" s="285">
        <v>41358881.200000003</v>
      </c>
      <c r="C50" s="279" t="s">
        <v>186</v>
      </c>
      <c r="D50" s="277" t="s">
        <v>237</v>
      </c>
      <c r="E50" s="285">
        <v>41358881.200000003</v>
      </c>
    </row>
    <row r="51" spans="1:5" ht="20.100000000000001" customHeight="1" thickTop="1" x14ac:dyDescent="0.25">
      <c r="A51" s="279" t="s">
        <v>186</v>
      </c>
      <c r="B51" s="278" t="s">
        <v>57</v>
      </c>
      <c r="C51" s="262" t="s">
        <v>57</v>
      </c>
      <c r="D51" s="262" t="s">
        <v>57</v>
      </c>
      <c r="E51" s="278" t="s">
        <v>57</v>
      </c>
    </row>
    <row r="52" spans="1:5" ht="20.100000000000001" customHeight="1" x14ac:dyDescent="0.25">
      <c r="A52" s="262" t="s">
        <v>57</v>
      </c>
    </row>
    <row r="53" spans="1:5" ht="20.100000000000001" customHeight="1" x14ac:dyDescent="0.25">
      <c r="A53" s="243" t="s">
        <v>57</v>
      </c>
      <c r="B53" s="244" t="s">
        <v>57</v>
      </c>
      <c r="C53" s="243" t="s">
        <v>57</v>
      </c>
      <c r="D53" s="243" t="s">
        <v>57</v>
      </c>
      <c r="E53" s="244" t="s">
        <v>57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897C-63DB-4DDE-9E5F-B510191DBA11}">
  <dimension ref="A1:G47"/>
  <sheetViews>
    <sheetView workbookViewId="0">
      <selection sqref="A1:H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CECC-6C60-4243-BB6B-EA182B508016}">
  <dimension ref="A2:G66"/>
  <sheetViews>
    <sheetView workbookViewId="0">
      <selection sqref="A1:H47"/>
    </sheetView>
  </sheetViews>
  <sheetFormatPr baseColWidth="10" defaultRowHeight="15" x14ac:dyDescent="0.25"/>
  <cols>
    <col min="1" max="1" width="11.42578125" style="237"/>
    <col min="2" max="2" width="58.85546875" style="237" bestFit="1" customWidth="1"/>
    <col min="3" max="5" width="13.7109375" style="242" customWidth="1"/>
    <col min="6" max="6" width="13.7109375" style="237" customWidth="1"/>
    <col min="7" max="256" width="9.140625" style="237" customWidth="1"/>
    <col min="257" max="257" width="11.42578125" style="237"/>
    <col min="258" max="258" width="58.85546875" style="237" bestFit="1" customWidth="1"/>
    <col min="259" max="262" width="13.7109375" style="237" customWidth="1"/>
    <col min="263" max="512" width="9.140625" style="237" customWidth="1"/>
    <col min="513" max="513" width="11.42578125" style="237"/>
    <col min="514" max="514" width="58.85546875" style="237" bestFit="1" customWidth="1"/>
    <col min="515" max="518" width="13.7109375" style="237" customWidth="1"/>
    <col min="519" max="768" width="9.140625" style="237" customWidth="1"/>
    <col min="769" max="769" width="11.42578125" style="237"/>
    <col min="770" max="770" width="58.85546875" style="237" bestFit="1" customWidth="1"/>
    <col min="771" max="774" width="13.7109375" style="237" customWidth="1"/>
    <col min="775" max="1024" width="9.140625" style="237" customWidth="1"/>
    <col min="1025" max="1025" width="11.42578125" style="237"/>
    <col min="1026" max="1026" width="58.85546875" style="237" bestFit="1" customWidth="1"/>
    <col min="1027" max="1030" width="13.7109375" style="237" customWidth="1"/>
    <col min="1031" max="1280" width="9.140625" style="237" customWidth="1"/>
    <col min="1281" max="1281" width="11.42578125" style="237"/>
    <col min="1282" max="1282" width="58.85546875" style="237" bestFit="1" customWidth="1"/>
    <col min="1283" max="1286" width="13.7109375" style="237" customWidth="1"/>
    <col min="1287" max="1536" width="9.140625" style="237" customWidth="1"/>
    <col min="1537" max="1537" width="11.42578125" style="237"/>
    <col min="1538" max="1538" width="58.85546875" style="237" bestFit="1" customWidth="1"/>
    <col min="1539" max="1542" width="13.7109375" style="237" customWidth="1"/>
    <col min="1543" max="1792" width="9.140625" style="237" customWidth="1"/>
    <col min="1793" max="1793" width="11.42578125" style="237"/>
    <col min="1794" max="1794" width="58.85546875" style="237" bestFit="1" customWidth="1"/>
    <col min="1795" max="1798" width="13.7109375" style="237" customWidth="1"/>
    <col min="1799" max="2048" width="9.140625" style="237" customWidth="1"/>
    <col min="2049" max="2049" width="11.42578125" style="237"/>
    <col min="2050" max="2050" width="58.85546875" style="237" bestFit="1" customWidth="1"/>
    <col min="2051" max="2054" width="13.7109375" style="237" customWidth="1"/>
    <col min="2055" max="2304" width="9.140625" style="237" customWidth="1"/>
    <col min="2305" max="2305" width="11.42578125" style="237"/>
    <col min="2306" max="2306" width="58.85546875" style="237" bestFit="1" customWidth="1"/>
    <col min="2307" max="2310" width="13.7109375" style="237" customWidth="1"/>
    <col min="2311" max="2560" width="9.140625" style="237" customWidth="1"/>
    <col min="2561" max="2561" width="11.42578125" style="237"/>
    <col min="2562" max="2562" width="58.85546875" style="237" bestFit="1" customWidth="1"/>
    <col min="2563" max="2566" width="13.7109375" style="237" customWidth="1"/>
    <col min="2567" max="2816" width="9.140625" style="237" customWidth="1"/>
    <col min="2817" max="2817" width="11.42578125" style="237"/>
    <col min="2818" max="2818" width="58.85546875" style="237" bestFit="1" customWidth="1"/>
    <col min="2819" max="2822" width="13.7109375" style="237" customWidth="1"/>
    <col min="2823" max="3072" width="9.140625" style="237" customWidth="1"/>
    <col min="3073" max="3073" width="11.42578125" style="237"/>
    <col min="3074" max="3074" width="58.85546875" style="237" bestFit="1" customWidth="1"/>
    <col min="3075" max="3078" width="13.7109375" style="237" customWidth="1"/>
    <col min="3079" max="3328" width="9.140625" style="237" customWidth="1"/>
    <col min="3329" max="3329" width="11.42578125" style="237"/>
    <col min="3330" max="3330" width="58.85546875" style="237" bestFit="1" customWidth="1"/>
    <col min="3331" max="3334" width="13.7109375" style="237" customWidth="1"/>
    <col min="3335" max="3584" width="9.140625" style="237" customWidth="1"/>
    <col min="3585" max="3585" width="11.42578125" style="237"/>
    <col min="3586" max="3586" width="58.85546875" style="237" bestFit="1" customWidth="1"/>
    <col min="3587" max="3590" width="13.7109375" style="237" customWidth="1"/>
    <col min="3591" max="3840" width="9.140625" style="237" customWidth="1"/>
    <col min="3841" max="3841" width="11.42578125" style="237"/>
    <col min="3842" max="3842" width="58.85546875" style="237" bestFit="1" customWidth="1"/>
    <col min="3843" max="3846" width="13.7109375" style="237" customWidth="1"/>
    <col min="3847" max="4096" width="9.140625" style="237" customWidth="1"/>
    <col min="4097" max="4097" width="11.42578125" style="237"/>
    <col min="4098" max="4098" width="58.85546875" style="237" bestFit="1" customWidth="1"/>
    <col min="4099" max="4102" width="13.7109375" style="237" customWidth="1"/>
    <col min="4103" max="4352" width="9.140625" style="237" customWidth="1"/>
    <col min="4353" max="4353" width="11.42578125" style="237"/>
    <col min="4354" max="4354" width="58.85546875" style="237" bestFit="1" customWidth="1"/>
    <col min="4355" max="4358" width="13.7109375" style="237" customWidth="1"/>
    <col min="4359" max="4608" width="9.140625" style="237" customWidth="1"/>
    <col min="4609" max="4609" width="11.42578125" style="237"/>
    <col min="4610" max="4610" width="58.85546875" style="237" bestFit="1" customWidth="1"/>
    <col min="4611" max="4614" width="13.7109375" style="237" customWidth="1"/>
    <col min="4615" max="4864" width="9.140625" style="237" customWidth="1"/>
    <col min="4865" max="4865" width="11.42578125" style="237"/>
    <col min="4866" max="4866" width="58.85546875" style="237" bestFit="1" customWidth="1"/>
    <col min="4867" max="4870" width="13.7109375" style="237" customWidth="1"/>
    <col min="4871" max="5120" width="9.140625" style="237" customWidth="1"/>
    <col min="5121" max="5121" width="11.42578125" style="237"/>
    <col min="5122" max="5122" width="58.85546875" style="237" bestFit="1" customWidth="1"/>
    <col min="5123" max="5126" width="13.7109375" style="237" customWidth="1"/>
    <col min="5127" max="5376" width="9.140625" style="237" customWidth="1"/>
    <col min="5377" max="5377" width="11.42578125" style="237"/>
    <col min="5378" max="5378" width="58.85546875" style="237" bestFit="1" customWidth="1"/>
    <col min="5379" max="5382" width="13.7109375" style="237" customWidth="1"/>
    <col min="5383" max="5632" width="9.140625" style="237" customWidth="1"/>
    <col min="5633" max="5633" width="11.42578125" style="237"/>
    <col min="5634" max="5634" width="58.85546875" style="237" bestFit="1" customWidth="1"/>
    <col min="5635" max="5638" width="13.7109375" style="237" customWidth="1"/>
    <col min="5639" max="5888" width="9.140625" style="237" customWidth="1"/>
    <col min="5889" max="5889" width="11.42578125" style="237"/>
    <col min="5890" max="5890" width="58.85546875" style="237" bestFit="1" customWidth="1"/>
    <col min="5891" max="5894" width="13.7109375" style="237" customWidth="1"/>
    <col min="5895" max="6144" width="9.140625" style="237" customWidth="1"/>
    <col min="6145" max="6145" width="11.42578125" style="237"/>
    <col min="6146" max="6146" width="58.85546875" style="237" bestFit="1" customWidth="1"/>
    <col min="6147" max="6150" width="13.7109375" style="237" customWidth="1"/>
    <col min="6151" max="6400" width="9.140625" style="237" customWidth="1"/>
    <col min="6401" max="6401" width="11.42578125" style="237"/>
    <col min="6402" max="6402" width="58.85546875" style="237" bestFit="1" customWidth="1"/>
    <col min="6403" max="6406" width="13.7109375" style="237" customWidth="1"/>
    <col min="6407" max="6656" width="9.140625" style="237" customWidth="1"/>
    <col min="6657" max="6657" width="11.42578125" style="237"/>
    <col min="6658" max="6658" width="58.85546875" style="237" bestFit="1" customWidth="1"/>
    <col min="6659" max="6662" width="13.7109375" style="237" customWidth="1"/>
    <col min="6663" max="6912" width="9.140625" style="237" customWidth="1"/>
    <col min="6913" max="6913" width="11.42578125" style="237"/>
    <col min="6914" max="6914" width="58.85546875" style="237" bestFit="1" customWidth="1"/>
    <col min="6915" max="6918" width="13.7109375" style="237" customWidth="1"/>
    <col min="6919" max="7168" width="9.140625" style="237" customWidth="1"/>
    <col min="7169" max="7169" width="11.42578125" style="237"/>
    <col min="7170" max="7170" width="58.85546875" style="237" bestFit="1" customWidth="1"/>
    <col min="7171" max="7174" width="13.7109375" style="237" customWidth="1"/>
    <col min="7175" max="7424" width="9.140625" style="237" customWidth="1"/>
    <col min="7425" max="7425" width="11.42578125" style="237"/>
    <col min="7426" max="7426" width="58.85546875" style="237" bestFit="1" customWidth="1"/>
    <col min="7427" max="7430" width="13.7109375" style="237" customWidth="1"/>
    <col min="7431" max="7680" width="9.140625" style="237" customWidth="1"/>
    <col min="7681" max="7681" width="11.42578125" style="237"/>
    <col min="7682" max="7682" width="58.85546875" style="237" bestFit="1" customWidth="1"/>
    <col min="7683" max="7686" width="13.7109375" style="237" customWidth="1"/>
    <col min="7687" max="7936" width="9.140625" style="237" customWidth="1"/>
    <col min="7937" max="7937" width="11.42578125" style="237"/>
    <col min="7938" max="7938" width="58.85546875" style="237" bestFit="1" customWidth="1"/>
    <col min="7939" max="7942" width="13.7109375" style="237" customWidth="1"/>
    <col min="7943" max="8192" width="9.140625" style="237" customWidth="1"/>
    <col min="8193" max="8193" width="11.42578125" style="237"/>
    <col min="8194" max="8194" width="58.85546875" style="237" bestFit="1" customWidth="1"/>
    <col min="8195" max="8198" width="13.7109375" style="237" customWidth="1"/>
    <col min="8199" max="8448" width="9.140625" style="237" customWidth="1"/>
    <col min="8449" max="8449" width="11.42578125" style="237"/>
    <col min="8450" max="8450" width="58.85546875" style="237" bestFit="1" customWidth="1"/>
    <col min="8451" max="8454" width="13.7109375" style="237" customWidth="1"/>
    <col min="8455" max="8704" width="9.140625" style="237" customWidth="1"/>
    <col min="8705" max="8705" width="11.42578125" style="237"/>
    <col min="8706" max="8706" width="58.85546875" style="237" bestFit="1" customWidth="1"/>
    <col min="8707" max="8710" width="13.7109375" style="237" customWidth="1"/>
    <col min="8711" max="8960" width="9.140625" style="237" customWidth="1"/>
    <col min="8961" max="8961" width="11.42578125" style="237"/>
    <col min="8962" max="8962" width="58.85546875" style="237" bestFit="1" customWidth="1"/>
    <col min="8963" max="8966" width="13.7109375" style="237" customWidth="1"/>
    <col min="8967" max="9216" width="9.140625" style="237" customWidth="1"/>
    <col min="9217" max="9217" width="11.42578125" style="237"/>
    <col min="9218" max="9218" width="58.85546875" style="237" bestFit="1" customWidth="1"/>
    <col min="9219" max="9222" width="13.7109375" style="237" customWidth="1"/>
    <col min="9223" max="9472" width="9.140625" style="237" customWidth="1"/>
    <col min="9473" max="9473" width="11.42578125" style="237"/>
    <col min="9474" max="9474" width="58.85546875" style="237" bestFit="1" customWidth="1"/>
    <col min="9475" max="9478" width="13.7109375" style="237" customWidth="1"/>
    <col min="9479" max="9728" width="9.140625" style="237" customWidth="1"/>
    <col min="9729" max="9729" width="11.42578125" style="237"/>
    <col min="9730" max="9730" width="58.85546875" style="237" bestFit="1" customWidth="1"/>
    <col min="9731" max="9734" width="13.7109375" style="237" customWidth="1"/>
    <col min="9735" max="9984" width="9.140625" style="237" customWidth="1"/>
    <col min="9985" max="9985" width="11.42578125" style="237"/>
    <col min="9986" max="9986" width="58.85546875" style="237" bestFit="1" customWidth="1"/>
    <col min="9987" max="9990" width="13.7109375" style="237" customWidth="1"/>
    <col min="9991" max="10240" width="9.140625" style="237" customWidth="1"/>
    <col min="10241" max="10241" width="11.42578125" style="237"/>
    <col min="10242" max="10242" width="58.85546875" style="237" bestFit="1" customWidth="1"/>
    <col min="10243" max="10246" width="13.7109375" style="237" customWidth="1"/>
    <col min="10247" max="10496" width="9.140625" style="237" customWidth="1"/>
    <col min="10497" max="10497" width="11.42578125" style="237"/>
    <col min="10498" max="10498" width="58.85546875" style="237" bestFit="1" customWidth="1"/>
    <col min="10499" max="10502" width="13.7109375" style="237" customWidth="1"/>
    <col min="10503" max="10752" width="9.140625" style="237" customWidth="1"/>
    <col min="10753" max="10753" width="11.42578125" style="237"/>
    <col min="10754" max="10754" width="58.85546875" style="237" bestFit="1" customWidth="1"/>
    <col min="10755" max="10758" width="13.7109375" style="237" customWidth="1"/>
    <col min="10759" max="11008" width="9.140625" style="237" customWidth="1"/>
    <col min="11009" max="11009" width="11.42578125" style="237"/>
    <col min="11010" max="11010" width="58.85546875" style="237" bestFit="1" customWidth="1"/>
    <col min="11011" max="11014" width="13.7109375" style="237" customWidth="1"/>
    <col min="11015" max="11264" width="9.140625" style="237" customWidth="1"/>
    <col min="11265" max="11265" width="11.42578125" style="237"/>
    <col min="11266" max="11266" width="58.85546875" style="237" bestFit="1" customWidth="1"/>
    <col min="11267" max="11270" width="13.7109375" style="237" customWidth="1"/>
    <col min="11271" max="11520" width="9.140625" style="237" customWidth="1"/>
    <col min="11521" max="11521" width="11.42578125" style="237"/>
    <col min="11522" max="11522" width="58.85546875" style="237" bestFit="1" customWidth="1"/>
    <col min="11523" max="11526" width="13.7109375" style="237" customWidth="1"/>
    <col min="11527" max="11776" width="9.140625" style="237" customWidth="1"/>
    <col min="11777" max="11777" width="11.42578125" style="237"/>
    <col min="11778" max="11778" width="58.85546875" style="237" bestFit="1" customWidth="1"/>
    <col min="11779" max="11782" width="13.7109375" style="237" customWidth="1"/>
    <col min="11783" max="12032" width="9.140625" style="237" customWidth="1"/>
    <col min="12033" max="12033" width="11.42578125" style="237"/>
    <col min="12034" max="12034" width="58.85546875" style="237" bestFit="1" customWidth="1"/>
    <col min="12035" max="12038" width="13.7109375" style="237" customWidth="1"/>
    <col min="12039" max="12288" width="9.140625" style="237" customWidth="1"/>
    <col min="12289" max="12289" width="11.42578125" style="237"/>
    <col min="12290" max="12290" width="58.85546875" style="237" bestFit="1" customWidth="1"/>
    <col min="12291" max="12294" width="13.7109375" style="237" customWidth="1"/>
    <col min="12295" max="12544" width="9.140625" style="237" customWidth="1"/>
    <col min="12545" max="12545" width="11.42578125" style="237"/>
    <col min="12546" max="12546" width="58.85546875" style="237" bestFit="1" customWidth="1"/>
    <col min="12547" max="12550" width="13.7109375" style="237" customWidth="1"/>
    <col min="12551" max="12800" width="9.140625" style="237" customWidth="1"/>
    <col min="12801" max="12801" width="11.42578125" style="237"/>
    <col min="12802" max="12802" width="58.85546875" style="237" bestFit="1" customWidth="1"/>
    <col min="12803" max="12806" width="13.7109375" style="237" customWidth="1"/>
    <col min="12807" max="13056" width="9.140625" style="237" customWidth="1"/>
    <col min="13057" max="13057" width="11.42578125" style="237"/>
    <col min="13058" max="13058" width="58.85546875" style="237" bestFit="1" customWidth="1"/>
    <col min="13059" max="13062" width="13.7109375" style="237" customWidth="1"/>
    <col min="13063" max="13312" width="9.140625" style="237" customWidth="1"/>
    <col min="13313" max="13313" width="11.42578125" style="237"/>
    <col min="13314" max="13314" width="58.85546875" style="237" bestFit="1" customWidth="1"/>
    <col min="13315" max="13318" width="13.7109375" style="237" customWidth="1"/>
    <col min="13319" max="13568" width="9.140625" style="237" customWidth="1"/>
    <col min="13569" max="13569" width="11.42578125" style="237"/>
    <col min="13570" max="13570" width="58.85546875" style="237" bestFit="1" customWidth="1"/>
    <col min="13571" max="13574" width="13.7109375" style="237" customWidth="1"/>
    <col min="13575" max="13824" width="9.140625" style="237" customWidth="1"/>
    <col min="13825" max="13825" width="11.42578125" style="237"/>
    <col min="13826" max="13826" width="58.85546875" style="237" bestFit="1" customWidth="1"/>
    <col min="13827" max="13830" width="13.7109375" style="237" customWidth="1"/>
    <col min="13831" max="14080" width="9.140625" style="237" customWidth="1"/>
    <col min="14081" max="14081" width="11.42578125" style="237"/>
    <col min="14082" max="14082" width="58.85546875" style="237" bestFit="1" customWidth="1"/>
    <col min="14083" max="14086" width="13.7109375" style="237" customWidth="1"/>
    <col min="14087" max="14336" width="9.140625" style="237" customWidth="1"/>
    <col min="14337" max="14337" width="11.42578125" style="237"/>
    <col min="14338" max="14338" width="58.85546875" style="237" bestFit="1" customWidth="1"/>
    <col min="14339" max="14342" width="13.7109375" style="237" customWidth="1"/>
    <col min="14343" max="14592" width="9.140625" style="237" customWidth="1"/>
    <col min="14593" max="14593" width="11.42578125" style="237"/>
    <col min="14594" max="14594" width="58.85546875" style="237" bestFit="1" customWidth="1"/>
    <col min="14595" max="14598" width="13.7109375" style="237" customWidth="1"/>
    <col min="14599" max="14848" width="9.140625" style="237" customWidth="1"/>
    <col min="14849" max="14849" width="11.42578125" style="237"/>
    <col min="14850" max="14850" width="58.85546875" style="237" bestFit="1" customWidth="1"/>
    <col min="14851" max="14854" width="13.7109375" style="237" customWidth="1"/>
    <col min="14855" max="15104" width="9.140625" style="237" customWidth="1"/>
    <col min="15105" max="15105" width="11.42578125" style="237"/>
    <col min="15106" max="15106" width="58.85546875" style="237" bestFit="1" customWidth="1"/>
    <col min="15107" max="15110" width="13.7109375" style="237" customWidth="1"/>
    <col min="15111" max="15360" width="9.140625" style="237" customWidth="1"/>
    <col min="15361" max="15361" width="11.42578125" style="237"/>
    <col min="15362" max="15362" width="58.85546875" style="237" bestFit="1" customWidth="1"/>
    <col min="15363" max="15366" width="13.7109375" style="237" customWidth="1"/>
    <col min="15367" max="15616" width="9.140625" style="237" customWidth="1"/>
    <col min="15617" max="15617" width="11.42578125" style="237"/>
    <col min="15618" max="15618" width="58.85546875" style="237" bestFit="1" customWidth="1"/>
    <col min="15619" max="15622" width="13.7109375" style="237" customWidth="1"/>
    <col min="15623" max="15872" width="9.140625" style="237" customWidth="1"/>
    <col min="15873" max="15873" width="11.42578125" style="237"/>
    <col min="15874" max="15874" width="58.85546875" style="237" bestFit="1" customWidth="1"/>
    <col min="15875" max="15878" width="13.7109375" style="237" customWidth="1"/>
    <col min="15879" max="16128" width="9.140625" style="237" customWidth="1"/>
    <col min="16129" max="16129" width="11.42578125" style="237"/>
    <col min="16130" max="16130" width="58.85546875" style="237" bestFit="1" customWidth="1"/>
    <col min="16131" max="16134" width="13.7109375" style="237" customWidth="1"/>
    <col min="16135" max="16384" width="9.140625" style="237" customWidth="1"/>
  </cols>
  <sheetData>
    <row r="2" spans="1:7" ht="24" customHeight="1" x14ac:dyDescent="0.25">
      <c r="A2" s="328" t="s">
        <v>184</v>
      </c>
      <c r="B2" s="328"/>
      <c r="C2" s="328"/>
      <c r="D2" s="328"/>
      <c r="E2" s="328"/>
      <c r="F2" s="328"/>
      <c r="G2" s="328"/>
    </row>
    <row r="3" spans="1:7" ht="24" customHeight="1" x14ac:dyDescent="0.25">
      <c r="A3" s="329" t="s">
        <v>1712</v>
      </c>
      <c r="B3" s="329"/>
      <c r="C3" s="329"/>
      <c r="D3" s="329"/>
      <c r="E3" s="329"/>
      <c r="F3" s="329"/>
      <c r="G3" s="329"/>
    </row>
    <row r="4" spans="1:7" ht="12" customHeight="1" x14ac:dyDescent="0.25">
      <c r="B4" s="238"/>
      <c r="C4" s="241"/>
      <c r="D4" s="241"/>
      <c r="E4" s="241"/>
      <c r="F4" s="238"/>
    </row>
    <row r="5" spans="1:7" ht="21.95" customHeight="1" x14ac:dyDescent="0.25">
      <c r="B5" s="262"/>
      <c r="C5" s="286" t="s">
        <v>857</v>
      </c>
      <c r="D5" s="286"/>
      <c r="E5" s="286" t="s">
        <v>858</v>
      </c>
      <c r="F5" s="245"/>
    </row>
    <row r="6" spans="1:7" ht="12" customHeight="1" x14ac:dyDescent="0.25">
      <c r="B6" s="238"/>
      <c r="C6" s="241"/>
      <c r="D6" s="241"/>
      <c r="E6" s="241"/>
      <c r="F6" s="238"/>
    </row>
    <row r="7" spans="1:7" ht="20.100000000000001" customHeight="1" x14ac:dyDescent="0.25">
      <c r="B7" s="239" t="s">
        <v>239</v>
      </c>
      <c r="C7" s="278"/>
      <c r="D7" s="278"/>
      <c r="E7" s="278"/>
      <c r="F7" s="262"/>
    </row>
    <row r="8" spans="1:7" ht="20.100000000000001" customHeight="1" x14ac:dyDescent="0.25">
      <c r="B8" s="262" t="s">
        <v>57</v>
      </c>
    </row>
    <row r="9" spans="1:7" ht="20.100000000000001" customHeight="1" x14ac:dyDescent="0.25">
      <c r="B9" s="240" t="s">
        <v>240</v>
      </c>
    </row>
    <row r="10" spans="1:7" ht="20.100000000000001" customHeight="1" x14ac:dyDescent="0.25">
      <c r="B10" s="262" t="s">
        <v>241</v>
      </c>
      <c r="C10" s="280">
        <v>282578.49</v>
      </c>
      <c r="D10" s="280"/>
      <c r="E10" s="280">
        <v>2608206.02</v>
      </c>
      <c r="F10" s="271"/>
    </row>
    <row r="11" spans="1:7" ht="20.100000000000001" customHeight="1" x14ac:dyDescent="0.25">
      <c r="B11" s="262" t="s">
        <v>178</v>
      </c>
      <c r="C11" s="280">
        <v>71280</v>
      </c>
      <c r="D11" s="280"/>
      <c r="E11" s="280">
        <v>671023.79</v>
      </c>
      <c r="F11" s="271"/>
    </row>
    <row r="12" spans="1:7" ht="20.100000000000001" customHeight="1" x14ac:dyDescent="0.25">
      <c r="B12" s="262" t="s">
        <v>242</v>
      </c>
      <c r="C12" s="280">
        <v>2571</v>
      </c>
      <c r="D12" s="280"/>
      <c r="E12" s="283">
        <v>-2713828.5</v>
      </c>
      <c r="F12" s="246"/>
    </row>
    <row r="13" spans="1:7" ht="20.100000000000001" customHeight="1" x14ac:dyDescent="0.25">
      <c r="B13" s="262" t="s">
        <v>243</v>
      </c>
      <c r="C13" s="280">
        <v>0</v>
      </c>
      <c r="D13" s="280"/>
      <c r="E13" s="280">
        <v>8305343.0099999998</v>
      </c>
      <c r="F13" s="271"/>
    </row>
    <row r="14" spans="1:7" ht="20.100000000000001" customHeight="1" x14ac:dyDescent="0.25">
      <c r="B14" s="262" t="s">
        <v>244</v>
      </c>
      <c r="C14" s="281">
        <v>38005.9</v>
      </c>
      <c r="D14" s="280"/>
      <c r="E14" s="281">
        <v>252112.43</v>
      </c>
      <c r="F14" s="271"/>
    </row>
    <row r="15" spans="1:7" ht="12" customHeight="1" x14ac:dyDescent="0.25">
      <c r="B15" s="238"/>
      <c r="C15" s="241"/>
      <c r="D15" s="241"/>
      <c r="E15" s="241"/>
      <c r="F15" s="238"/>
    </row>
    <row r="16" spans="1:7" ht="20.100000000000001" customHeight="1" x14ac:dyDescent="0.25">
      <c r="B16" s="262" t="s">
        <v>245</v>
      </c>
      <c r="C16" s="282">
        <v>394435.39</v>
      </c>
      <c r="D16" s="280"/>
      <c r="E16" s="282">
        <v>9122856.75</v>
      </c>
      <c r="F16" s="271"/>
    </row>
    <row r="17" spans="2:6" ht="20.100000000000001" customHeight="1" x14ac:dyDescent="0.25">
      <c r="B17" s="262" t="s">
        <v>57</v>
      </c>
    </row>
    <row r="18" spans="2:6" ht="12" customHeight="1" x14ac:dyDescent="0.25">
      <c r="B18" s="238"/>
      <c r="C18" s="241"/>
      <c r="D18" s="241"/>
      <c r="E18" s="241"/>
      <c r="F18" s="238"/>
    </row>
    <row r="19" spans="2:6" ht="20.100000000000001" customHeight="1" x14ac:dyDescent="0.25">
      <c r="B19" s="239" t="s">
        <v>246</v>
      </c>
      <c r="C19" s="282">
        <v>394435.39</v>
      </c>
      <c r="D19" s="280"/>
      <c r="E19" s="282">
        <v>9122856.75</v>
      </c>
      <c r="F19" s="271"/>
    </row>
    <row r="20" spans="2:6" ht="20.100000000000001" customHeight="1" x14ac:dyDescent="0.25">
      <c r="B20" s="262" t="s">
        <v>57</v>
      </c>
    </row>
    <row r="21" spans="2:6" ht="20.100000000000001" customHeight="1" x14ac:dyDescent="0.25">
      <c r="B21" s="239" t="s">
        <v>247</v>
      </c>
      <c r="C21" s="278"/>
      <c r="D21" s="278"/>
      <c r="E21" s="278"/>
      <c r="F21" s="262"/>
    </row>
    <row r="22" spans="2:6" ht="20.100000000000001" customHeight="1" x14ac:dyDescent="0.25">
      <c r="B22" s="262" t="s">
        <v>57</v>
      </c>
    </row>
    <row r="23" spans="2:6" ht="20.100000000000001" customHeight="1" x14ac:dyDescent="0.25">
      <c r="B23" s="240" t="s">
        <v>248</v>
      </c>
    </row>
    <row r="24" spans="2:6" ht="20.100000000000001" customHeight="1" x14ac:dyDescent="0.25">
      <c r="B24" s="262" t="s">
        <v>249</v>
      </c>
    </row>
    <row r="25" spans="2:6" ht="20.100000000000001" customHeight="1" x14ac:dyDescent="0.25">
      <c r="B25" s="262" t="s">
        <v>250</v>
      </c>
      <c r="C25" s="280">
        <v>10447.280000000001</v>
      </c>
      <c r="D25" s="280"/>
      <c r="E25" s="280">
        <v>94482.28</v>
      </c>
      <c r="F25" s="271"/>
    </row>
    <row r="26" spans="2:6" ht="20.100000000000001" customHeight="1" x14ac:dyDescent="0.25">
      <c r="B26" s="262" t="s">
        <v>275</v>
      </c>
      <c r="C26" s="280">
        <v>0</v>
      </c>
      <c r="D26" s="280"/>
      <c r="E26" s="280">
        <v>44268.28</v>
      </c>
      <c r="F26" s="271"/>
    </row>
    <row r="27" spans="2:6" ht="20.100000000000001" customHeight="1" x14ac:dyDescent="0.25">
      <c r="B27" s="262" t="s">
        <v>251</v>
      </c>
      <c r="C27" s="280">
        <v>39558.39</v>
      </c>
      <c r="D27" s="280"/>
      <c r="E27" s="280">
        <v>172192.53</v>
      </c>
      <c r="F27" s="271"/>
    </row>
    <row r="28" spans="2:6" ht="20.100000000000001" customHeight="1" x14ac:dyDescent="0.25">
      <c r="B28" s="262" t="s">
        <v>252</v>
      </c>
      <c r="C28" s="280">
        <v>3750</v>
      </c>
      <c r="D28" s="280"/>
      <c r="E28" s="280">
        <v>211957</v>
      </c>
      <c r="F28" s="271"/>
    </row>
    <row r="29" spans="2:6" ht="20.100000000000001" customHeight="1" x14ac:dyDescent="0.25">
      <c r="B29" s="262" t="s">
        <v>253</v>
      </c>
      <c r="C29" s="280">
        <v>19699.009999999998</v>
      </c>
      <c r="D29" s="280"/>
      <c r="E29" s="280">
        <v>212481.92000000001</v>
      </c>
      <c r="F29" s="271"/>
    </row>
    <row r="30" spans="2:6" ht="20.100000000000001" customHeight="1" x14ac:dyDescent="0.25">
      <c r="B30" s="262" t="s">
        <v>254</v>
      </c>
      <c r="C30" s="280">
        <v>27109.98</v>
      </c>
      <c r="D30" s="280"/>
      <c r="E30" s="280">
        <v>128867.52</v>
      </c>
      <c r="F30" s="271"/>
    </row>
    <row r="31" spans="2:6" ht="20.100000000000001" customHeight="1" x14ac:dyDescent="0.25">
      <c r="B31" s="262" t="s">
        <v>255</v>
      </c>
      <c r="C31" s="280">
        <v>32216.51</v>
      </c>
      <c r="D31" s="280"/>
      <c r="E31" s="280">
        <v>60276.95</v>
      </c>
      <c r="F31" s="271"/>
    </row>
    <row r="32" spans="2:6" ht="20.100000000000001" customHeight="1" x14ac:dyDescent="0.25">
      <c r="B32" s="262" t="s">
        <v>256</v>
      </c>
      <c r="C32" s="280">
        <v>0</v>
      </c>
      <c r="D32" s="280"/>
      <c r="E32" s="280">
        <v>418764</v>
      </c>
      <c r="F32" s="271"/>
    </row>
    <row r="33" spans="2:6" ht="20.100000000000001" customHeight="1" x14ac:dyDescent="0.25">
      <c r="B33" s="262" t="s">
        <v>257</v>
      </c>
      <c r="C33" s="280">
        <v>162835.70000000001</v>
      </c>
      <c r="D33" s="280"/>
      <c r="E33" s="280">
        <v>1631715.15</v>
      </c>
      <c r="F33" s="271"/>
    </row>
    <row r="34" spans="2:6" ht="20.100000000000001" customHeight="1" x14ac:dyDescent="0.25">
      <c r="B34" s="262" t="s">
        <v>258</v>
      </c>
      <c r="C34" s="280">
        <v>14000</v>
      </c>
      <c r="D34" s="280"/>
      <c r="E34" s="280">
        <v>620594.27</v>
      </c>
      <c r="F34" s="271"/>
    </row>
    <row r="35" spans="2:6" ht="20.100000000000001" customHeight="1" x14ac:dyDescent="0.25">
      <c r="B35" s="262" t="s">
        <v>266</v>
      </c>
      <c r="C35" s="280">
        <v>0</v>
      </c>
      <c r="D35" s="280"/>
      <c r="E35" s="283">
        <v>-10802.65</v>
      </c>
      <c r="F35" s="246"/>
    </row>
    <row r="36" spans="2:6" ht="20.100000000000001" customHeight="1" x14ac:dyDescent="0.25">
      <c r="B36" s="262" t="s">
        <v>259</v>
      </c>
      <c r="C36" s="280">
        <v>4122</v>
      </c>
      <c r="D36" s="280"/>
      <c r="E36" s="280">
        <v>1924776</v>
      </c>
      <c r="F36" s="271"/>
    </row>
    <row r="37" spans="2:6" ht="20.100000000000001" customHeight="1" x14ac:dyDescent="0.25">
      <c r="B37" s="262" t="s">
        <v>260</v>
      </c>
      <c r="C37" s="280">
        <v>9917.3799999999992</v>
      </c>
      <c r="D37" s="280"/>
      <c r="E37" s="280">
        <v>63230.75</v>
      </c>
      <c r="F37" s="271"/>
    </row>
    <row r="38" spans="2:6" ht="20.100000000000001" customHeight="1" x14ac:dyDescent="0.25">
      <c r="B38" s="262" t="s">
        <v>261</v>
      </c>
      <c r="C38" s="280">
        <v>0</v>
      </c>
      <c r="D38" s="280"/>
      <c r="E38" s="280">
        <v>81568.72</v>
      </c>
      <c r="F38" s="271"/>
    </row>
    <row r="39" spans="2:6" ht="20.100000000000001" customHeight="1" x14ac:dyDescent="0.25">
      <c r="B39" s="262" t="s">
        <v>262</v>
      </c>
      <c r="C39" s="280">
        <v>0</v>
      </c>
      <c r="D39" s="280"/>
      <c r="E39" s="280">
        <v>300000</v>
      </c>
      <c r="F39" s="271"/>
    </row>
    <row r="40" spans="2:6" ht="20.100000000000001" customHeight="1" x14ac:dyDescent="0.25">
      <c r="B40" s="262" t="s">
        <v>263</v>
      </c>
      <c r="C40" s="281">
        <v>5826.22</v>
      </c>
      <c r="D40" s="280"/>
      <c r="E40" s="281">
        <v>69235.92</v>
      </c>
      <c r="F40" s="271"/>
    </row>
    <row r="41" spans="2:6" ht="12" customHeight="1" x14ac:dyDescent="0.25">
      <c r="B41" s="238"/>
      <c r="C41" s="241"/>
      <c r="D41" s="241"/>
      <c r="E41" s="241"/>
      <c r="F41" s="238"/>
    </row>
    <row r="42" spans="2:6" ht="20.100000000000001" customHeight="1" x14ac:dyDescent="0.25">
      <c r="B42" s="262" t="s">
        <v>264</v>
      </c>
      <c r="C42" s="282">
        <v>329482.46999999997</v>
      </c>
      <c r="D42" s="280"/>
      <c r="E42" s="282">
        <v>6023608.6399999997</v>
      </c>
      <c r="F42" s="271"/>
    </row>
    <row r="43" spans="2:6" ht="20.100000000000001" customHeight="1" x14ac:dyDescent="0.25">
      <c r="B43" s="262" t="s">
        <v>57</v>
      </c>
    </row>
    <row r="44" spans="2:6" ht="20.100000000000001" customHeight="1" x14ac:dyDescent="0.25">
      <c r="B44" s="262" t="s">
        <v>265</v>
      </c>
    </row>
    <row r="45" spans="2:6" ht="20.100000000000001" customHeight="1" x14ac:dyDescent="0.25">
      <c r="B45" s="262" t="s">
        <v>796</v>
      </c>
      <c r="C45" s="281">
        <v>113103.14</v>
      </c>
      <c r="D45" s="280"/>
      <c r="E45" s="281">
        <v>1481864.68</v>
      </c>
      <c r="F45" s="271"/>
    </row>
    <row r="46" spans="2:6" ht="12" customHeight="1" x14ac:dyDescent="0.25">
      <c r="B46" s="238"/>
      <c r="C46" s="241"/>
      <c r="D46" s="241"/>
      <c r="E46" s="241"/>
      <c r="F46" s="238"/>
    </row>
    <row r="47" spans="2:6" ht="20.100000000000001" customHeight="1" x14ac:dyDescent="0.25">
      <c r="B47" s="262" t="s">
        <v>268</v>
      </c>
      <c r="C47" s="282">
        <v>113103.14</v>
      </c>
      <c r="D47" s="280"/>
      <c r="E47" s="282">
        <v>1481864.68</v>
      </c>
      <c r="F47" s="271"/>
    </row>
    <row r="48" spans="2:6" ht="20.100000000000001" customHeight="1" x14ac:dyDescent="0.25">
      <c r="B48" s="262" t="s">
        <v>57</v>
      </c>
    </row>
    <row r="49" spans="2:6" ht="20.100000000000001" customHeight="1" x14ac:dyDescent="0.25">
      <c r="B49" s="262" t="s">
        <v>269</v>
      </c>
      <c r="C49" s="280">
        <v>964.27</v>
      </c>
      <c r="D49" s="280"/>
      <c r="E49" s="280">
        <v>30267.78</v>
      </c>
      <c r="F49" s="271"/>
    </row>
    <row r="50" spans="2:6" ht="20.100000000000001" customHeight="1" x14ac:dyDescent="0.25">
      <c r="B50" s="262" t="s">
        <v>761</v>
      </c>
      <c r="C50" s="280">
        <v>7554</v>
      </c>
      <c r="D50" s="280"/>
      <c r="E50" s="280">
        <v>15625</v>
      </c>
      <c r="F50" s="271"/>
    </row>
    <row r="51" spans="2:6" ht="20.100000000000001" customHeight="1" x14ac:dyDescent="0.25">
      <c r="B51" s="262" t="s">
        <v>270</v>
      </c>
    </row>
    <row r="52" spans="2:6" ht="20.100000000000001" customHeight="1" x14ac:dyDescent="0.25">
      <c r="B52" s="262" t="s">
        <v>178</v>
      </c>
      <c r="C52" s="281">
        <v>99000</v>
      </c>
      <c r="D52" s="280"/>
      <c r="E52" s="281">
        <v>510000</v>
      </c>
      <c r="F52" s="271"/>
    </row>
    <row r="53" spans="2:6" ht="12" customHeight="1" x14ac:dyDescent="0.25">
      <c r="B53" s="238"/>
      <c r="C53" s="241"/>
      <c r="D53" s="241"/>
      <c r="E53" s="241"/>
      <c r="F53" s="238"/>
    </row>
    <row r="54" spans="2:6" ht="20.100000000000001" customHeight="1" x14ac:dyDescent="0.25">
      <c r="B54" s="262" t="s">
        <v>271</v>
      </c>
      <c r="C54" s="282">
        <v>99000</v>
      </c>
      <c r="D54" s="280"/>
      <c r="E54" s="282">
        <v>510000</v>
      </c>
      <c r="F54" s="271"/>
    </row>
    <row r="55" spans="2:6" ht="20.100000000000001" customHeight="1" x14ac:dyDescent="0.25">
      <c r="B55" s="262" t="s">
        <v>57</v>
      </c>
    </row>
    <row r="56" spans="2:6" ht="12" customHeight="1" x14ac:dyDescent="0.25">
      <c r="B56" s="238"/>
      <c r="C56" s="241"/>
      <c r="D56" s="241"/>
      <c r="E56" s="241"/>
      <c r="F56" s="238"/>
    </row>
    <row r="57" spans="2:6" ht="20.100000000000001" customHeight="1" x14ac:dyDescent="0.25">
      <c r="B57" s="262" t="s">
        <v>272</v>
      </c>
      <c r="C57" s="282">
        <v>550103.88</v>
      </c>
      <c r="D57" s="280"/>
      <c r="E57" s="282">
        <v>8061366.0999999996</v>
      </c>
      <c r="F57" s="271"/>
    </row>
    <row r="58" spans="2:6" ht="20.100000000000001" customHeight="1" x14ac:dyDescent="0.25">
      <c r="B58" s="262" t="s">
        <v>57</v>
      </c>
    </row>
    <row r="59" spans="2:6" ht="12" customHeight="1" x14ac:dyDescent="0.25">
      <c r="B59" s="238"/>
      <c r="C59" s="241"/>
      <c r="D59" s="241"/>
      <c r="E59" s="241"/>
      <c r="F59" s="238"/>
    </row>
    <row r="60" spans="2:6" ht="20.100000000000001" customHeight="1" x14ac:dyDescent="0.25">
      <c r="B60" s="239" t="s">
        <v>273</v>
      </c>
      <c r="C60" s="282">
        <v>550103.88</v>
      </c>
      <c r="D60" s="280"/>
      <c r="E60" s="282">
        <v>8061366.0999999996</v>
      </c>
      <c r="F60" s="271"/>
    </row>
    <row r="61" spans="2:6" ht="20.100000000000001" customHeight="1" x14ac:dyDescent="0.25">
      <c r="B61" s="262" t="s">
        <v>57</v>
      </c>
    </row>
    <row r="62" spans="2:6" ht="20.100000000000001" customHeight="1" x14ac:dyDescent="0.25">
      <c r="B62" s="262" t="s">
        <v>57</v>
      </c>
    </row>
    <row r="63" spans="2:6" ht="12" customHeight="1" x14ac:dyDescent="0.25">
      <c r="B63" s="238"/>
      <c r="C63" s="241"/>
      <c r="D63" s="241"/>
      <c r="E63" s="241"/>
      <c r="F63" s="238"/>
    </row>
    <row r="64" spans="2:6" ht="20.100000000000001" customHeight="1" thickBot="1" x14ac:dyDescent="0.3">
      <c r="B64" s="239" t="s">
        <v>274</v>
      </c>
      <c r="C64" s="287">
        <v>-155668.49</v>
      </c>
      <c r="D64" s="283"/>
      <c r="E64" s="285">
        <v>1061490.6499999999</v>
      </c>
      <c r="F64" s="271"/>
    </row>
    <row r="65" spans="2:6" ht="12" customHeight="1" thickTop="1" x14ac:dyDescent="0.25">
      <c r="B65" s="238"/>
      <c r="C65" s="241"/>
      <c r="D65" s="241"/>
      <c r="E65" s="241"/>
      <c r="F65" s="238"/>
    </row>
    <row r="66" spans="2:6" ht="20.100000000000001" customHeight="1" x14ac:dyDescent="0.25">
      <c r="B66" s="262" t="s">
        <v>57</v>
      </c>
      <c r="C66" s="288" t="s">
        <v>57</v>
      </c>
      <c r="D66" s="288"/>
      <c r="E66" s="278" t="s">
        <v>57</v>
      </c>
      <c r="F66" s="262"/>
    </row>
  </sheetData>
  <mergeCells count="2">
    <mergeCell ref="A2:G2"/>
    <mergeCell ref="A3:G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9318D-3DDB-47AD-B121-54156A1DCEE0}">
  <dimension ref="A1:G47"/>
  <sheetViews>
    <sheetView workbookViewId="0">
      <selection sqref="A1:H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894A-66D9-4566-800F-22858050DD31}">
  <dimension ref="A2:H791"/>
  <sheetViews>
    <sheetView workbookViewId="0">
      <selection sqref="A1:H47"/>
    </sheetView>
  </sheetViews>
  <sheetFormatPr baseColWidth="10" defaultRowHeight="15" x14ac:dyDescent="0.25"/>
  <cols>
    <col min="1" max="1" width="13.7109375" style="237" customWidth="1"/>
    <col min="2" max="2" width="61.28515625" style="237" bestFit="1" customWidth="1"/>
    <col min="3" max="4" width="14.85546875" style="242" bestFit="1" customWidth="1"/>
    <col min="5" max="6" width="13.85546875" style="242" bestFit="1" customWidth="1"/>
    <col min="7" max="8" width="14.85546875" style="242" bestFit="1" customWidth="1"/>
    <col min="9" max="256" width="9.140625" style="237" customWidth="1"/>
    <col min="257" max="257" width="13.7109375" style="237" customWidth="1"/>
    <col min="258" max="258" width="61.28515625" style="237" bestFit="1" customWidth="1"/>
    <col min="259" max="260" width="14.85546875" style="237" bestFit="1" customWidth="1"/>
    <col min="261" max="262" width="13.85546875" style="237" bestFit="1" customWidth="1"/>
    <col min="263" max="264" width="14.85546875" style="237" bestFit="1" customWidth="1"/>
    <col min="265" max="512" width="9.140625" style="237" customWidth="1"/>
    <col min="513" max="513" width="13.7109375" style="237" customWidth="1"/>
    <col min="514" max="514" width="61.28515625" style="237" bestFit="1" customWidth="1"/>
    <col min="515" max="516" width="14.85546875" style="237" bestFit="1" customWidth="1"/>
    <col min="517" max="518" width="13.85546875" style="237" bestFit="1" customWidth="1"/>
    <col min="519" max="520" width="14.85546875" style="237" bestFit="1" customWidth="1"/>
    <col min="521" max="768" width="9.140625" style="237" customWidth="1"/>
    <col min="769" max="769" width="13.7109375" style="237" customWidth="1"/>
    <col min="770" max="770" width="61.28515625" style="237" bestFit="1" customWidth="1"/>
    <col min="771" max="772" width="14.85546875" style="237" bestFit="1" customWidth="1"/>
    <col min="773" max="774" width="13.85546875" style="237" bestFit="1" customWidth="1"/>
    <col min="775" max="776" width="14.85546875" style="237" bestFit="1" customWidth="1"/>
    <col min="777" max="1024" width="9.140625" style="237" customWidth="1"/>
    <col min="1025" max="1025" width="13.7109375" style="237" customWidth="1"/>
    <col min="1026" max="1026" width="61.28515625" style="237" bestFit="1" customWidth="1"/>
    <col min="1027" max="1028" width="14.85546875" style="237" bestFit="1" customWidth="1"/>
    <col min="1029" max="1030" width="13.85546875" style="237" bestFit="1" customWidth="1"/>
    <col min="1031" max="1032" width="14.85546875" style="237" bestFit="1" customWidth="1"/>
    <col min="1033" max="1280" width="9.140625" style="237" customWidth="1"/>
    <col min="1281" max="1281" width="13.7109375" style="237" customWidth="1"/>
    <col min="1282" max="1282" width="61.28515625" style="237" bestFit="1" customWidth="1"/>
    <col min="1283" max="1284" width="14.85546875" style="237" bestFit="1" customWidth="1"/>
    <col min="1285" max="1286" width="13.85546875" style="237" bestFit="1" customWidth="1"/>
    <col min="1287" max="1288" width="14.85546875" style="237" bestFit="1" customWidth="1"/>
    <col min="1289" max="1536" width="9.140625" style="237" customWidth="1"/>
    <col min="1537" max="1537" width="13.7109375" style="237" customWidth="1"/>
    <col min="1538" max="1538" width="61.28515625" style="237" bestFit="1" customWidth="1"/>
    <col min="1539" max="1540" width="14.85546875" style="237" bestFit="1" customWidth="1"/>
    <col min="1541" max="1542" width="13.85546875" style="237" bestFit="1" customWidth="1"/>
    <col min="1543" max="1544" width="14.85546875" style="237" bestFit="1" customWidth="1"/>
    <col min="1545" max="1792" width="9.140625" style="237" customWidth="1"/>
    <col min="1793" max="1793" width="13.7109375" style="237" customWidth="1"/>
    <col min="1794" max="1794" width="61.28515625" style="237" bestFit="1" customWidth="1"/>
    <col min="1795" max="1796" width="14.85546875" style="237" bestFit="1" customWidth="1"/>
    <col min="1797" max="1798" width="13.85546875" style="237" bestFit="1" customWidth="1"/>
    <col min="1799" max="1800" width="14.85546875" style="237" bestFit="1" customWidth="1"/>
    <col min="1801" max="2048" width="9.140625" style="237" customWidth="1"/>
    <col min="2049" max="2049" width="13.7109375" style="237" customWidth="1"/>
    <col min="2050" max="2050" width="61.28515625" style="237" bestFit="1" customWidth="1"/>
    <col min="2051" max="2052" width="14.85546875" style="237" bestFit="1" customWidth="1"/>
    <col min="2053" max="2054" width="13.85546875" style="237" bestFit="1" customWidth="1"/>
    <col min="2055" max="2056" width="14.85546875" style="237" bestFit="1" customWidth="1"/>
    <col min="2057" max="2304" width="9.140625" style="237" customWidth="1"/>
    <col min="2305" max="2305" width="13.7109375" style="237" customWidth="1"/>
    <col min="2306" max="2306" width="61.28515625" style="237" bestFit="1" customWidth="1"/>
    <col min="2307" max="2308" width="14.85546875" style="237" bestFit="1" customWidth="1"/>
    <col min="2309" max="2310" width="13.85546875" style="237" bestFit="1" customWidth="1"/>
    <col min="2311" max="2312" width="14.85546875" style="237" bestFit="1" customWidth="1"/>
    <col min="2313" max="2560" width="9.140625" style="237" customWidth="1"/>
    <col min="2561" max="2561" width="13.7109375" style="237" customWidth="1"/>
    <col min="2562" max="2562" width="61.28515625" style="237" bestFit="1" customWidth="1"/>
    <col min="2563" max="2564" width="14.85546875" style="237" bestFit="1" customWidth="1"/>
    <col min="2565" max="2566" width="13.85546875" style="237" bestFit="1" customWidth="1"/>
    <col min="2567" max="2568" width="14.85546875" style="237" bestFit="1" customWidth="1"/>
    <col min="2569" max="2816" width="9.140625" style="237" customWidth="1"/>
    <col min="2817" max="2817" width="13.7109375" style="237" customWidth="1"/>
    <col min="2818" max="2818" width="61.28515625" style="237" bestFit="1" customWidth="1"/>
    <col min="2819" max="2820" width="14.85546875" style="237" bestFit="1" customWidth="1"/>
    <col min="2821" max="2822" width="13.85546875" style="237" bestFit="1" customWidth="1"/>
    <col min="2823" max="2824" width="14.85546875" style="237" bestFit="1" customWidth="1"/>
    <col min="2825" max="3072" width="9.140625" style="237" customWidth="1"/>
    <col min="3073" max="3073" width="13.7109375" style="237" customWidth="1"/>
    <col min="3074" max="3074" width="61.28515625" style="237" bestFit="1" customWidth="1"/>
    <col min="3075" max="3076" width="14.85546875" style="237" bestFit="1" customWidth="1"/>
    <col min="3077" max="3078" width="13.85546875" style="237" bestFit="1" customWidth="1"/>
    <col min="3079" max="3080" width="14.85546875" style="237" bestFit="1" customWidth="1"/>
    <col min="3081" max="3328" width="9.140625" style="237" customWidth="1"/>
    <col min="3329" max="3329" width="13.7109375" style="237" customWidth="1"/>
    <col min="3330" max="3330" width="61.28515625" style="237" bestFit="1" customWidth="1"/>
    <col min="3331" max="3332" width="14.85546875" style="237" bestFit="1" customWidth="1"/>
    <col min="3333" max="3334" width="13.85546875" style="237" bestFit="1" customWidth="1"/>
    <col min="3335" max="3336" width="14.85546875" style="237" bestFit="1" customWidth="1"/>
    <col min="3337" max="3584" width="9.140625" style="237" customWidth="1"/>
    <col min="3585" max="3585" width="13.7109375" style="237" customWidth="1"/>
    <col min="3586" max="3586" width="61.28515625" style="237" bestFit="1" customWidth="1"/>
    <col min="3587" max="3588" width="14.85546875" style="237" bestFit="1" customWidth="1"/>
    <col min="3589" max="3590" width="13.85546875" style="237" bestFit="1" customWidth="1"/>
    <col min="3591" max="3592" width="14.85546875" style="237" bestFit="1" customWidth="1"/>
    <col min="3593" max="3840" width="9.140625" style="237" customWidth="1"/>
    <col min="3841" max="3841" width="13.7109375" style="237" customWidth="1"/>
    <col min="3842" max="3842" width="61.28515625" style="237" bestFit="1" customWidth="1"/>
    <col min="3843" max="3844" width="14.85546875" style="237" bestFit="1" customWidth="1"/>
    <col min="3845" max="3846" width="13.85546875" style="237" bestFit="1" customWidth="1"/>
    <col min="3847" max="3848" width="14.85546875" style="237" bestFit="1" customWidth="1"/>
    <col min="3849" max="4096" width="9.140625" style="237" customWidth="1"/>
    <col min="4097" max="4097" width="13.7109375" style="237" customWidth="1"/>
    <col min="4098" max="4098" width="61.28515625" style="237" bestFit="1" customWidth="1"/>
    <col min="4099" max="4100" width="14.85546875" style="237" bestFit="1" customWidth="1"/>
    <col min="4101" max="4102" width="13.85546875" style="237" bestFit="1" customWidth="1"/>
    <col min="4103" max="4104" width="14.85546875" style="237" bestFit="1" customWidth="1"/>
    <col min="4105" max="4352" width="9.140625" style="237" customWidth="1"/>
    <col min="4353" max="4353" width="13.7109375" style="237" customWidth="1"/>
    <col min="4354" max="4354" width="61.28515625" style="237" bestFit="1" customWidth="1"/>
    <col min="4355" max="4356" width="14.85546875" style="237" bestFit="1" customWidth="1"/>
    <col min="4357" max="4358" width="13.85546875" style="237" bestFit="1" customWidth="1"/>
    <col min="4359" max="4360" width="14.85546875" style="237" bestFit="1" customWidth="1"/>
    <col min="4361" max="4608" width="9.140625" style="237" customWidth="1"/>
    <col min="4609" max="4609" width="13.7109375" style="237" customWidth="1"/>
    <col min="4610" max="4610" width="61.28515625" style="237" bestFit="1" customWidth="1"/>
    <col min="4611" max="4612" width="14.85546875" style="237" bestFit="1" customWidth="1"/>
    <col min="4613" max="4614" width="13.85546875" style="237" bestFit="1" customWidth="1"/>
    <col min="4615" max="4616" width="14.85546875" style="237" bestFit="1" customWidth="1"/>
    <col min="4617" max="4864" width="9.140625" style="237" customWidth="1"/>
    <col min="4865" max="4865" width="13.7109375" style="237" customWidth="1"/>
    <col min="4866" max="4866" width="61.28515625" style="237" bestFit="1" customWidth="1"/>
    <col min="4867" max="4868" width="14.85546875" style="237" bestFit="1" customWidth="1"/>
    <col min="4869" max="4870" width="13.85546875" style="237" bestFit="1" customWidth="1"/>
    <col min="4871" max="4872" width="14.85546875" style="237" bestFit="1" customWidth="1"/>
    <col min="4873" max="5120" width="9.140625" style="237" customWidth="1"/>
    <col min="5121" max="5121" width="13.7109375" style="237" customWidth="1"/>
    <col min="5122" max="5122" width="61.28515625" style="237" bestFit="1" customWidth="1"/>
    <col min="5123" max="5124" width="14.85546875" style="237" bestFit="1" customWidth="1"/>
    <col min="5125" max="5126" width="13.85546875" style="237" bestFit="1" customWidth="1"/>
    <col min="5127" max="5128" width="14.85546875" style="237" bestFit="1" customWidth="1"/>
    <col min="5129" max="5376" width="9.140625" style="237" customWidth="1"/>
    <col min="5377" max="5377" width="13.7109375" style="237" customWidth="1"/>
    <col min="5378" max="5378" width="61.28515625" style="237" bestFit="1" customWidth="1"/>
    <col min="5379" max="5380" width="14.85546875" style="237" bestFit="1" customWidth="1"/>
    <col min="5381" max="5382" width="13.85546875" style="237" bestFit="1" customWidth="1"/>
    <col min="5383" max="5384" width="14.85546875" style="237" bestFit="1" customWidth="1"/>
    <col min="5385" max="5632" width="9.140625" style="237" customWidth="1"/>
    <col min="5633" max="5633" width="13.7109375" style="237" customWidth="1"/>
    <col min="5634" max="5634" width="61.28515625" style="237" bestFit="1" customWidth="1"/>
    <col min="5635" max="5636" width="14.85546875" style="237" bestFit="1" customWidth="1"/>
    <col min="5637" max="5638" width="13.85546875" style="237" bestFit="1" customWidth="1"/>
    <col min="5639" max="5640" width="14.85546875" style="237" bestFit="1" customWidth="1"/>
    <col min="5641" max="5888" width="9.140625" style="237" customWidth="1"/>
    <col min="5889" max="5889" width="13.7109375" style="237" customWidth="1"/>
    <col min="5890" max="5890" width="61.28515625" style="237" bestFit="1" customWidth="1"/>
    <col min="5891" max="5892" width="14.85546875" style="237" bestFit="1" customWidth="1"/>
    <col min="5893" max="5894" width="13.85546875" style="237" bestFit="1" customWidth="1"/>
    <col min="5895" max="5896" width="14.85546875" style="237" bestFit="1" customWidth="1"/>
    <col min="5897" max="6144" width="9.140625" style="237" customWidth="1"/>
    <col min="6145" max="6145" width="13.7109375" style="237" customWidth="1"/>
    <col min="6146" max="6146" width="61.28515625" style="237" bestFit="1" customWidth="1"/>
    <col min="6147" max="6148" width="14.85546875" style="237" bestFit="1" customWidth="1"/>
    <col min="6149" max="6150" width="13.85546875" style="237" bestFit="1" customWidth="1"/>
    <col min="6151" max="6152" width="14.85546875" style="237" bestFit="1" customWidth="1"/>
    <col min="6153" max="6400" width="9.140625" style="237" customWidth="1"/>
    <col min="6401" max="6401" width="13.7109375" style="237" customWidth="1"/>
    <col min="6402" max="6402" width="61.28515625" style="237" bestFit="1" customWidth="1"/>
    <col min="6403" max="6404" width="14.85546875" style="237" bestFit="1" customWidth="1"/>
    <col min="6405" max="6406" width="13.85546875" style="237" bestFit="1" customWidth="1"/>
    <col min="6407" max="6408" width="14.85546875" style="237" bestFit="1" customWidth="1"/>
    <col min="6409" max="6656" width="9.140625" style="237" customWidth="1"/>
    <col min="6657" max="6657" width="13.7109375" style="237" customWidth="1"/>
    <col min="6658" max="6658" width="61.28515625" style="237" bestFit="1" customWidth="1"/>
    <col min="6659" max="6660" width="14.85546875" style="237" bestFit="1" customWidth="1"/>
    <col min="6661" max="6662" width="13.85546875" style="237" bestFit="1" customWidth="1"/>
    <col min="6663" max="6664" width="14.85546875" style="237" bestFit="1" customWidth="1"/>
    <col min="6665" max="6912" width="9.140625" style="237" customWidth="1"/>
    <col min="6913" max="6913" width="13.7109375" style="237" customWidth="1"/>
    <col min="6914" max="6914" width="61.28515625" style="237" bestFit="1" customWidth="1"/>
    <col min="6915" max="6916" width="14.85546875" style="237" bestFit="1" customWidth="1"/>
    <col min="6917" max="6918" width="13.85546875" style="237" bestFit="1" customWidth="1"/>
    <col min="6919" max="6920" width="14.85546875" style="237" bestFit="1" customWidth="1"/>
    <col min="6921" max="7168" width="9.140625" style="237" customWidth="1"/>
    <col min="7169" max="7169" width="13.7109375" style="237" customWidth="1"/>
    <col min="7170" max="7170" width="61.28515625" style="237" bestFit="1" customWidth="1"/>
    <col min="7171" max="7172" width="14.85546875" style="237" bestFit="1" customWidth="1"/>
    <col min="7173" max="7174" width="13.85546875" style="237" bestFit="1" customWidth="1"/>
    <col min="7175" max="7176" width="14.85546875" style="237" bestFit="1" customWidth="1"/>
    <col min="7177" max="7424" width="9.140625" style="237" customWidth="1"/>
    <col min="7425" max="7425" width="13.7109375" style="237" customWidth="1"/>
    <col min="7426" max="7426" width="61.28515625" style="237" bestFit="1" customWidth="1"/>
    <col min="7427" max="7428" width="14.85546875" style="237" bestFit="1" customWidth="1"/>
    <col min="7429" max="7430" width="13.85546875" style="237" bestFit="1" customWidth="1"/>
    <col min="7431" max="7432" width="14.85546875" style="237" bestFit="1" customWidth="1"/>
    <col min="7433" max="7680" width="9.140625" style="237" customWidth="1"/>
    <col min="7681" max="7681" width="13.7109375" style="237" customWidth="1"/>
    <col min="7682" max="7682" width="61.28515625" style="237" bestFit="1" customWidth="1"/>
    <col min="7683" max="7684" width="14.85546875" style="237" bestFit="1" customWidth="1"/>
    <col min="7685" max="7686" width="13.85546875" style="237" bestFit="1" customWidth="1"/>
    <col min="7687" max="7688" width="14.85546875" style="237" bestFit="1" customWidth="1"/>
    <col min="7689" max="7936" width="9.140625" style="237" customWidth="1"/>
    <col min="7937" max="7937" width="13.7109375" style="237" customWidth="1"/>
    <col min="7938" max="7938" width="61.28515625" style="237" bestFit="1" customWidth="1"/>
    <col min="7939" max="7940" width="14.85546875" style="237" bestFit="1" customWidth="1"/>
    <col min="7941" max="7942" width="13.85546875" style="237" bestFit="1" customWidth="1"/>
    <col min="7943" max="7944" width="14.85546875" style="237" bestFit="1" customWidth="1"/>
    <col min="7945" max="8192" width="9.140625" style="237" customWidth="1"/>
    <col min="8193" max="8193" width="13.7109375" style="237" customWidth="1"/>
    <col min="8194" max="8194" width="61.28515625" style="237" bestFit="1" customWidth="1"/>
    <col min="8195" max="8196" width="14.85546875" style="237" bestFit="1" customWidth="1"/>
    <col min="8197" max="8198" width="13.85546875" style="237" bestFit="1" customWidth="1"/>
    <col min="8199" max="8200" width="14.85546875" style="237" bestFit="1" customWidth="1"/>
    <col min="8201" max="8448" width="9.140625" style="237" customWidth="1"/>
    <col min="8449" max="8449" width="13.7109375" style="237" customWidth="1"/>
    <col min="8450" max="8450" width="61.28515625" style="237" bestFit="1" customWidth="1"/>
    <col min="8451" max="8452" width="14.85546875" style="237" bestFit="1" customWidth="1"/>
    <col min="8453" max="8454" width="13.85546875" style="237" bestFit="1" customWidth="1"/>
    <col min="8455" max="8456" width="14.85546875" style="237" bestFit="1" customWidth="1"/>
    <col min="8457" max="8704" width="9.140625" style="237" customWidth="1"/>
    <col min="8705" max="8705" width="13.7109375" style="237" customWidth="1"/>
    <col min="8706" max="8706" width="61.28515625" style="237" bestFit="1" customWidth="1"/>
    <col min="8707" max="8708" width="14.85546875" style="237" bestFit="1" customWidth="1"/>
    <col min="8709" max="8710" width="13.85546875" style="237" bestFit="1" customWidth="1"/>
    <col min="8711" max="8712" width="14.85546875" style="237" bestFit="1" customWidth="1"/>
    <col min="8713" max="8960" width="9.140625" style="237" customWidth="1"/>
    <col min="8961" max="8961" width="13.7109375" style="237" customWidth="1"/>
    <col min="8962" max="8962" width="61.28515625" style="237" bestFit="1" customWidth="1"/>
    <col min="8963" max="8964" width="14.85546875" style="237" bestFit="1" customWidth="1"/>
    <col min="8965" max="8966" width="13.85546875" style="237" bestFit="1" customWidth="1"/>
    <col min="8967" max="8968" width="14.85546875" style="237" bestFit="1" customWidth="1"/>
    <col min="8969" max="9216" width="9.140625" style="237" customWidth="1"/>
    <col min="9217" max="9217" width="13.7109375" style="237" customWidth="1"/>
    <col min="9218" max="9218" width="61.28515625" style="237" bestFit="1" customWidth="1"/>
    <col min="9219" max="9220" width="14.85546875" style="237" bestFit="1" customWidth="1"/>
    <col min="9221" max="9222" width="13.85546875" style="237" bestFit="1" customWidth="1"/>
    <col min="9223" max="9224" width="14.85546875" style="237" bestFit="1" customWidth="1"/>
    <col min="9225" max="9472" width="9.140625" style="237" customWidth="1"/>
    <col min="9473" max="9473" width="13.7109375" style="237" customWidth="1"/>
    <col min="9474" max="9474" width="61.28515625" style="237" bestFit="1" customWidth="1"/>
    <col min="9475" max="9476" width="14.85546875" style="237" bestFit="1" customWidth="1"/>
    <col min="9477" max="9478" width="13.85546875" style="237" bestFit="1" customWidth="1"/>
    <col min="9479" max="9480" width="14.85546875" style="237" bestFit="1" customWidth="1"/>
    <col min="9481" max="9728" width="9.140625" style="237" customWidth="1"/>
    <col min="9729" max="9729" width="13.7109375" style="237" customWidth="1"/>
    <col min="9730" max="9730" width="61.28515625" style="237" bestFit="1" customWidth="1"/>
    <col min="9731" max="9732" width="14.85546875" style="237" bestFit="1" customWidth="1"/>
    <col min="9733" max="9734" width="13.85546875" style="237" bestFit="1" customWidth="1"/>
    <col min="9735" max="9736" width="14.85546875" style="237" bestFit="1" customWidth="1"/>
    <col min="9737" max="9984" width="9.140625" style="237" customWidth="1"/>
    <col min="9985" max="9985" width="13.7109375" style="237" customWidth="1"/>
    <col min="9986" max="9986" width="61.28515625" style="237" bestFit="1" customWidth="1"/>
    <col min="9987" max="9988" width="14.85546875" style="237" bestFit="1" customWidth="1"/>
    <col min="9989" max="9990" width="13.85546875" style="237" bestFit="1" customWidth="1"/>
    <col min="9991" max="9992" width="14.85546875" style="237" bestFit="1" customWidth="1"/>
    <col min="9993" max="10240" width="9.140625" style="237" customWidth="1"/>
    <col min="10241" max="10241" width="13.7109375" style="237" customWidth="1"/>
    <col min="10242" max="10242" width="61.28515625" style="237" bestFit="1" customWidth="1"/>
    <col min="10243" max="10244" width="14.85546875" style="237" bestFit="1" customWidth="1"/>
    <col min="10245" max="10246" width="13.85546875" style="237" bestFit="1" customWidth="1"/>
    <col min="10247" max="10248" width="14.85546875" style="237" bestFit="1" customWidth="1"/>
    <col min="10249" max="10496" width="9.140625" style="237" customWidth="1"/>
    <col min="10497" max="10497" width="13.7109375" style="237" customWidth="1"/>
    <col min="10498" max="10498" width="61.28515625" style="237" bestFit="1" customWidth="1"/>
    <col min="10499" max="10500" width="14.85546875" style="237" bestFit="1" customWidth="1"/>
    <col min="10501" max="10502" width="13.85546875" style="237" bestFit="1" customWidth="1"/>
    <col min="10503" max="10504" width="14.85546875" style="237" bestFit="1" customWidth="1"/>
    <col min="10505" max="10752" width="9.140625" style="237" customWidth="1"/>
    <col min="10753" max="10753" width="13.7109375" style="237" customWidth="1"/>
    <col min="10754" max="10754" width="61.28515625" style="237" bestFit="1" customWidth="1"/>
    <col min="10755" max="10756" width="14.85546875" style="237" bestFit="1" customWidth="1"/>
    <col min="10757" max="10758" width="13.85546875" style="237" bestFit="1" customWidth="1"/>
    <col min="10759" max="10760" width="14.85546875" style="237" bestFit="1" customWidth="1"/>
    <col min="10761" max="11008" width="9.140625" style="237" customWidth="1"/>
    <col min="11009" max="11009" width="13.7109375" style="237" customWidth="1"/>
    <col min="11010" max="11010" width="61.28515625" style="237" bestFit="1" customWidth="1"/>
    <col min="11011" max="11012" width="14.85546875" style="237" bestFit="1" customWidth="1"/>
    <col min="11013" max="11014" width="13.85546875" style="237" bestFit="1" customWidth="1"/>
    <col min="11015" max="11016" width="14.85546875" style="237" bestFit="1" customWidth="1"/>
    <col min="11017" max="11264" width="9.140625" style="237" customWidth="1"/>
    <col min="11265" max="11265" width="13.7109375" style="237" customWidth="1"/>
    <col min="11266" max="11266" width="61.28515625" style="237" bestFit="1" customWidth="1"/>
    <col min="11267" max="11268" width="14.85546875" style="237" bestFit="1" customWidth="1"/>
    <col min="11269" max="11270" width="13.85546875" style="237" bestFit="1" customWidth="1"/>
    <col min="11271" max="11272" width="14.85546875" style="237" bestFit="1" customWidth="1"/>
    <col min="11273" max="11520" width="9.140625" style="237" customWidth="1"/>
    <col min="11521" max="11521" width="13.7109375" style="237" customWidth="1"/>
    <col min="11522" max="11522" width="61.28515625" style="237" bestFit="1" customWidth="1"/>
    <col min="11523" max="11524" width="14.85546875" style="237" bestFit="1" customWidth="1"/>
    <col min="11525" max="11526" width="13.85546875" style="237" bestFit="1" customWidth="1"/>
    <col min="11527" max="11528" width="14.85546875" style="237" bestFit="1" customWidth="1"/>
    <col min="11529" max="11776" width="9.140625" style="237" customWidth="1"/>
    <col min="11777" max="11777" width="13.7109375" style="237" customWidth="1"/>
    <col min="11778" max="11778" width="61.28515625" style="237" bestFit="1" customWidth="1"/>
    <col min="11779" max="11780" width="14.85546875" style="237" bestFit="1" customWidth="1"/>
    <col min="11781" max="11782" width="13.85546875" style="237" bestFit="1" customWidth="1"/>
    <col min="11783" max="11784" width="14.85546875" style="237" bestFit="1" customWidth="1"/>
    <col min="11785" max="12032" width="9.140625" style="237" customWidth="1"/>
    <col min="12033" max="12033" width="13.7109375" style="237" customWidth="1"/>
    <col min="12034" max="12034" width="61.28515625" style="237" bestFit="1" customWidth="1"/>
    <col min="12035" max="12036" width="14.85546875" style="237" bestFit="1" customWidth="1"/>
    <col min="12037" max="12038" width="13.85546875" style="237" bestFit="1" customWidth="1"/>
    <col min="12039" max="12040" width="14.85546875" style="237" bestFit="1" customWidth="1"/>
    <col min="12041" max="12288" width="9.140625" style="237" customWidth="1"/>
    <col min="12289" max="12289" width="13.7109375" style="237" customWidth="1"/>
    <col min="12290" max="12290" width="61.28515625" style="237" bestFit="1" customWidth="1"/>
    <col min="12291" max="12292" width="14.85546875" style="237" bestFit="1" customWidth="1"/>
    <col min="12293" max="12294" width="13.85546875" style="237" bestFit="1" customWidth="1"/>
    <col min="12295" max="12296" width="14.85546875" style="237" bestFit="1" customWidth="1"/>
    <col min="12297" max="12544" width="9.140625" style="237" customWidth="1"/>
    <col min="12545" max="12545" width="13.7109375" style="237" customWidth="1"/>
    <col min="12546" max="12546" width="61.28515625" style="237" bestFit="1" customWidth="1"/>
    <col min="12547" max="12548" width="14.85546875" style="237" bestFit="1" customWidth="1"/>
    <col min="12549" max="12550" width="13.85546875" style="237" bestFit="1" customWidth="1"/>
    <col min="12551" max="12552" width="14.85546875" style="237" bestFit="1" customWidth="1"/>
    <col min="12553" max="12800" width="9.140625" style="237" customWidth="1"/>
    <col min="12801" max="12801" width="13.7109375" style="237" customWidth="1"/>
    <col min="12802" max="12802" width="61.28515625" style="237" bestFit="1" customWidth="1"/>
    <col min="12803" max="12804" width="14.85546875" style="237" bestFit="1" customWidth="1"/>
    <col min="12805" max="12806" width="13.85546875" style="237" bestFit="1" customWidth="1"/>
    <col min="12807" max="12808" width="14.85546875" style="237" bestFit="1" customWidth="1"/>
    <col min="12809" max="13056" width="9.140625" style="237" customWidth="1"/>
    <col min="13057" max="13057" width="13.7109375" style="237" customWidth="1"/>
    <col min="13058" max="13058" width="61.28515625" style="237" bestFit="1" customWidth="1"/>
    <col min="13059" max="13060" width="14.85546875" style="237" bestFit="1" customWidth="1"/>
    <col min="13061" max="13062" width="13.85546875" style="237" bestFit="1" customWidth="1"/>
    <col min="13063" max="13064" width="14.85546875" style="237" bestFit="1" customWidth="1"/>
    <col min="13065" max="13312" width="9.140625" style="237" customWidth="1"/>
    <col min="13313" max="13313" width="13.7109375" style="237" customWidth="1"/>
    <col min="13314" max="13314" width="61.28515625" style="237" bestFit="1" customWidth="1"/>
    <col min="13315" max="13316" width="14.85546875" style="237" bestFit="1" customWidth="1"/>
    <col min="13317" max="13318" width="13.85546875" style="237" bestFit="1" customWidth="1"/>
    <col min="13319" max="13320" width="14.85546875" style="237" bestFit="1" customWidth="1"/>
    <col min="13321" max="13568" width="9.140625" style="237" customWidth="1"/>
    <col min="13569" max="13569" width="13.7109375" style="237" customWidth="1"/>
    <col min="13570" max="13570" width="61.28515625" style="237" bestFit="1" customWidth="1"/>
    <col min="13571" max="13572" width="14.85546875" style="237" bestFit="1" customWidth="1"/>
    <col min="13573" max="13574" width="13.85546875" style="237" bestFit="1" customWidth="1"/>
    <col min="13575" max="13576" width="14.85546875" style="237" bestFit="1" customWidth="1"/>
    <col min="13577" max="13824" width="9.140625" style="237" customWidth="1"/>
    <col min="13825" max="13825" width="13.7109375" style="237" customWidth="1"/>
    <col min="13826" max="13826" width="61.28515625" style="237" bestFit="1" customWidth="1"/>
    <col min="13827" max="13828" width="14.85546875" style="237" bestFit="1" customWidth="1"/>
    <col min="13829" max="13830" width="13.85546875" style="237" bestFit="1" customWidth="1"/>
    <col min="13831" max="13832" width="14.85546875" style="237" bestFit="1" customWidth="1"/>
    <col min="13833" max="14080" width="9.140625" style="237" customWidth="1"/>
    <col min="14081" max="14081" width="13.7109375" style="237" customWidth="1"/>
    <col min="14082" max="14082" width="61.28515625" style="237" bestFit="1" customWidth="1"/>
    <col min="14083" max="14084" width="14.85546875" style="237" bestFit="1" customWidth="1"/>
    <col min="14085" max="14086" width="13.85546875" style="237" bestFit="1" customWidth="1"/>
    <col min="14087" max="14088" width="14.85546875" style="237" bestFit="1" customWidth="1"/>
    <col min="14089" max="14336" width="9.140625" style="237" customWidth="1"/>
    <col min="14337" max="14337" width="13.7109375" style="237" customWidth="1"/>
    <col min="14338" max="14338" width="61.28515625" style="237" bestFit="1" customWidth="1"/>
    <col min="14339" max="14340" width="14.85546875" style="237" bestFit="1" customWidth="1"/>
    <col min="14341" max="14342" width="13.85546875" style="237" bestFit="1" customWidth="1"/>
    <col min="14343" max="14344" width="14.85546875" style="237" bestFit="1" customWidth="1"/>
    <col min="14345" max="14592" width="9.140625" style="237" customWidth="1"/>
    <col min="14593" max="14593" width="13.7109375" style="237" customWidth="1"/>
    <col min="14594" max="14594" width="61.28515625" style="237" bestFit="1" customWidth="1"/>
    <col min="14595" max="14596" width="14.85546875" style="237" bestFit="1" customWidth="1"/>
    <col min="14597" max="14598" width="13.85546875" style="237" bestFit="1" customWidth="1"/>
    <col min="14599" max="14600" width="14.85546875" style="237" bestFit="1" customWidth="1"/>
    <col min="14601" max="14848" width="9.140625" style="237" customWidth="1"/>
    <col min="14849" max="14849" width="13.7109375" style="237" customWidth="1"/>
    <col min="14850" max="14850" width="61.28515625" style="237" bestFit="1" customWidth="1"/>
    <col min="14851" max="14852" width="14.85546875" style="237" bestFit="1" customWidth="1"/>
    <col min="14853" max="14854" width="13.85546875" style="237" bestFit="1" customWidth="1"/>
    <col min="14855" max="14856" width="14.85546875" style="237" bestFit="1" customWidth="1"/>
    <col min="14857" max="15104" width="9.140625" style="237" customWidth="1"/>
    <col min="15105" max="15105" width="13.7109375" style="237" customWidth="1"/>
    <col min="15106" max="15106" width="61.28515625" style="237" bestFit="1" customWidth="1"/>
    <col min="15107" max="15108" width="14.85546875" style="237" bestFit="1" customWidth="1"/>
    <col min="15109" max="15110" width="13.85546875" style="237" bestFit="1" customWidth="1"/>
    <col min="15111" max="15112" width="14.85546875" style="237" bestFit="1" customWidth="1"/>
    <col min="15113" max="15360" width="9.140625" style="237" customWidth="1"/>
    <col min="15361" max="15361" width="13.7109375" style="237" customWidth="1"/>
    <col min="15362" max="15362" width="61.28515625" style="237" bestFit="1" customWidth="1"/>
    <col min="15363" max="15364" width="14.85546875" style="237" bestFit="1" customWidth="1"/>
    <col min="15365" max="15366" width="13.85546875" style="237" bestFit="1" customWidth="1"/>
    <col min="15367" max="15368" width="14.85546875" style="237" bestFit="1" customWidth="1"/>
    <col min="15369" max="15616" width="9.140625" style="237" customWidth="1"/>
    <col min="15617" max="15617" width="13.7109375" style="237" customWidth="1"/>
    <col min="15618" max="15618" width="61.28515625" style="237" bestFit="1" customWidth="1"/>
    <col min="15619" max="15620" width="14.85546875" style="237" bestFit="1" customWidth="1"/>
    <col min="15621" max="15622" width="13.85546875" style="237" bestFit="1" customWidth="1"/>
    <col min="15623" max="15624" width="14.85546875" style="237" bestFit="1" customWidth="1"/>
    <col min="15625" max="15872" width="9.140625" style="237" customWidth="1"/>
    <col min="15873" max="15873" width="13.7109375" style="237" customWidth="1"/>
    <col min="15874" max="15874" width="61.28515625" style="237" bestFit="1" customWidth="1"/>
    <col min="15875" max="15876" width="14.85546875" style="237" bestFit="1" customWidth="1"/>
    <col min="15877" max="15878" width="13.85546875" style="237" bestFit="1" customWidth="1"/>
    <col min="15879" max="15880" width="14.85546875" style="237" bestFit="1" customWidth="1"/>
    <col min="15881" max="16128" width="9.140625" style="237" customWidth="1"/>
    <col min="16129" max="16129" width="13.7109375" style="237" customWidth="1"/>
    <col min="16130" max="16130" width="61.28515625" style="237" bestFit="1" customWidth="1"/>
    <col min="16131" max="16132" width="14.85546875" style="237" bestFit="1" customWidth="1"/>
    <col min="16133" max="16134" width="13.85546875" style="237" bestFit="1" customWidth="1"/>
    <col min="16135" max="16136" width="14.85546875" style="237" bestFit="1" customWidth="1"/>
    <col min="16137" max="16384" width="9.140625" style="237" customWidth="1"/>
  </cols>
  <sheetData>
    <row r="2" spans="1:8" ht="24" customHeight="1" x14ac:dyDescent="0.25">
      <c r="A2" s="328" t="s">
        <v>184</v>
      </c>
      <c r="B2" s="328"/>
      <c r="C2" s="328"/>
      <c r="D2" s="328"/>
      <c r="E2" s="328"/>
      <c r="F2" s="328"/>
      <c r="G2" s="328"/>
      <c r="H2" s="328"/>
    </row>
    <row r="3" spans="1:8" ht="24" customHeight="1" x14ac:dyDescent="0.25">
      <c r="A3" s="329" t="s">
        <v>1713</v>
      </c>
      <c r="B3" s="329"/>
      <c r="C3" s="329"/>
      <c r="D3" s="329"/>
      <c r="E3" s="329"/>
      <c r="F3" s="329"/>
      <c r="G3" s="329"/>
      <c r="H3" s="329"/>
    </row>
    <row r="4" spans="1:8" ht="12" customHeight="1" x14ac:dyDescent="0.25">
      <c r="A4" s="238"/>
      <c r="B4" s="238"/>
      <c r="C4" s="241"/>
      <c r="D4" s="241"/>
      <c r="E4" s="241"/>
      <c r="F4" s="241"/>
      <c r="G4" s="241"/>
      <c r="H4" s="241"/>
    </row>
    <row r="5" spans="1:8" ht="12" customHeight="1" thickBot="1" x14ac:dyDescent="0.3">
      <c r="A5" s="238"/>
      <c r="B5" s="238"/>
      <c r="C5" s="241"/>
      <c r="D5" s="241"/>
      <c r="E5" s="241"/>
      <c r="F5" s="241"/>
      <c r="G5" s="241"/>
      <c r="H5" s="241"/>
    </row>
    <row r="6" spans="1:8" ht="20.100000000000001" customHeight="1" thickBot="1" x14ac:dyDescent="0.3">
      <c r="A6" s="331" t="s">
        <v>174</v>
      </c>
      <c r="B6" s="331" t="s">
        <v>1732</v>
      </c>
      <c r="C6" s="332" t="s">
        <v>1733</v>
      </c>
      <c r="D6" s="332"/>
      <c r="E6" s="290"/>
      <c r="F6" s="290"/>
      <c r="G6" s="332" t="s">
        <v>1734</v>
      </c>
      <c r="H6" s="332"/>
    </row>
    <row r="7" spans="1:8" ht="20.100000000000001" customHeight="1" thickBot="1" x14ac:dyDescent="0.3">
      <c r="A7" s="331"/>
      <c r="B7" s="331"/>
      <c r="C7" s="273" t="s">
        <v>1735</v>
      </c>
      <c r="D7" s="273" t="s">
        <v>1736</v>
      </c>
      <c r="E7" s="273" t="s">
        <v>1737</v>
      </c>
      <c r="F7" s="273" t="s">
        <v>1738</v>
      </c>
      <c r="G7" s="273" t="s">
        <v>1735</v>
      </c>
      <c r="H7" s="273" t="s">
        <v>1736</v>
      </c>
    </row>
    <row r="8" spans="1:8" ht="20.100000000000001" customHeight="1" x14ac:dyDescent="0.25">
      <c r="A8" s="299" t="s">
        <v>860</v>
      </c>
      <c r="B8" s="299" t="s">
        <v>277</v>
      </c>
      <c r="C8" s="300">
        <v>41384161.93</v>
      </c>
      <c r="D8" s="301" t="s">
        <v>57</v>
      </c>
      <c r="E8" s="300">
        <v>1171588.5900000001</v>
      </c>
      <c r="F8" s="300">
        <v>1196869.32</v>
      </c>
      <c r="G8" s="300">
        <v>41358881.200000003</v>
      </c>
      <c r="H8" s="301" t="s">
        <v>57</v>
      </c>
    </row>
    <row r="9" spans="1:8" ht="20.100000000000001" customHeight="1" x14ac:dyDescent="0.25">
      <c r="A9" s="311" t="s">
        <v>861</v>
      </c>
      <c r="B9" s="311" t="s">
        <v>278</v>
      </c>
      <c r="C9" s="312">
        <v>20439671.940000001</v>
      </c>
      <c r="D9" s="313" t="s">
        <v>57</v>
      </c>
      <c r="E9" s="312">
        <v>1156589.5900000001</v>
      </c>
      <c r="F9" s="312">
        <v>1196869.32</v>
      </c>
      <c r="G9" s="312">
        <v>20399392.210000001</v>
      </c>
      <c r="H9" s="313" t="s">
        <v>57</v>
      </c>
    </row>
    <row r="10" spans="1:8" ht="20.100000000000001" customHeight="1" x14ac:dyDescent="0.25">
      <c r="A10" s="314" t="s">
        <v>862</v>
      </c>
      <c r="B10" s="314" t="s">
        <v>191</v>
      </c>
      <c r="C10" s="315">
        <v>12000</v>
      </c>
      <c r="D10" s="316" t="s">
        <v>57</v>
      </c>
      <c r="E10" s="315">
        <v>0</v>
      </c>
      <c r="F10" s="315">
        <v>0</v>
      </c>
      <c r="G10" s="315">
        <v>12000</v>
      </c>
      <c r="H10" s="316" t="s">
        <v>57</v>
      </c>
    </row>
    <row r="11" spans="1:8" ht="20.100000000000001" customHeight="1" x14ac:dyDescent="0.25">
      <c r="A11" s="311" t="s">
        <v>863</v>
      </c>
      <c r="B11" s="311" t="s">
        <v>126</v>
      </c>
      <c r="C11" s="312">
        <v>12000</v>
      </c>
      <c r="D11" s="313" t="s">
        <v>57</v>
      </c>
      <c r="E11" s="312">
        <v>0</v>
      </c>
      <c r="F11" s="312">
        <v>0</v>
      </c>
      <c r="G11" s="312">
        <v>12000</v>
      </c>
      <c r="H11" s="313" t="s">
        <v>57</v>
      </c>
    </row>
    <row r="12" spans="1:8" ht="20.100000000000001" customHeight="1" x14ac:dyDescent="0.25">
      <c r="A12" s="314" t="s">
        <v>864</v>
      </c>
      <c r="B12" s="314" t="s">
        <v>193</v>
      </c>
      <c r="C12" s="315">
        <v>9099125.9100000001</v>
      </c>
      <c r="D12" s="316" t="s">
        <v>57</v>
      </c>
      <c r="E12" s="315">
        <v>554024.22</v>
      </c>
      <c r="F12" s="315">
        <v>993069.09</v>
      </c>
      <c r="G12" s="315">
        <v>8660081.0399999991</v>
      </c>
      <c r="H12" s="316" t="s">
        <v>57</v>
      </c>
    </row>
    <row r="13" spans="1:8" ht="20.100000000000001" customHeight="1" x14ac:dyDescent="0.25">
      <c r="A13" s="311" t="s">
        <v>865</v>
      </c>
      <c r="B13" s="311" t="s">
        <v>279</v>
      </c>
      <c r="C13" s="312">
        <v>2901863.07</v>
      </c>
      <c r="D13" s="313" t="s">
        <v>57</v>
      </c>
      <c r="E13" s="312">
        <v>282651.11</v>
      </c>
      <c r="F13" s="312">
        <v>305615.33</v>
      </c>
      <c r="G13" s="312">
        <v>2878898.85</v>
      </c>
      <c r="H13" s="313" t="s">
        <v>57</v>
      </c>
    </row>
    <row r="14" spans="1:8" ht="20.100000000000001" customHeight="1" x14ac:dyDescent="0.25">
      <c r="A14" s="311" t="s">
        <v>866</v>
      </c>
      <c r="B14" s="311" t="s">
        <v>280</v>
      </c>
      <c r="C14" s="312">
        <v>1230679.3400000001</v>
      </c>
      <c r="D14" s="313" t="s">
        <v>57</v>
      </c>
      <c r="E14" s="312">
        <v>71320</v>
      </c>
      <c r="F14" s="312">
        <v>99000</v>
      </c>
      <c r="G14" s="312">
        <v>1202999.3400000001</v>
      </c>
      <c r="H14" s="313" t="s">
        <v>57</v>
      </c>
    </row>
    <row r="15" spans="1:8" ht="20.100000000000001" customHeight="1" x14ac:dyDescent="0.25">
      <c r="A15" s="311" t="s">
        <v>867</v>
      </c>
      <c r="B15" s="311" t="s">
        <v>281</v>
      </c>
      <c r="C15" s="312">
        <v>202889.18</v>
      </c>
      <c r="D15" s="313" t="s">
        <v>57</v>
      </c>
      <c r="E15" s="312">
        <v>198671.11</v>
      </c>
      <c r="F15" s="312">
        <v>367318.8</v>
      </c>
      <c r="G15" s="312">
        <v>34241.49</v>
      </c>
      <c r="H15" s="313" t="s">
        <v>57</v>
      </c>
    </row>
    <row r="16" spans="1:8" ht="20.100000000000001" customHeight="1" x14ac:dyDescent="0.25">
      <c r="A16" s="311" t="s">
        <v>868</v>
      </c>
      <c r="B16" s="311" t="s">
        <v>282</v>
      </c>
      <c r="C16" s="312">
        <v>3189089.55</v>
      </c>
      <c r="D16" s="313" t="s">
        <v>57</v>
      </c>
      <c r="E16" s="312">
        <v>632</v>
      </c>
      <c r="F16" s="312">
        <v>202595.36</v>
      </c>
      <c r="G16" s="312">
        <v>2987126.19</v>
      </c>
      <c r="H16" s="313" t="s">
        <v>57</v>
      </c>
    </row>
    <row r="17" spans="1:8" ht="20.100000000000001" customHeight="1" x14ac:dyDescent="0.25">
      <c r="A17" s="311" t="s">
        <v>869</v>
      </c>
      <c r="B17" s="311" t="s">
        <v>283</v>
      </c>
      <c r="C17" s="312">
        <v>950365.13</v>
      </c>
      <c r="D17" s="313" t="s">
        <v>57</v>
      </c>
      <c r="E17" s="312">
        <v>750</v>
      </c>
      <c r="F17" s="312">
        <v>14375.84</v>
      </c>
      <c r="G17" s="312">
        <v>936739.29</v>
      </c>
      <c r="H17" s="313" t="s">
        <v>57</v>
      </c>
    </row>
    <row r="18" spans="1:8" ht="20.100000000000001" customHeight="1" x14ac:dyDescent="0.25">
      <c r="A18" s="311" t="s">
        <v>870</v>
      </c>
      <c r="B18" s="311" t="s">
        <v>513</v>
      </c>
      <c r="C18" s="312">
        <v>624239.64</v>
      </c>
      <c r="D18" s="313" t="s">
        <v>57</v>
      </c>
      <c r="E18" s="312">
        <v>0</v>
      </c>
      <c r="F18" s="312">
        <v>4163.76</v>
      </c>
      <c r="G18" s="312">
        <v>620075.88</v>
      </c>
      <c r="H18" s="313" t="s">
        <v>57</v>
      </c>
    </row>
    <row r="19" spans="1:8" ht="20.100000000000001" customHeight="1" x14ac:dyDescent="0.25">
      <c r="A19" s="314" t="s">
        <v>871</v>
      </c>
      <c r="B19" s="314" t="s">
        <v>238</v>
      </c>
      <c r="C19" s="315">
        <v>8131094.6100000003</v>
      </c>
      <c r="D19" s="316" t="s">
        <v>57</v>
      </c>
      <c r="E19" s="315">
        <v>38005.9</v>
      </c>
      <c r="F19" s="315">
        <v>0</v>
      </c>
      <c r="G19" s="315">
        <v>8169100.5099999998</v>
      </c>
      <c r="H19" s="316" t="s">
        <v>57</v>
      </c>
    </row>
    <row r="20" spans="1:8" ht="20.100000000000001" customHeight="1" x14ac:dyDescent="0.25">
      <c r="A20" s="311" t="s">
        <v>872</v>
      </c>
      <c r="B20" s="311" t="s">
        <v>284</v>
      </c>
      <c r="C20" s="312">
        <v>3030215.81</v>
      </c>
      <c r="D20" s="313" t="s">
        <v>57</v>
      </c>
      <c r="E20" s="312">
        <v>14213.11</v>
      </c>
      <c r="F20" s="312">
        <v>0</v>
      </c>
      <c r="G20" s="312">
        <v>3044428.92</v>
      </c>
      <c r="H20" s="313" t="s">
        <v>57</v>
      </c>
    </row>
    <row r="21" spans="1:8" ht="20.100000000000001" customHeight="1" x14ac:dyDescent="0.25">
      <c r="A21" s="311" t="s">
        <v>873</v>
      </c>
      <c r="B21" s="311" t="s">
        <v>285</v>
      </c>
      <c r="C21" s="312">
        <v>5100878.8</v>
      </c>
      <c r="D21" s="313" t="s">
        <v>57</v>
      </c>
      <c r="E21" s="312">
        <v>23792.79</v>
      </c>
      <c r="F21" s="312">
        <v>0</v>
      </c>
      <c r="G21" s="312">
        <v>5124671.59</v>
      </c>
      <c r="H21" s="313" t="s">
        <v>57</v>
      </c>
    </row>
    <row r="22" spans="1:8" ht="20.100000000000001" customHeight="1" x14ac:dyDescent="0.25">
      <c r="A22" s="314" t="s">
        <v>874</v>
      </c>
      <c r="B22" s="314" t="s">
        <v>195</v>
      </c>
      <c r="C22" s="315">
        <v>3329249.98</v>
      </c>
      <c r="D22" s="316" t="s">
        <v>57</v>
      </c>
      <c r="E22" s="315">
        <v>392913.76</v>
      </c>
      <c r="F22" s="315">
        <v>198671.11</v>
      </c>
      <c r="G22" s="315">
        <v>3523492.63</v>
      </c>
      <c r="H22" s="316" t="s">
        <v>57</v>
      </c>
    </row>
    <row r="23" spans="1:8" ht="20.100000000000001" customHeight="1" x14ac:dyDescent="0.25">
      <c r="A23" s="311" t="s">
        <v>875</v>
      </c>
      <c r="B23" s="311" t="s">
        <v>286</v>
      </c>
      <c r="C23" s="312">
        <v>2016.76</v>
      </c>
      <c r="D23" s="313" t="s">
        <v>57</v>
      </c>
      <c r="E23" s="312">
        <v>0</v>
      </c>
      <c r="F23" s="312">
        <v>0</v>
      </c>
      <c r="G23" s="312">
        <v>2016.76</v>
      </c>
      <c r="H23" s="313" t="s">
        <v>57</v>
      </c>
    </row>
    <row r="24" spans="1:8" ht="20.100000000000001" customHeight="1" x14ac:dyDescent="0.25">
      <c r="A24" s="311" t="s">
        <v>876</v>
      </c>
      <c r="B24" s="311" t="s">
        <v>287</v>
      </c>
      <c r="C24" s="312">
        <v>78572.39</v>
      </c>
      <c r="D24" s="313" t="s">
        <v>57</v>
      </c>
      <c r="E24" s="312">
        <v>0</v>
      </c>
      <c r="F24" s="312">
        <v>0</v>
      </c>
      <c r="G24" s="312">
        <v>78572.39</v>
      </c>
      <c r="H24" s="313" t="s">
        <v>57</v>
      </c>
    </row>
    <row r="25" spans="1:8" ht="20.100000000000001" customHeight="1" x14ac:dyDescent="0.25">
      <c r="A25" s="311" t="s">
        <v>877</v>
      </c>
      <c r="B25" s="311" t="s">
        <v>288</v>
      </c>
      <c r="C25" s="312">
        <v>17387.57</v>
      </c>
      <c r="D25" s="313" t="s">
        <v>57</v>
      </c>
      <c r="E25" s="312">
        <v>0</v>
      </c>
      <c r="F25" s="312">
        <v>1783.32</v>
      </c>
      <c r="G25" s="312">
        <v>15604.25</v>
      </c>
      <c r="H25" s="313" t="s">
        <v>57</v>
      </c>
    </row>
    <row r="26" spans="1:8" ht="20.100000000000001" customHeight="1" x14ac:dyDescent="0.25">
      <c r="A26" s="311" t="s">
        <v>878</v>
      </c>
      <c r="B26" s="311" t="s">
        <v>289</v>
      </c>
      <c r="C26" s="312">
        <v>9815.83</v>
      </c>
      <c r="D26" s="313" t="s">
        <v>57</v>
      </c>
      <c r="E26" s="312">
        <v>0</v>
      </c>
      <c r="F26" s="312">
        <v>0</v>
      </c>
      <c r="G26" s="312">
        <v>9815.83</v>
      </c>
      <c r="H26" s="313" t="s">
        <v>57</v>
      </c>
    </row>
    <row r="27" spans="1:8" ht="20.100000000000001" customHeight="1" x14ac:dyDescent="0.25">
      <c r="A27" s="311" t="s">
        <v>879</v>
      </c>
      <c r="B27" s="311" t="s">
        <v>290</v>
      </c>
      <c r="C27" s="312">
        <v>8024.95</v>
      </c>
      <c r="D27" s="313" t="s">
        <v>57</v>
      </c>
      <c r="E27" s="312">
        <v>0</v>
      </c>
      <c r="F27" s="312">
        <v>1783.34</v>
      </c>
      <c r="G27" s="312">
        <v>6241.61</v>
      </c>
      <c r="H27" s="313" t="s">
        <v>57</v>
      </c>
    </row>
    <row r="28" spans="1:8" ht="20.100000000000001" customHeight="1" x14ac:dyDescent="0.25">
      <c r="A28" s="311" t="s">
        <v>880</v>
      </c>
      <c r="B28" s="311" t="s">
        <v>291</v>
      </c>
      <c r="C28" s="312">
        <v>48149.919999999998</v>
      </c>
      <c r="D28" s="313" t="s">
        <v>57</v>
      </c>
      <c r="E28" s="312">
        <v>0</v>
      </c>
      <c r="F28" s="312">
        <v>0</v>
      </c>
      <c r="G28" s="312">
        <v>48149.919999999998</v>
      </c>
      <c r="H28" s="313" t="s">
        <v>57</v>
      </c>
    </row>
    <row r="29" spans="1:8" ht="20.100000000000001" customHeight="1" x14ac:dyDescent="0.25">
      <c r="A29" s="311" t="s">
        <v>881</v>
      </c>
      <c r="B29" s="311" t="s">
        <v>292</v>
      </c>
      <c r="C29" s="312">
        <v>16050.05</v>
      </c>
      <c r="D29" s="313" t="s">
        <v>57</v>
      </c>
      <c r="E29" s="312">
        <v>0</v>
      </c>
      <c r="F29" s="312">
        <v>1783.33</v>
      </c>
      <c r="G29" s="312">
        <v>14266.72</v>
      </c>
      <c r="H29" s="313" t="s">
        <v>57</v>
      </c>
    </row>
    <row r="30" spans="1:8" ht="20.100000000000001" customHeight="1" x14ac:dyDescent="0.25">
      <c r="A30" s="311" t="s">
        <v>882</v>
      </c>
      <c r="B30" s="311" t="s">
        <v>293</v>
      </c>
      <c r="C30" s="312">
        <v>42800</v>
      </c>
      <c r="D30" s="313" t="s">
        <v>57</v>
      </c>
      <c r="E30" s="312">
        <v>0</v>
      </c>
      <c r="F30" s="312">
        <v>0</v>
      </c>
      <c r="G30" s="312">
        <v>42800</v>
      </c>
      <c r="H30" s="313" t="s">
        <v>57</v>
      </c>
    </row>
    <row r="31" spans="1:8" ht="20.100000000000001" customHeight="1" x14ac:dyDescent="0.25">
      <c r="A31" s="311" t="s">
        <v>883</v>
      </c>
      <c r="B31" s="311" t="s">
        <v>295</v>
      </c>
      <c r="C31" s="312">
        <v>20419.009999999998</v>
      </c>
      <c r="D31" s="313" t="s">
        <v>57</v>
      </c>
      <c r="E31" s="312">
        <v>29919.34</v>
      </c>
      <c r="F31" s="312">
        <v>2584.14</v>
      </c>
      <c r="G31" s="312">
        <v>47754.21</v>
      </c>
      <c r="H31" s="313" t="s">
        <v>57</v>
      </c>
    </row>
    <row r="32" spans="1:8" ht="20.100000000000001" customHeight="1" x14ac:dyDescent="0.25">
      <c r="A32" s="311" t="s">
        <v>884</v>
      </c>
      <c r="B32" s="311" t="s">
        <v>296</v>
      </c>
      <c r="C32" s="312">
        <v>3686.66</v>
      </c>
      <c r="D32" s="313" t="s">
        <v>57</v>
      </c>
      <c r="E32" s="312">
        <v>0</v>
      </c>
      <c r="F32" s="312">
        <v>0</v>
      </c>
      <c r="G32" s="312">
        <v>3686.66</v>
      </c>
      <c r="H32" s="313" t="s">
        <v>57</v>
      </c>
    </row>
    <row r="33" spans="1:8" ht="20.100000000000001" customHeight="1" x14ac:dyDescent="0.25">
      <c r="A33" s="311" t="s">
        <v>885</v>
      </c>
      <c r="B33" s="311" t="s">
        <v>297</v>
      </c>
      <c r="C33" s="312">
        <v>42800</v>
      </c>
      <c r="D33" s="313" t="s">
        <v>57</v>
      </c>
      <c r="E33" s="312">
        <v>0</v>
      </c>
      <c r="F33" s="312">
        <v>0</v>
      </c>
      <c r="G33" s="312">
        <v>42800</v>
      </c>
      <c r="H33" s="313" t="s">
        <v>57</v>
      </c>
    </row>
    <row r="34" spans="1:8" ht="20.100000000000001" customHeight="1" x14ac:dyDescent="0.25">
      <c r="A34" s="311" t="s">
        <v>886</v>
      </c>
      <c r="B34" s="311" t="s">
        <v>298</v>
      </c>
      <c r="C34" s="312">
        <v>43185.02</v>
      </c>
      <c r="D34" s="313" t="s">
        <v>57</v>
      </c>
      <c r="E34" s="312">
        <v>0</v>
      </c>
      <c r="F34" s="312">
        <v>1300.47</v>
      </c>
      <c r="G34" s="312">
        <v>41884.550000000003</v>
      </c>
      <c r="H34" s="313" t="s">
        <v>57</v>
      </c>
    </row>
    <row r="35" spans="1:8" ht="20.100000000000001" customHeight="1" x14ac:dyDescent="0.25">
      <c r="A35" s="311" t="s">
        <v>887</v>
      </c>
      <c r="B35" s="311" t="s">
        <v>299</v>
      </c>
      <c r="C35" s="312">
        <v>23526.62</v>
      </c>
      <c r="D35" s="313" t="s">
        <v>57</v>
      </c>
      <c r="E35" s="312">
        <v>0</v>
      </c>
      <c r="F35" s="312">
        <v>1265.6199999999999</v>
      </c>
      <c r="G35" s="312">
        <v>22261</v>
      </c>
      <c r="H35" s="313" t="s">
        <v>57</v>
      </c>
    </row>
    <row r="36" spans="1:8" ht="20.100000000000001" customHeight="1" x14ac:dyDescent="0.25">
      <c r="A36" s="311" t="s">
        <v>888</v>
      </c>
      <c r="B36" s="311" t="s">
        <v>300</v>
      </c>
      <c r="C36" s="312">
        <v>16050.05</v>
      </c>
      <c r="D36" s="313" t="s">
        <v>57</v>
      </c>
      <c r="E36" s="312">
        <v>0</v>
      </c>
      <c r="F36" s="312">
        <v>3566.66</v>
      </c>
      <c r="G36" s="312">
        <v>12483.39</v>
      </c>
      <c r="H36" s="313" t="s">
        <v>57</v>
      </c>
    </row>
    <row r="37" spans="1:8" ht="20.100000000000001" customHeight="1" x14ac:dyDescent="0.25">
      <c r="A37" s="311" t="s">
        <v>889</v>
      </c>
      <c r="B37" s="311" t="s">
        <v>301</v>
      </c>
      <c r="C37" s="312">
        <v>2676.43</v>
      </c>
      <c r="D37" s="313" t="s">
        <v>57</v>
      </c>
      <c r="E37" s="312">
        <v>0</v>
      </c>
      <c r="F37" s="312">
        <v>0</v>
      </c>
      <c r="G37" s="312">
        <v>2676.43</v>
      </c>
      <c r="H37" s="313" t="s">
        <v>57</v>
      </c>
    </row>
    <row r="38" spans="1:8" ht="20.100000000000001" customHeight="1" x14ac:dyDescent="0.25">
      <c r="A38" s="311" t="s">
        <v>890</v>
      </c>
      <c r="B38" s="311" t="s">
        <v>302</v>
      </c>
      <c r="C38" s="312">
        <v>23333.16</v>
      </c>
      <c r="D38" s="313" t="s">
        <v>57</v>
      </c>
      <c r="E38" s="312">
        <v>0</v>
      </c>
      <c r="F38" s="312">
        <v>0</v>
      </c>
      <c r="G38" s="312">
        <v>23333.16</v>
      </c>
      <c r="H38" s="313" t="s">
        <v>57</v>
      </c>
    </row>
    <row r="39" spans="1:8" ht="20.100000000000001" customHeight="1" x14ac:dyDescent="0.25">
      <c r="A39" s="311" t="s">
        <v>891</v>
      </c>
      <c r="B39" s="311" t="s">
        <v>303</v>
      </c>
      <c r="C39" s="312">
        <v>15158.31</v>
      </c>
      <c r="D39" s="313" t="s">
        <v>57</v>
      </c>
      <c r="E39" s="312">
        <v>0</v>
      </c>
      <c r="F39" s="312">
        <v>2675.01</v>
      </c>
      <c r="G39" s="312">
        <v>12483.3</v>
      </c>
      <c r="H39" s="313" t="s">
        <v>57</v>
      </c>
    </row>
    <row r="40" spans="1:8" ht="20.100000000000001" customHeight="1" x14ac:dyDescent="0.25">
      <c r="A40" s="311" t="s">
        <v>892</v>
      </c>
      <c r="B40" s="311" t="s">
        <v>304</v>
      </c>
      <c r="C40" s="312">
        <v>46844</v>
      </c>
      <c r="D40" s="313" t="s">
        <v>57</v>
      </c>
      <c r="E40" s="312">
        <v>0</v>
      </c>
      <c r="F40" s="312">
        <v>0</v>
      </c>
      <c r="G40" s="312">
        <v>46844</v>
      </c>
      <c r="H40" s="313" t="s">
        <v>57</v>
      </c>
    </row>
    <row r="41" spans="1:8" ht="20.100000000000001" customHeight="1" x14ac:dyDescent="0.25">
      <c r="A41" s="311" t="s">
        <v>893</v>
      </c>
      <c r="B41" s="311" t="s">
        <v>305</v>
      </c>
      <c r="C41" s="312">
        <v>17579.93</v>
      </c>
      <c r="D41" s="313" t="s">
        <v>57</v>
      </c>
      <c r="E41" s="312">
        <v>0</v>
      </c>
      <c r="F41" s="312">
        <v>0</v>
      </c>
      <c r="G41" s="312">
        <v>17579.93</v>
      </c>
      <c r="H41" s="313" t="s">
        <v>57</v>
      </c>
    </row>
    <row r="42" spans="1:8" ht="20.100000000000001" customHeight="1" x14ac:dyDescent="0.25">
      <c r="A42" s="311" t="s">
        <v>894</v>
      </c>
      <c r="B42" s="311" t="s">
        <v>306</v>
      </c>
      <c r="C42" s="312">
        <v>7435.33</v>
      </c>
      <c r="D42" s="313" t="s">
        <v>57</v>
      </c>
      <c r="E42" s="312">
        <v>0</v>
      </c>
      <c r="F42" s="312">
        <v>4904.16</v>
      </c>
      <c r="G42" s="312">
        <v>2531.17</v>
      </c>
      <c r="H42" s="313" t="s">
        <v>57</v>
      </c>
    </row>
    <row r="43" spans="1:8" ht="20.100000000000001" customHeight="1" x14ac:dyDescent="0.25">
      <c r="A43" s="311" t="s">
        <v>895</v>
      </c>
      <c r="B43" s="311" t="s">
        <v>676</v>
      </c>
      <c r="C43" s="312">
        <v>891.66</v>
      </c>
      <c r="D43" s="313" t="s">
        <v>57</v>
      </c>
      <c r="E43" s="312">
        <v>0</v>
      </c>
      <c r="F43" s="312">
        <v>0</v>
      </c>
      <c r="G43" s="312">
        <v>891.66</v>
      </c>
      <c r="H43" s="313" t="s">
        <v>57</v>
      </c>
    </row>
    <row r="44" spans="1:8" ht="20.100000000000001" customHeight="1" x14ac:dyDescent="0.25">
      <c r="A44" s="311" t="s">
        <v>896</v>
      </c>
      <c r="B44" s="311" t="s">
        <v>307</v>
      </c>
      <c r="C44" s="312">
        <v>11839.58</v>
      </c>
      <c r="D44" s="313" t="s">
        <v>57</v>
      </c>
      <c r="E44" s="312">
        <v>0</v>
      </c>
      <c r="F44" s="312">
        <v>1337.5</v>
      </c>
      <c r="G44" s="312">
        <v>10502.08</v>
      </c>
      <c r="H44" s="313" t="s">
        <v>57</v>
      </c>
    </row>
    <row r="45" spans="1:8" ht="20.100000000000001" customHeight="1" x14ac:dyDescent="0.25">
      <c r="A45" s="311" t="s">
        <v>897</v>
      </c>
      <c r="B45" s="311" t="s">
        <v>308</v>
      </c>
      <c r="C45" s="312">
        <v>5317.98</v>
      </c>
      <c r="D45" s="313" t="s">
        <v>57</v>
      </c>
      <c r="E45" s="312">
        <v>0</v>
      </c>
      <c r="F45" s="312">
        <v>401.26</v>
      </c>
      <c r="G45" s="312">
        <v>4916.72</v>
      </c>
      <c r="H45" s="313" t="s">
        <v>57</v>
      </c>
    </row>
    <row r="46" spans="1:8" ht="20.100000000000001" customHeight="1" x14ac:dyDescent="0.25">
      <c r="A46" s="311" t="s">
        <v>898</v>
      </c>
      <c r="B46" s="311" t="s">
        <v>309</v>
      </c>
      <c r="C46" s="312">
        <v>5353.66</v>
      </c>
      <c r="D46" s="313" t="s">
        <v>57</v>
      </c>
      <c r="E46" s="312">
        <v>0</v>
      </c>
      <c r="F46" s="312">
        <v>0</v>
      </c>
      <c r="G46" s="312">
        <v>5353.66</v>
      </c>
      <c r="H46" s="313" t="s">
        <v>57</v>
      </c>
    </row>
    <row r="47" spans="1:8" ht="20.100000000000001" customHeight="1" x14ac:dyDescent="0.25">
      <c r="A47" s="311" t="s">
        <v>899</v>
      </c>
      <c r="B47" s="311" t="s">
        <v>311</v>
      </c>
      <c r="C47" s="317">
        <v>-2318.34</v>
      </c>
      <c r="D47" s="313" t="s">
        <v>57</v>
      </c>
      <c r="E47" s="312">
        <v>0</v>
      </c>
      <c r="F47" s="312">
        <v>0</v>
      </c>
      <c r="G47" s="317">
        <v>-2318.34</v>
      </c>
      <c r="H47" s="313" t="s">
        <v>57</v>
      </c>
    </row>
    <row r="48" spans="1:8" ht="20.100000000000001" customHeight="1" x14ac:dyDescent="0.25">
      <c r="A48" s="311" t="s">
        <v>900</v>
      </c>
      <c r="B48" s="311" t="s">
        <v>312</v>
      </c>
      <c r="C48" s="312">
        <v>9907.93</v>
      </c>
      <c r="D48" s="313" t="s">
        <v>57</v>
      </c>
      <c r="E48" s="312">
        <v>0</v>
      </c>
      <c r="F48" s="312">
        <v>0</v>
      </c>
      <c r="G48" s="312">
        <v>9907.93</v>
      </c>
      <c r="H48" s="313" t="s">
        <v>57</v>
      </c>
    </row>
    <row r="49" spans="1:8" ht="20.100000000000001" customHeight="1" x14ac:dyDescent="0.25">
      <c r="A49" s="311" t="s">
        <v>901</v>
      </c>
      <c r="B49" s="311" t="s">
        <v>313</v>
      </c>
      <c r="C49" s="312">
        <v>59346.86</v>
      </c>
      <c r="D49" s="313" t="s">
        <v>57</v>
      </c>
      <c r="E49" s="312">
        <v>0</v>
      </c>
      <c r="F49" s="312">
        <v>3566.66</v>
      </c>
      <c r="G49" s="312">
        <v>55780.2</v>
      </c>
      <c r="H49" s="313" t="s">
        <v>57</v>
      </c>
    </row>
    <row r="50" spans="1:8" ht="20.100000000000001" customHeight="1" x14ac:dyDescent="0.25">
      <c r="A50" s="311" t="s">
        <v>902</v>
      </c>
      <c r="B50" s="311" t="s">
        <v>314</v>
      </c>
      <c r="C50" s="312">
        <v>21399.96</v>
      </c>
      <c r="D50" s="313" t="s">
        <v>57</v>
      </c>
      <c r="E50" s="312">
        <v>0</v>
      </c>
      <c r="F50" s="312">
        <v>0</v>
      </c>
      <c r="G50" s="312">
        <v>21399.96</v>
      </c>
      <c r="H50" s="313" t="s">
        <v>57</v>
      </c>
    </row>
    <row r="51" spans="1:8" ht="20.100000000000001" customHeight="1" x14ac:dyDescent="0.25">
      <c r="A51" s="311" t="s">
        <v>903</v>
      </c>
      <c r="B51" s="311" t="s">
        <v>315</v>
      </c>
      <c r="C51" s="312">
        <v>45646.52</v>
      </c>
      <c r="D51" s="313" t="s">
        <v>57</v>
      </c>
      <c r="E51" s="312">
        <v>11770</v>
      </c>
      <c r="F51" s="312">
        <v>490.42</v>
      </c>
      <c r="G51" s="312">
        <v>56926.1</v>
      </c>
      <c r="H51" s="313" t="s">
        <v>57</v>
      </c>
    </row>
    <row r="52" spans="1:8" ht="20.100000000000001" customHeight="1" x14ac:dyDescent="0.25">
      <c r="A52" s="311" t="s">
        <v>904</v>
      </c>
      <c r="B52" s="311" t="s">
        <v>316</v>
      </c>
      <c r="C52" s="312">
        <v>5820</v>
      </c>
      <c r="D52" s="313" t="s">
        <v>57</v>
      </c>
      <c r="E52" s="312">
        <v>0</v>
      </c>
      <c r="F52" s="312">
        <v>0</v>
      </c>
      <c r="G52" s="312">
        <v>5820</v>
      </c>
      <c r="H52" s="313" t="s">
        <v>57</v>
      </c>
    </row>
    <row r="53" spans="1:8" ht="20.100000000000001" customHeight="1" x14ac:dyDescent="0.25">
      <c r="A53" s="311" t="s">
        <v>905</v>
      </c>
      <c r="B53" s="311" t="s">
        <v>317</v>
      </c>
      <c r="C53" s="312">
        <v>8916.66</v>
      </c>
      <c r="D53" s="313" t="s">
        <v>57</v>
      </c>
      <c r="E53" s="312">
        <v>0</v>
      </c>
      <c r="F53" s="312">
        <v>0</v>
      </c>
      <c r="G53" s="312">
        <v>8916.66</v>
      </c>
      <c r="H53" s="313" t="s">
        <v>57</v>
      </c>
    </row>
    <row r="54" spans="1:8" ht="20.100000000000001" customHeight="1" x14ac:dyDescent="0.25">
      <c r="A54" s="311" t="s">
        <v>906</v>
      </c>
      <c r="B54" s="311" t="s">
        <v>318</v>
      </c>
      <c r="C54" s="312">
        <v>47414.080000000002</v>
      </c>
      <c r="D54" s="313" t="s">
        <v>57</v>
      </c>
      <c r="E54" s="312">
        <v>0</v>
      </c>
      <c r="F54" s="312">
        <v>6241.66</v>
      </c>
      <c r="G54" s="312">
        <v>41172.42</v>
      </c>
      <c r="H54" s="313" t="s">
        <v>57</v>
      </c>
    </row>
    <row r="55" spans="1:8" ht="20.100000000000001" customHeight="1" x14ac:dyDescent="0.25">
      <c r="A55" s="311" t="s">
        <v>907</v>
      </c>
      <c r="B55" s="311" t="s">
        <v>319</v>
      </c>
      <c r="C55" s="312">
        <v>9970.66</v>
      </c>
      <c r="D55" s="313" t="s">
        <v>57</v>
      </c>
      <c r="E55" s="312">
        <v>0</v>
      </c>
      <c r="F55" s="312">
        <v>0</v>
      </c>
      <c r="G55" s="312">
        <v>9970.66</v>
      </c>
      <c r="H55" s="313" t="s">
        <v>57</v>
      </c>
    </row>
    <row r="56" spans="1:8" ht="20.100000000000001" customHeight="1" x14ac:dyDescent="0.25">
      <c r="A56" s="311" t="s">
        <v>908</v>
      </c>
      <c r="B56" s="311" t="s">
        <v>320</v>
      </c>
      <c r="C56" s="312">
        <v>26036.71</v>
      </c>
      <c r="D56" s="313" t="s">
        <v>57</v>
      </c>
      <c r="E56" s="312">
        <v>0</v>
      </c>
      <c r="F56" s="312">
        <v>356.66</v>
      </c>
      <c r="G56" s="312">
        <v>25680.05</v>
      </c>
      <c r="H56" s="313" t="s">
        <v>57</v>
      </c>
    </row>
    <row r="57" spans="1:8" ht="20.100000000000001" customHeight="1" x14ac:dyDescent="0.25">
      <c r="A57" s="311" t="s">
        <v>909</v>
      </c>
      <c r="B57" s="311" t="s">
        <v>321</v>
      </c>
      <c r="C57" s="312">
        <v>13425.04</v>
      </c>
      <c r="D57" s="313" t="s">
        <v>57</v>
      </c>
      <c r="E57" s="312">
        <v>0</v>
      </c>
      <c r="F57" s="312">
        <v>1917.07</v>
      </c>
      <c r="G57" s="312">
        <v>11507.97</v>
      </c>
      <c r="H57" s="313" t="s">
        <v>57</v>
      </c>
    </row>
    <row r="58" spans="1:8" ht="20.100000000000001" customHeight="1" x14ac:dyDescent="0.25">
      <c r="A58" s="311" t="s">
        <v>910</v>
      </c>
      <c r="B58" s="311" t="s">
        <v>322</v>
      </c>
      <c r="C58" s="312">
        <v>10100</v>
      </c>
      <c r="D58" s="313" t="s">
        <v>57</v>
      </c>
      <c r="E58" s="312">
        <v>0</v>
      </c>
      <c r="F58" s="312">
        <v>0</v>
      </c>
      <c r="G58" s="312">
        <v>10100</v>
      </c>
      <c r="H58" s="313" t="s">
        <v>57</v>
      </c>
    </row>
    <row r="59" spans="1:8" ht="20.100000000000001" customHeight="1" x14ac:dyDescent="0.25">
      <c r="A59" s="311" t="s">
        <v>911</v>
      </c>
      <c r="B59" s="311" t="s">
        <v>323</v>
      </c>
      <c r="C59" s="312">
        <v>646.41999999999996</v>
      </c>
      <c r="D59" s="313" t="s">
        <v>57</v>
      </c>
      <c r="E59" s="312">
        <v>0</v>
      </c>
      <c r="F59" s="312">
        <v>111.46</v>
      </c>
      <c r="G59" s="312">
        <v>534.96</v>
      </c>
      <c r="H59" s="313" t="s">
        <v>57</v>
      </c>
    </row>
    <row r="60" spans="1:8" ht="20.100000000000001" customHeight="1" x14ac:dyDescent="0.25">
      <c r="A60" s="311" t="s">
        <v>912</v>
      </c>
      <c r="B60" s="311" t="s">
        <v>324</v>
      </c>
      <c r="C60" s="317">
        <v>-1248.33</v>
      </c>
      <c r="D60" s="313" t="s">
        <v>57</v>
      </c>
      <c r="E60" s="312">
        <v>0</v>
      </c>
      <c r="F60" s="312">
        <v>0</v>
      </c>
      <c r="G60" s="317">
        <v>-1248.33</v>
      </c>
      <c r="H60" s="313" t="s">
        <v>57</v>
      </c>
    </row>
    <row r="61" spans="1:8" ht="20.100000000000001" customHeight="1" x14ac:dyDescent="0.25">
      <c r="A61" s="311" t="s">
        <v>913</v>
      </c>
      <c r="B61" s="311" t="s">
        <v>325</v>
      </c>
      <c r="C61" s="312">
        <v>4261.78</v>
      </c>
      <c r="D61" s="313" t="s">
        <v>57</v>
      </c>
      <c r="E61" s="312">
        <v>0</v>
      </c>
      <c r="F61" s="312">
        <v>891.66</v>
      </c>
      <c r="G61" s="312">
        <v>3370.12</v>
      </c>
      <c r="H61" s="313" t="s">
        <v>57</v>
      </c>
    </row>
    <row r="62" spans="1:8" ht="20.100000000000001" customHeight="1" x14ac:dyDescent="0.25">
      <c r="A62" s="311" t="s">
        <v>914</v>
      </c>
      <c r="B62" s="311" t="s">
        <v>326</v>
      </c>
      <c r="C62" s="312">
        <v>4280</v>
      </c>
      <c r="D62" s="313" t="s">
        <v>57</v>
      </c>
      <c r="E62" s="312">
        <v>0</v>
      </c>
      <c r="F62" s="312">
        <v>0</v>
      </c>
      <c r="G62" s="312">
        <v>4280</v>
      </c>
      <c r="H62" s="313" t="s">
        <v>57</v>
      </c>
    </row>
    <row r="63" spans="1:8" ht="20.100000000000001" customHeight="1" x14ac:dyDescent="0.25">
      <c r="A63" s="311" t="s">
        <v>915</v>
      </c>
      <c r="B63" s="311" t="s">
        <v>327</v>
      </c>
      <c r="C63" s="312">
        <v>39233.339999999997</v>
      </c>
      <c r="D63" s="313" t="s">
        <v>57</v>
      </c>
      <c r="E63" s="312">
        <v>0</v>
      </c>
      <c r="F63" s="312">
        <v>0</v>
      </c>
      <c r="G63" s="312">
        <v>39233.339999999997</v>
      </c>
      <c r="H63" s="313" t="s">
        <v>57</v>
      </c>
    </row>
    <row r="64" spans="1:8" ht="20.100000000000001" customHeight="1" x14ac:dyDescent="0.25">
      <c r="A64" s="311" t="s">
        <v>916</v>
      </c>
      <c r="B64" s="311" t="s">
        <v>328</v>
      </c>
      <c r="C64" s="312">
        <v>16464</v>
      </c>
      <c r="D64" s="313" t="s">
        <v>57</v>
      </c>
      <c r="E64" s="312">
        <v>0</v>
      </c>
      <c r="F64" s="312">
        <v>0</v>
      </c>
      <c r="G64" s="312">
        <v>16464</v>
      </c>
      <c r="H64" s="313" t="s">
        <v>57</v>
      </c>
    </row>
    <row r="65" spans="1:8" ht="20.100000000000001" customHeight="1" x14ac:dyDescent="0.25">
      <c r="A65" s="311" t="s">
        <v>917</v>
      </c>
      <c r="B65" s="311" t="s">
        <v>329</v>
      </c>
      <c r="C65" s="312">
        <v>26081.200000000001</v>
      </c>
      <c r="D65" s="313" t="s">
        <v>57</v>
      </c>
      <c r="E65" s="312">
        <v>0</v>
      </c>
      <c r="F65" s="312">
        <v>5795.84</v>
      </c>
      <c r="G65" s="312">
        <v>20285.36</v>
      </c>
      <c r="H65" s="313" t="s">
        <v>57</v>
      </c>
    </row>
    <row r="66" spans="1:8" ht="20.100000000000001" customHeight="1" x14ac:dyDescent="0.25">
      <c r="A66" s="311" t="s">
        <v>918</v>
      </c>
      <c r="B66" s="311" t="s">
        <v>330</v>
      </c>
      <c r="C66" s="312">
        <v>12779.59</v>
      </c>
      <c r="D66" s="313" t="s">
        <v>57</v>
      </c>
      <c r="E66" s="312">
        <v>0</v>
      </c>
      <c r="F66" s="312">
        <v>0</v>
      </c>
      <c r="G66" s="312">
        <v>12779.59</v>
      </c>
      <c r="H66" s="313" t="s">
        <v>57</v>
      </c>
    </row>
    <row r="67" spans="1:8" ht="20.100000000000001" customHeight="1" x14ac:dyDescent="0.25">
      <c r="A67" s="311" t="s">
        <v>919</v>
      </c>
      <c r="B67" s="311" t="s">
        <v>331</v>
      </c>
      <c r="C67" s="317">
        <v>-891.75</v>
      </c>
      <c r="D67" s="313" t="s">
        <v>57</v>
      </c>
      <c r="E67" s="312">
        <v>0</v>
      </c>
      <c r="F67" s="312">
        <v>0</v>
      </c>
      <c r="G67" s="317">
        <v>-891.75</v>
      </c>
      <c r="H67" s="313" t="s">
        <v>57</v>
      </c>
    </row>
    <row r="68" spans="1:8" ht="20.100000000000001" customHeight="1" x14ac:dyDescent="0.25">
      <c r="A68" s="311" t="s">
        <v>920</v>
      </c>
      <c r="B68" s="311" t="s">
        <v>332</v>
      </c>
      <c r="C68" s="317">
        <v>-668.75</v>
      </c>
      <c r="D68" s="313" t="s">
        <v>57</v>
      </c>
      <c r="E68" s="312">
        <v>0</v>
      </c>
      <c r="F68" s="312">
        <v>0</v>
      </c>
      <c r="G68" s="317">
        <v>-668.75</v>
      </c>
      <c r="H68" s="313" t="s">
        <v>57</v>
      </c>
    </row>
    <row r="69" spans="1:8" ht="20.100000000000001" customHeight="1" x14ac:dyDescent="0.25">
      <c r="A69" s="311" t="s">
        <v>921</v>
      </c>
      <c r="B69" s="311" t="s">
        <v>333</v>
      </c>
      <c r="C69" s="312">
        <v>42131.28</v>
      </c>
      <c r="D69" s="313" t="s">
        <v>57</v>
      </c>
      <c r="E69" s="312">
        <v>0</v>
      </c>
      <c r="F69" s="312">
        <v>4904.16</v>
      </c>
      <c r="G69" s="312">
        <v>37227.120000000003</v>
      </c>
      <c r="H69" s="313" t="s">
        <v>57</v>
      </c>
    </row>
    <row r="70" spans="1:8" ht="20.100000000000001" customHeight="1" x14ac:dyDescent="0.25">
      <c r="A70" s="311" t="s">
        <v>922</v>
      </c>
      <c r="B70" s="311" t="s">
        <v>335</v>
      </c>
      <c r="C70" s="312">
        <v>32100.02</v>
      </c>
      <c r="D70" s="313" t="s">
        <v>57</v>
      </c>
      <c r="E70" s="312">
        <v>0</v>
      </c>
      <c r="F70" s="312">
        <v>3566.66</v>
      </c>
      <c r="G70" s="312">
        <v>28533.360000000001</v>
      </c>
      <c r="H70" s="313" t="s">
        <v>57</v>
      </c>
    </row>
    <row r="71" spans="1:8" ht="20.100000000000001" customHeight="1" x14ac:dyDescent="0.25">
      <c r="A71" s="311" t="s">
        <v>923</v>
      </c>
      <c r="B71" s="311" t="s">
        <v>336</v>
      </c>
      <c r="C71" s="312">
        <v>39279.919999999998</v>
      </c>
      <c r="D71" s="313" t="s">
        <v>57</v>
      </c>
      <c r="E71" s="312">
        <v>0</v>
      </c>
      <c r="F71" s="312">
        <v>0</v>
      </c>
      <c r="G71" s="312">
        <v>39279.919999999998</v>
      </c>
      <c r="H71" s="313" t="s">
        <v>57</v>
      </c>
    </row>
    <row r="72" spans="1:8" ht="20.100000000000001" customHeight="1" x14ac:dyDescent="0.25">
      <c r="A72" s="311" t="s">
        <v>924</v>
      </c>
      <c r="B72" s="311" t="s">
        <v>337</v>
      </c>
      <c r="C72" s="312">
        <v>24966.62</v>
      </c>
      <c r="D72" s="313" t="s">
        <v>57</v>
      </c>
      <c r="E72" s="312">
        <v>0</v>
      </c>
      <c r="F72" s="312">
        <v>3566.66</v>
      </c>
      <c r="G72" s="312">
        <v>21399.96</v>
      </c>
      <c r="H72" s="313" t="s">
        <v>57</v>
      </c>
    </row>
    <row r="73" spans="1:8" ht="20.100000000000001" customHeight="1" x14ac:dyDescent="0.25">
      <c r="A73" s="311" t="s">
        <v>925</v>
      </c>
      <c r="B73" s="311" t="s">
        <v>338</v>
      </c>
      <c r="C73" s="312">
        <v>17919.919999999998</v>
      </c>
      <c r="D73" s="313" t="s">
        <v>57</v>
      </c>
      <c r="E73" s="312">
        <v>0</v>
      </c>
      <c r="F73" s="312">
        <v>0</v>
      </c>
      <c r="G73" s="312">
        <v>17919.919999999998</v>
      </c>
      <c r="H73" s="313" t="s">
        <v>57</v>
      </c>
    </row>
    <row r="74" spans="1:8" ht="20.100000000000001" customHeight="1" x14ac:dyDescent="0.25">
      <c r="A74" s="311" t="s">
        <v>926</v>
      </c>
      <c r="B74" s="311" t="s">
        <v>339</v>
      </c>
      <c r="C74" s="312">
        <v>0</v>
      </c>
      <c r="D74" s="313" t="s">
        <v>57</v>
      </c>
      <c r="E74" s="312">
        <v>26750</v>
      </c>
      <c r="F74" s="312">
        <v>0</v>
      </c>
      <c r="G74" s="312">
        <v>26750</v>
      </c>
      <c r="H74" s="313" t="s">
        <v>57</v>
      </c>
    </row>
    <row r="75" spans="1:8" ht="20.100000000000001" customHeight="1" x14ac:dyDescent="0.25">
      <c r="A75" s="311" t="s">
        <v>927</v>
      </c>
      <c r="B75" s="311" t="s">
        <v>340</v>
      </c>
      <c r="C75" s="312">
        <v>3437.34</v>
      </c>
      <c r="D75" s="313" t="s">
        <v>57</v>
      </c>
      <c r="E75" s="312">
        <v>0</v>
      </c>
      <c r="F75" s="312">
        <v>0</v>
      </c>
      <c r="G75" s="312">
        <v>3437.34</v>
      </c>
      <c r="H75" s="313" t="s">
        <v>57</v>
      </c>
    </row>
    <row r="76" spans="1:8" ht="20.100000000000001" customHeight="1" x14ac:dyDescent="0.25">
      <c r="A76" s="311" t="s">
        <v>928</v>
      </c>
      <c r="B76" s="311" t="s">
        <v>341</v>
      </c>
      <c r="C76" s="312">
        <v>7839.92</v>
      </c>
      <c r="D76" s="313" t="s">
        <v>57</v>
      </c>
      <c r="E76" s="312">
        <v>0</v>
      </c>
      <c r="F76" s="312">
        <v>0</v>
      </c>
      <c r="G76" s="312">
        <v>7839.92</v>
      </c>
      <c r="H76" s="313" t="s">
        <v>57</v>
      </c>
    </row>
    <row r="77" spans="1:8" ht="20.100000000000001" customHeight="1" x14ac:dyDescent="0.25">
      <c r="A77" s="311" t="s">
        <v>929</v>
      </c>
      <c r="B77" s="311" t="s">
        <v>342</v>
      </c>
      <c r="C77" s="312">
        <v>11368.75</v>
      </c>
      <c r="D77" s="313" t="s">
        <v>57</v>
      </c>
      <c r="E77" s="312">
        <v>0</v>
      </c>
      <c r="F77" s="312">
        <v>1337.5</v>
      </c>
      <c r="G77" s="312">
        <v>10031.25</v>
      </c>
      <c r="H77" s="313" t="s">
        <v>57</v>
      </c>
    </row>
    <row r="78" spans="1:8" ht="20.100000000000001" customHeight="1" x14ac:dyDescent="0.25">
      <c r="A78" s="311" t="s">
        <v>930</v>
      </c>
      <c r="B78" s="311" t="s">
        <v>343</v>
      </c>
      <c r="C78" s="317">
        <v>-1916.59</v>
      </c>
      <c r="D78" s="313" t="s">
        <v>57</v>
      </c>
      <c r="E78" s="312">
        <v>0</v>
      </c>
      <c r="F78" s="312">
        <v>83.41</v>
      </c>
      <c r="G78" s="317">
        <v>-2000</v>
      </c>
      <c r="H78" s="313" t="s">
        <v>57</v>
      </c>
    </row>
    <row r="79" spans="1:8" ht="20.100000000000001" customHeight="1" x14ac:dyDescent="0.25">
      <c r="A79" s="311" t="s">
        <v>931</v>
      </c>
      <c r="B79" s="311" t="s">
        <v>344</v>
      </c>
      <c r="C79" s="312">
        <v>2537.5</v>
      </c>
      <c r="D79" s="313" t="s">
        <v>57</v>
      </c>
      <c r="E79" s="312">
        <v>0</v>
      </c>
      <c r="F79" s="312">
        <v>0</v>
      </c>
      <c r="G79" s="312">
        <v>2537.5</v>
      </c>
      <c r="H79" s="313" t="s">
        <v>57</v>
      </c>
    </row>
    <row r="80" spans="1:8" ht="20.100000000000001" customHeight="1" x14ac:dyDescent="0.25">
      <c r="A80" s="311" t="s">
        <v>932</v>
      </c>
      <c r="B80" s="311" t="s">
        <v>345</v>
      </c>
      <c r="C80" s="312">
        <v>11200</v>
      </c>
      <c r="D80" s="313" t="s">
        <v>57</v>
      </c>
      <c r="E80" s="312">
        <v>0</v>
      </c>
      <c r="F80" s="312">
        <v>0</v>
      </c>
      <c r="G80" s="312">
        <v>11200</v>
      </c>
      <c r="H80" s="313" t="s">
        <v>57</v>
      </c>
    </row>
    <row r="81" spans="1:8" ht="20.100000000000001" customHeight="1" x14ac:dyDescent="0.25">
      <c r="A81" s="311" t="s">
        <v>933</v>
      </c>
      <c r="B81" s="311" t="s">
        <v>346</v>
      </c>
      <c r="C81" s="312">
        <v>21858.82</v>
      </c>
      <c r="D81" s="313" t="s">
        <v>57</v>
      </c>
      <c r="E81" s="312">
        <v>0</v>
      </c>
      <c r="F81" s="312">
        <v>2231.7800000000002</v>
      </c>
      <c r="G81" s="312">
        <v>19627.04</v>
      </c>
      <c r="H81" s="313" t="s">
        <v>57</v>
      </c>
    </row>
    <row r="82" spans="1:8" ht="20.100000000000001" customHeight="1" x14ac:dyDescent="0.25">
      <c r="A82" s="311" t="s">
        <v>934</v>
      </c>
      <c r="B82" s="311" t="s">
        <v>347</v>
      </c>
      <c r="C82" s="312">
        <v>8780.4</v>
      </c>
      <c r="D82" s="313" t="s">
        <v>57</v>
      </c>
      <c r="E82" s="312">
        <v>0</v>
      </c>
      <c r="F82" s="312">
        <v>1783.34</v>
      </c>
      <c r="G82" s="312">
        <v>6997.06</v>
      </c>
      <c r="H82" s="313" t="s">
        <v>57</v>
      </c>
    </row>
    <row r="83" spans="1:8" ht="20.100000000000001" customHeight="1" x14ac:dyDescent="0.25">
      <c r="A83" s="311" t="s">
        <v>935</v>
      </c>
      <c r="B83" s="311" t="s">
        <v>348</v>
      </c>
      <c r="C83" s="312">
        <v>2230.67</v>
      </c>
      <c r="D83" s="313" t="s">
        <v>57</v>
      </c>
      <c r="E83" s="312">
        <v>0</v>
      </c>
      <c r="F83" s="312">
        <v>0</v>
      </c>
      <c r="G83" s="312">
        <v>2230.67</v>
      </c>
      <c r="H83" s="313" t="s">
        <v>57</v>
      </c>
    </row>
    <row r="84" spans="1:8" ht="20.100000000000001" customHeight="1" x14ac:dyDescent="0.25">
      <c r="A84" s="311" t="s">
        <v>936</v>
      </c>
      <c r="B84" s="311" t="s">
        <v>349</v>
      </c>
      <c r="C84" s="312">
        <v>14445.02</v>
      </c>
      <c r="D84" s="313" t="s">
        <v>57</v>
      </c>
      <c r="E84" s="312">
        <v>0</v>
      </c>
      <c r="F84" s="312">
        <v>891.66</v>
      </c>
      <c r="G84" s="312">
        <v>13553.36</v>
      </c>
      <c r="H84" s="313" t="s">
        <v>57</v>
      </c>
    </row>
    <row r="85" spans="1:8" ht="20.100000000000001" customHeight="1" x14ac:dyDescent="0.25">
      <c r="A85" s="311" t="s">
        <v>937</v>
      </c>
      <c r="B85" s="311" t="s">
        <v>350</v>
      </c>
      <c r="C85" s="312">
        <v>1605</v>
      </c>
      <c r="D85" s="313" t="s">
        <v>57</v>
      </c>
      <c r="E85" s="312">
        <v>42800</v>
      </c>
      <c r="F85" s="312">
        <v>0</v>
      </c>
      <c r="G85" s="312">
        <v>44405</v>
      </c>
      <c r="H85" s="313" t="s">
        <v>57</v>
      </c>
    </row>
    <row r="86" spans="1:8" ht="20.100000000000001" customHeight="1" x14ac:dyDescent="0.25">
      <c r="A86" s="311" t="s">
        <v>939</v>
      </c>
      <c r="B86" s="311" t="s">
        <v>352</v>
      </c>
      <c r="C86" s="312">
        <v>30316.69</v>
      </c>
      <c r="D86" s="313" t="s">
        <v>57</v>
      </c>
      <c r="E86" s="312">
        <v>0</v>
      </c>
      <c r="F86" s="312">
        <v>3566.66</v>
      </c>
      <c r="G86" s="312">
        <v>26750.03</v>
      </c>
      <c r="H86" s="313" t="s">
        <v>57</v>
      </c>
    </row>
    <row r="87" spans="1:8" ht="20.100000000000001" customHeight="1" x14ac:dyDescent="0.25">
      <c r="A87" s="311" t="s">
        <v>940</v>
      </c>
      <c r="B87" s="311" t="s">
        <v>353</v>
      </c>
      <c r="C87" s="312">
        <v>27916.67</v>
      </c>
      <c r="D87" s="313" t="s">
        <v>57</v>
      </c>
      <c r="E87" s="312">
        <v>0</v>
      </c>
      <c r="F87" s="312">
        <v>0</v>
      </c>
      <c r="G87" s="312">
        <v>27916.67</v>
      </c>
      <c r="H87" s="313" t="s">
        <v>57</v>
      </c>
    </row>
    <row r="88" spans="1:8" ht="20.100000000000001" customHeight="1" x14ac:dyDescent="0.25">
      <c r="A88" s="311" t="s">
        <v>941</v>
      </c>
      <c r="B88" s="311" t="s">
        <v>354</v>
      </c>
      <c r="C88" s="312">
        <v>24200</v>
      </c>
      <c r="D88" s="313" t="s">
        <v>57</v>
      </c>
      <c r="E88" s="312">
        <v>0</v>
      </c>
      <c r="F88" s="312">
        <v>0</v>
      </c>
      <c r="G88" s="312">
        <v>24200</v>
      </c>
      <c r="H88" s="313" t="s">
        <v>57</v>
      </c>
    </row>
    <row r="89" spans="1:8" ht="20.100000000000001" customHeight="1" x14ac:dyDescent="0.25">
      <c r="A89" s="311" t="s">
        <v>942</v>
      </c>
      <c r="B89" s="311" t="s">
        <v>355</v>
      </c>
      <c r="C89" s="312">
        <v>5171.59</v>
      </c>
      <c r="D89" s="313" t="s">
        <v>57</v>
      </c>
      <c r="E89" s="312">
        <v>0</v>
      </c>
      <c r="F89" s="312">
        <v>0</v>
      </c>
      <c r="G89" s="312">
        <v>5171.59</v>
      </c>
      <c r="H89" s="313" t="s">
        <v>57</v>
      </c>
    </row>
    <row r="90" spans="1:8" ht="20.100000000000001" customHeight="1" x14ac:dyDescent="0.25">
      <c r="A90" s="311" t="s">
        <v>943</v>
      </c>
      <c r="B90" s="311" t="s">
        <v>356</v>
      </c>
      <c r="C90" s="312">
        <v>42800</v>
      </c>
      <c r="D90" s="313" t="s">
        <v>57</v>
      </c>
      <c r="E90" s="312">
        <v>0</v>
      </c>
      <c r="F90" s="312">
        <v>0</v>
      </c>
      <c r="G90" s="312">
        <v>42800</v>
      </c>
      <c r="H90" s="313" t="s">
        <v>57</v>
      </c>
    </row>
    <row r="91" spans="1:8" ht="20.100000000000001" customHeight="1" x14ac:dyDescent="0.25">
      <c r="A91" s="311" t="s">
        <v>944</v>
      </c>
      <c r="B91" s="311" t="s">
        <v>357</v>
      </c>
      <c r="C91" s="312">
        <v>28087.53</v>
      </c>
      <c r="D91" s="313" t="s">
        <v>57</v>
      </c>
      <c r="E91" s="312">
        <v>0</v>
      </c>
      <c r="F91" s="312">
        <v>3566.66</v>
      </c>
      <c r="G91" s="312">
        <v>24520.87</v>
      </c>
      <c r="H91" s="313" t="s">
        <v>57</v>
      </c>
    </row>
    <row r="92" spans="1:8" ht="20.100000000000001" customHeight="1" x14ac:dyDescent="0.25">
      <c r="A92" s="311" t="s">
        <v>945</v>
      </c>
      <c r="B92" s="311" t="s">
        <v>358</v>
      </c>
      <c r="C92" s="312">
        <v>11200</v>
      </c>
      <c r="D92" s="313" t="s">
        <v>57</v>
      </c>
      <c r="E92" s="312">
        <v>0</v>
      </c>
      <c r="F92" s="312">
        <v>0</v>
      </c>
      <c r="G92" s="312">
        <v>11200</v>
      </c>
      <c r="H92" s="313" t="s">
        <v>57</v>
      </c>
    </row>
    <row r="93" spans="1:8" ht="20.100000000000001" customHeight="1" x14ac:dyDescent="0.25">
      <c r="A93" s="311" t="s">
        <v>946</v>
      </c>
      <c r="B93" s="311" t="s">
        <v>359</v>
      </c>
      <c r="C93" s="312">
        <v>24675</v>
      </c>
      <c r="D93" s="313" t="s">
        <v>57</v>
      </c>
      <c r="E93" s="312">
        <v>0</v>
      </c>
      <c r="F93" s="312">
        <v>3525</v>
      </c>
      <c r="G93" s="312">
        <v>21150</v>
      </c>
      <c r="H93" s="313" t="s">
        <v>57</v>
      </c>
    </row>
    <row r="94" spans="1:8" ht="20.100000000000001" customHeight="1" x14ac:dyDescent="0.25">
      <c r="A94" s="311" t="s">
        <v>947</v>
      </c>
      <c r="B94" s="311" t="s">
        <v>360</v>
      </c>
      <c r="C94" s="312">
        <v>5929.64</v>
      </c>
      <c r="D94" s="313" t="s">
        <v>57</v>
      </c>
      <c r="E94" s="312">
        <v>0</v>
      </c>
      <c r="F94" s="312">
        <v>1694.16</v>
      </c>
      <c r="G94" s="312">
        <v>4235.4799999999996</v>
      </c>
      <c r="H94" s="313" t="s">
        <v>57</v>
      </c>
    </row>
    <row r="95" spans="1:8" ht="20.100000000000001" customHeight="1" x14ac:dyDescent="0.25">
      <c r="A95" s="311" t="s">
        <v>948</v>
      </c>
      <c r="B95" s="311" t="s">
        <v>408</v>
      </c>
      <c r="C95" s="312">
        <v>14126.92</v>
      </c>
      <c r="D95" s="313" t="s">
        <v>57</v>
      </c>
      <c r="E95" s="312">
        <v>32100</v>
      </c>
      <c r="F95" s="312">
        <v>2675</v>
      </c>
      <c r="G95" s="312">
        <v>43551.92</v>
      </c>
      <c r="H95" s="313" t="s">
        <v>57</v>
      </c>
    </row>
    <row r="96" spans="1:8" ht="20.100000000000001" customHeight="1" x14ac:dyDescent="0.25">
      <c r="A96" s="311" t="s">
        <v>949</v>
      </c>
      <c r="B96" s="311" t="s">
        <v>361</v>
      </c>
      <c r="C96" s="312">
        <v>15977.77</v>
      </c>
      <c r="D96" s="313" t="s">
        <v>57</v>
      </c>
      <c r="E96" s="312">
        <v>0</v>
      </c>
      <c r="F96" s="312">
        <v>2675</v>
      </c>
      <c r="G96" s="312">
        <v>13302.77</v>
      </c>
      <c r="H96" s="313" t="s">
        <v>57</v>
      </c>
    </row>
    <row r="97" spans="1:8" ht="20.100000000000001" customHeight="1" x14ac:dyDescent="0.25">
      <c r="A97" s="311" t="s">
        <v>950</v>
      </c>
      <c r="B97" s="311" t="s">
        <v>362</v>
      </c>
      <c r="C97" s="312">
        <v>4815</v>
      </c>
      <c r="D97" s="313" t="s">
        <v>57</v>
      </c>
      <c r="E97" s="312">
        <v>0</v>
      </c>
      <c r="F97" s="312">
        <v>1070</v>
      </c>
      <c r="G97" s="312">
        <v>3745</v>
      </c>
      <c r="H97" s="313" t="s">
        <v>57</v>
      </c>
    </row>
    <row r="98" spans="1:8" ht="20.100000000000001" customHeight="1" x14ac:dyDescent="0.25">
      <c r="A98" s="311" t="s">
        <v>951</v>
      </c>
      <c r="B98" s="311" t="s">
        <v>363</v>
      </c>
      <c r="C98" s="312">
        <v>8916.68</v>
      </c>
      <c r="D98" s="313" t="s">
        <v>57</v>
      </c>
      <c r="E98" s="312">
        <v>0</v>
      </c>
      <c r="F98" s="312">
        <v>0</v>
      </c>
      <c r="G98" s="312">
        <v>8916.68</v>
      </c>
      <c r="H98" s="313" t="s">
        <v>57</v>
      </c>
    </row>
    <row r="99" spans="1:8" ht="20.100000000000001" customHeight="1" x14ac:dyDescent="0.25">
      <c r="A99" s="311" t="s">
        <v>952</v>
      </c>
      <c r="B99" s="311" t="s">
        <v>364</v>
      </c>
      <c r="C99" s="312">
        <v>28000</v>
      </c>
      <c r="D99" s="313" t="s">
        <v>57</v>
      </c>
      <c r="E99" s="312">
        <v>0</v>
      </c>
      <c r="F99" s="312">
        <v>0</v>
      </c>
      <c r="G99" s="312">
        <v>28000</v>
      </c>
      <c r="H99" s="313" t="s">
        <v>57</v>
      </c>
    </row>
    <row r="100" spans="1:8" ht="20.100000000000001" customHeight="1" x14ac:dyDescent="0.25">
      <c r="A100" s="311" t="s">
        <v>953</v>
      </c>
      <c r="B100" s="311" t="s">
        <v>365</v>
      </c>
      <c r="C100" s="312">
        <v>32100</v>
      </c>
      <c r="D100" s="313" t="s">
        <v>57</v>
      </c>
      <c r="E100" s="312">
        <v>0</v>
      </c>
      <c r="F100" s="312">
        <v>0</v>
      </c>
      <c r="G100" s="312">
        <v>32100</v>
      </c>
      <c r="H100" s="313" t="s">
        <v>57</v>
      </c>
    </row>
    <row r="101" spans="1:8" ht="20.100000000000001" customHeight="1" x14ac:dyDescent="0.25">
      <c r="A101" s="311" t="s">
        <v>954</v>
      </c>
      <c r="B101" s="311" t="s">
        <v>366</v>
      </c>
      <c r="C101" s="312">
        <v>50960</v>
      </c>
      <c r="D101" s="313" t="s">
        <v>57</v>
      </c>
      <c r="E101" s="312">
        <v>0</v>
      </c>
      <c r="F101" s="312">
        <v>0</v>
      </c>
      <c r="G101" s="312">
        <v>50960</v>
      </c>
      <c r="H101" s="313" t="s">
        <v>57</v>
      </c>
    </row>
    <row r="102" spans="1:8" ht="20.100000000000001" customHeight="1" x14ac:dyDescent="0.25">
      <c r="A102" s="311" t="s">
        <v>955</v>
      </c>
      <c r="B102" s="311" t="s">
        <v>367</v>
      </c>
      <c r="C102" s="312">
        <v>7840</v>
      </c>
      <c r="D102" s="313" t="s">
        <v>57</v>
      </c>
      <c r="E102" s="312">
        <v>0</v>
      </c>
      <c r="F102" s="312">
        <v>0</v>
      </c>
      <c r="G102" s="312">
        <v>7840</v>
      </c>
      <c r="H102" s="313" t="s">
        <v>57</v>
      </c>
    </row>
    <row r="103" spans="1:8" ht="20.100000000000001" customHeight="1" x14ac:dyDescent="0.25">
      <c r="A103" s="311" t="s">
        <v>956</v>
      </c>
      <c r="B103" s="311" t="s">
        <v>368</v>
      </c>
      <c r="C103" s="312">
        <v>22400</v>
      </c>
      <c r="D103" s="313" t="s">
        <v>57</v>
      </c>
      <c r="E103" s="312">
        <v>0</v>
      </c>
      <c r="F103" s="312">
        <v>0</v>
      </c>
      <c r="G103" s="312">
        <v>22400</v>
      </c>
      <c r="H103" s="313" t="s">
        <v>57</v>
      </c>
    </row>
    <row r="104" spans="1:8" ht="20.100000000000001" customHeight="1" x14ac:dyDescent="0.25">
      <c r="A104" s="311" t="s">
        <v>957</v>
      </c>
      <c r="B104" s="311" t="s">
        <v>371</v>
      </c>
      <c r="C104" s="312">
        <v>33600</v>
      </c>
      <c r="D104" s="313" t="s">
        <v>57</v>
      </c>
      <c r="E104" s="312">
        <v>0</v>
      </c>
      <c r="F104" s="312">
        <v>0</v>
      </c>
      <c r="G104" s="312">
        <v>33600</v>
      </c>
      <c r="H104" s="313" t="s">
        <v>57</v>
      </c>
    </row>
    <row r="105" spans="1:8" ht="20.100000000000001" customHeight="1" x14ac:dyDescent="0.25">
      <c r="A105" s="311" t="s">
        <v>958</v>
      </c>
      <c r="B105" s="311" t="s">
        <v>372</v>
      </c>
      <c r="C105" s="312">
        <v>4200.0200000000004</v>
      </c>
      <c r="D105" s="313" t="s">
        <v>57</v>
      </c>
      <c r="E105" s="312">
        <v>0</v>
      </c>
      <c r="F105" s="312">
        <v>0</v>
      </c>
      <c r="G105" s="312">
        <v>4200.0200000000004</v>
      </c>
      <c r="H105" s="313" t="s">
        <v>57</v>
      </c>
    </row>
    <row r="106" spans="1:8" ht="20.100000000000001" customHeight="1" x14ac:dyDescent="0.25">
      <c r="A106" s="311" t="s">
        <v>959</v>
      </c>
      <c r="B106" s="311" t="s">
        <v>373</v>
      </c>
      <c r="C106" s="312">
        <v>22214.89</v>
      </c>
      <c r="D106" s="313" t="s">
        <v>57</v>
      </c>
      <c r="E106" s="312">
        <v>0</v>
      </c>
      <c r="F106" s="312">
        <v>3120.84</v>
      </c>
      <c r="G106" s="312">
        <v>19094.05</v>
      </c>
      <c r="H106" s="313" t="s">
        <v>57</v>
      </c>
    </row>
    <row r="107" spans="1:8" ht="20.100000000000001" customHeight="1" x14ac:dyDescent="0.25">
      <c r="A107" s="311" t="s">
        <v>960</v>
      </c>
      <c r="B107" s="311" t="s">
        <v>285</v>
      </c>
      <c r="C107" s="312">
        <v>60000</v>
      </c>
      <c r="D107" s="313" t="s">
        <v>57</v>
      </c>
      <c r="E107" s="312">
        <v>0</v>
      </c>
      <c r="F107" s="312">
        <v>0</v>
      </c>
      <c r="G107" s="312">
        <v>60000</v>
      </c>
      <c r="H107" s="313" t="s">
        <v>57</v>
      </c>
    </row>
    <row r="108" spans="1:8" ht="20.100000000000001" customHeight="1" x14ac:dyDescent="0.25">
      <c r="A108" s="311" t="s">
        <v>961</v>
      </c>
      <c r="B108" s="311" t="s">
        <v>374</v>
      </c>
      <c r="C108" s="312">
        <v>5858.33</v>
      </c>
      <c r="D108" s="313" t="s">
        <v>57</v>
      </c>
      <c r="E108" s="312">
        <v>0</v>
      </c>
      <c r="F108" s="312">
        <v>0</v>
      </c>
      <c r="G108" s="312">
        <v>5858.33</v>
      </c>
      <c r="H108" s="313" t="s">
        <v>57</v>
      </c>
    </row>
    <row r="109" spans="1:8" ht="20.100000000000001" customHeight="1" x14ac:dyDescent="0.25">
      <c r="A109" s="311" t="s">
        <v>962</v>
      </c>
      <c r="B109" s="311" t="s">
        <v>375</v>
      </c>
      <c r="C109" s="312">
        <v>34500</v>
      </c>
      <c r="D109" s="313" t="s">
        <v>57</v>
      </c>
      <c r="E109" s="312">
        <v>0</v>
      </c>
      <c r="F109" s="312">
        <v>0</v>
      </c>
      <c r="G109" s="312">
        <v>34500</v>
      </c>
      <c r="H109" s="313" t="s">
        <v>57</v>
      </c>
    </row>
    <row r="110" spans="1:8" ht="20.100000000000001" customHeight="1" x14ac:dyDescent="0.25">
      <c r="A110" s="311" t="s">
        <v>963</v>
      </c>
      <c r="B110" s="311" t="s">
        <v>376</v>
      </c>
      <c r="C110" s="312">
        <v>6250</v>
      </c>
      <c r="D110" s="313" t="s">
        <v>57</v>
      </c>
      <c r="E110" s="312">
        <v>0</v>
      </c>
      <c r="F110" s="312">
        <v>0</v>
      </c>
      <c r="G110" s="312">
        <v>6250</v>
      </c>
      <c r="H110" s="313" t="s">
        <v>57</v>
      </c>
    </row>
    <row r="111" spans="1:8" ht="20.100000000000001" customHeight="1" x14ac:dyDescent="0.25">
      <c r="A111" s="311" t="s">
        <v>964</v>
      </c>
      <c r="B111" s="311" t="s">
        <v>377</v>
      </c>
      <c r="C111" s="312">
        <v>8119.99</v>
      </c>
      <c r="D111" s="313" t="s">
        <v>57</v>
      </c>
      <c r="E111" s="312">
        <v>0</v>
      </c>
      <c r="F111" s="312">
        <v>0</v>
      </c>
      <c r="G111" s="312">
        <v>8119.99</v>
      </c>
      <c r="H111" s="313" t="s">
        <v>57</v>
      </c>
    </row>
    <row r="112" spans="1:8" ht="20.100000000000001" customHeight="1" x14ac:dyDescent="0.25">
      <c r="A112" s="311" t="s">
        <v>965</v>
      </c>
      <c r="B112" s="311" t="s">
        <v>378</v>
      </c>
      <c r="C112" s="312">
        <v>23272.46</v>
      </c>
      <c r="D112" s="313" t="s">
        <v>57</v>
      </c>
      <c r="E112" s="312">
        <v>0</v>
      </c>
      <c r="F112" s="312">
        <v>1605</v>
      </c>
      <c r="G112" s="312">
        <v>21667.46</v>
      </c>
      <c r="H112" s="313" t="s">
        <v>57</v>
      </c>
    </row>
    <row r="113" spans="1:8" ht="20.100000000000001" customHeight="1" x14ac:dyDescent="0.25">
      <c r="A113" s="311" t="s">
        <v>966</v>
      </c>
      <c r="B113" s="311" t="s">
        <v>379</v>
      </c>
      <c r="C113" s="312">
        <v>26750</v>
      </c>
      <c r="D113" s="313" t="s">
        <v>57</v>
      </c>
      <c r="E113" s="312">
        <v>0</v>
      </c>
      <c r="F113" s="312">
        <v>0</v>
      </c>
      <c r="G113" s="312">
        <v>26750</v>
      </c>
      <c r="H113" s="313" t="s">
        <v>57</v>
      </c>
    </row>
    <row r="114" spans="1:8" ht="20.100000000000001" customHeight="1" x14ac:dyDescent="0.25">
      <c r="A114" s="311" t="s">
        <v>967</v>
      </c>
      <c r="B114" s="311" t="s">
        <v>381</v>
      </c>
      <c r="C114" s="312">
        <v>13832.77</v>
      </c>
      <c r="D114" s="313" t="s">
        <v>57</v>
      </c>
      <c r="E114" s="312">
        <v>0</v>
      </c>
      <c r="F114" s="312">
        <v>2291.6</v>
      </c>
      <c r="G114" s="312">
        <v>11541.17</v>
      </c>
      <c r="H114" s="313" t="s">
        <v>57</v>
      </c>
    </row>
    <row r="115" spans="1:8" ht="20.100000000000001" customHeight="1" x14ac:dyDescent="0.25">
      <c r="A115" s="311" t="s">
        <v>968</v>
      </c>
      <c r="B115" s="311" t="s">
        <v>382</v>
      </c>
      <c r="C115" s="312">
        <v>1400</v>
      </c>
      <c r="D115" s="313" t="s">
        <v>57</v>
      </c>
      <c r="E115" s="312">
        <v>0</v>
      </c>
      <c r="F115" s="312">
        <v>0</v>
      </c>
      <c r="G115" s="312">
        <v>1400</v>
      </c>
      <c r="H115" s="313" t="s">
        <v>57</v>
      </c>
    </row>
    <row r="116" spans="1:8" ht="20.100000000000001" customHeight="1" x14ac:dyDescent="0.25">
      <c r="A116" s="311" t="s">
        <v>969</v>
      </c>
      <c r="B116" s="311" t="s">
        <v>383</v>
      </c>
      <c r="C116" s="312">
        <v>1169.4000000000001</v>
      </c>
      <c r="D116" s="313" t="s">
        <v>57</v>
      </c>
      <c r="E116" s="312">
        <v>0</v>
      </c>
      <c r="F116" s="312">
        <v>0</v>
      </c>
      <c r="G116" s="312">
        <v>1169.4000000000001</v>
      </c>
      <c r="H116" s="313" t="s">
        <v>57</v>
      </c>
    </row>
    <row r="117" spans="1:8" ht="20.100000000000001" customHeight="1" x14ac:dyDescent="0.25">
      <c r="A117" s="311" t="s">
        <v>970</v>
      </c>
      <c r="B117" s="311" t="s">
        <v>384</v>
      </c>
      <c r="C117" s="312">
        <v>32432.16</v>
      </c>
      <c r="D117" s="313" t="s">
        <v>57</v>
      </c>
      <c r="E117" s="312">
        <v>0</v>
      </c>
      <c r="F117" s="312">
        <v>2675</v>
      </c>
      <c r="G117" s="312">
        <v>29757.16</v>
      </c>
      <c r="H117" s="313" t="s">
        <v>57</v>
      </c>
    </row>
    <row r="118" spans="1:8" ht="20.100000000000001" customHeight="1" x14ac:dyDescent="0.25">
      <c r="A118" s="311" t="s">
        <v>971</v>
      </c>
      <c r="B118" s="311" t="s">
        <v>385</v>
      </c>
      <c r="C118" s="312">
        <v>33125.42</v>
      </c>
      <c r="D118" s="313" t="s">
        <v>57</v>
      </c>
      <c r="E118" s="312">
        <v>0</v>
      </c>
      <c r="F118" s="312">
        <v>4592.08</v>
      </c>
      <c r="G118" s="312">
        <v>28533.34</v>
      </c>
      <c r="H118" s="313" t="s">
        <v>57</v>
      </c>
    </row>
    <row r="119" spans="1:8" ht="20.100000000000001" customHeight="1" x14ac:dyDescent="0.25">
      <c r="A119" s="311" t="s">
        <v>972</v>
      </c>
      <c r="B119" s="311" t="s">
        <v>386</v>
      </c>
      <c r="C119" s="312">
        <v>42973.760000000002</v>
      </c>
      <c r="D119" s="313" t="s">
        <v>57</v>
      </c>
      <c r="E119" s="312">
        <v>0</v>
      </c>
      <c r="F119" s="312">
        <v>400</v>
      </c>
      <c r="G119" s="312">
        <v>42573.760000000002</v>
      </c>
      <c r="H119" s="313" t="s">
        <v>57</v>
      </c>
    </row>
    <row r="120" spans="1:8" ht="20.100000000000001" customHeight="1" x14ac:dyDescent="0.25">
      <c r="A120" s="311" t="s">
        <v>973</v>
      </c>
      <c r="B120" s="311" t="s">
        <v>387</v>
      </c>
      <c r="C120" s="312">
        <v>28533.360000000001</v>
      </c>
      <c r="D120" s="313" t="s">
        <v>57</v>
      </c>
      <c r="E120" s="312">
        <v>0</v>
      </c>
      <c r="F120" s="312">
        <v>3566.66</v>
      </c>
      <c r="G120" s="312">
        <v>24966.7</v>
      </c>
      <c r="H120" s="313" t="s">
        <v>57</v>
      </c>
    </row>
    <row r="121" spans="1:8" ht="20.100000000000001" customHeight="1" x14ac:dyDescent="0.25">
      <c r="A121" s="311" t="s">
        <v>974</v>
      </c>
      <c r="B121" s="311" t="s">
        <v>388</v>
      </c>
      <c r="C121" s="312">
        <v>53745.13</v>
      </c>
      <c r="D121" s="313" t="s">
        <v>57</v>
      </c>
      <c r="E121" s="312">
        <v>0</v>
      </c>
      <c r="F121" s="312">
        <v>0</v>
      </c>
      <c r="G121" s="312">
        <v>53745.13</v>
      </c>
      <c r="H121" s="313" t="s">
        <v>57</v>
      </c>
    </row>
    <row r="122" spans="1:8" ht="20.100000000000001" customHeight="1" x14ac:dyDescent="0.25">
      <c r="A122" s="311" t="s">
        <v>975</v>
      </c>
      <c r="B122" s="311" t="s">
        <v>389</v>
      </c>
      <c r="C122" s="312">
        <v>30316.77</v>
      </c>
      <c r="D122" s="313" t="s">
        <v>57</v>
      </c>
      <c r="E122" s="312">
        <v>0</v>
      </c>
      <c r="F122" s="312">
        <v>3566.66</v>
      </c>
      <c r="G122" s="312">
        <v>26750.11</v>
      </c>
      <c r="H122" s="313" t="s">
        <v>57</v>
      </c>
    </row>
    <row r="123" spans="1:8" ht="20.100000000000001" customHeight="1" x14ac:dyDescent="0.25">
      <c r="A123" s="311" t="s">
        <v>976</v>
      </c>
      <c r="B123" s="311" t="s">
        <v>391</v>
      </c>
      <c r="C123" s="312">
        <v>713.33</v>
      </c>
      <c r="D123" s="313" t="s">
        <v>57</v>
      </c>
      <c r="E123" s="312">
        <v>0</v>
      </c>
      <c r="F123" s="312">
        <v>0</v>
      </c>
      <c r="G123" s="312">
        <v>713.33</v>
      </c>
      <c r="H123" s="313" t="s">
        <v>57</v>
      </c>
    </row>
    <row r="124" spans="1:8" ht="20.100000000000001" customHeight="1" x14ac:dyDescent="0.25">
      <c r="A124" s="311" t="s">
        <v>977</v>
      </c>
      <c r="B124" s="311" t="s">
        <v>392</v>
      </c>
      <c r="C124" s="312">
        <v>2273.75</v>
      </c>
      <c r="D124" s="313" t="s">
        <v>57</v>
      </c>
      <c r="E124" s="312">
        <v>0</v>
      </c>
      <c r="F124" s="312">
        <v>0</v>
      </c>
      <c r="G124" s="312">
        <v>2273.75</v>
      </c>
      <c r="H124" s="313" t="s">
        <v>57</v>
      </c>
    </row>
    <row r="125" spans="1:8" ht="20.100000000000001" customHeight="1" x14ac:dyDescent="0.25">
      <c r="A125" s="311" t="s">
        <v>978</v>
      </c>
      <c r="B125" s="311" t="s">
        <v>393</v>
      </c>
      <c r="C125" s="312">
        <v>85600</v>
      </c>
      <c r="D125" s="313" t="s">
        <v>57</v>
      </c>
      <c r="E125" s="312">
        <v>0</v>
      </c>
      <c r="F125" s="312">
        <v>0</v>
      </c>
      <c r="G125" s="312">
        <v>85600</v>
      </c>
      <c r="H125" s="313" t="s">
        <v>57</v>
      </c>
    </row>
    <row r="126" spans="1:8" ht="20.100000000000001" customHeight="1" x14ac:dyDescent="0.25">
      <c r="A126" s="311" t="s">
        <v>979</v>
      </c>
      <c r="B126" s="311" t="s">
        <v>394</v>
      </c>
      <c r="C126" s="312">
        <v>1413.75</v>
      </c>
      <c r="D126" s="313" t="s">
        <v>57</v>
      </c>
      <c r="E126" s="312">
        <v>0</v>
      </c>
      <c r="F126" s="312">
        <v>0</v>
      </c>
      <c r="G126" s="312">
        <v>1413.75</v>
      </c>
      <c r="H126" s="313" t="s">
        <v>57</v>
      </c>
    </row>
    <row r="127" spans="1:8" ht="20.100000000000001" customHeight="1" x14ac:dyDescent="0.25">
      <c r="A127" s="311" t="s">
        <v>980</v>
      </c>
      <c r="B127" s="311" t="s">
        <v>395</v>
      </c>
      <c r="C127" s="312">
        <v>42800</v>
      </c>
      <c r="D127" s="313" t="s">
        <v>57</v>
      </c>
      <c r="E127" s="312">
        <v>0</v>
      </c>
      <c r="F127" s="312">
        <v>0</v>
      </c>
      <c r="G127" s="312">
        <v>42800</v>
      </c>
      <c r="H127" s="313" t="s">
        <v>57</v>
      </c>
    </row>
    <row r="128" spans="1:8" ht="20.100000000000001" customHeight="1" x14ac:dyDescent="0.25">
      <c r="A128" s="311" t="s">
        <v>981</v>
      </c>
      <c r="B128" s="311" t="s">
        <v>396</v>
      </c>
      <c r="C128" s="312">
        <v>43695.360000000001</v>
      </c>
      <c r="D128" s="313" t="s">
        <v>57</v>
      </c>
      <c r="E128" s="312">
        <v>0</v>
      </c>
      <c r="F128" s="312">
        <v>4798.3599999999997</v>
      </c>
      <c r="G128" s="312">
        <v>38897</v>
      </c>
      <c r="H128" s="313" t="s">
        <v>57</v>
      </c>
    </row>
    <row r="129" spans="1:8" ht="20.100000000000001" customHeight="1" x14ac:dyDescent="0.25">
      <c r="A129" s="311" t="s">
        <v>982</v>
      </c>
      <c r="B129" s="311" t="s">
        <v>397</v>
      </c>
      <c r="C129" s="312">
        <v>668.75</v>
      </c>
      <c r="D129" s="313" t="s">
        <v>57</v>
      </c>
      <c r="E129" s="312">
        <v>0</v>
      </c>
      <c r="F129" s="312">
        <v>0</v>
      </c>
      <c r="G129" s="312">
        <v>668.75</v>
      </c>
      <c r="H129" s="313" t="s">
        <v>57</v>
      </c>
    </row>
    <row r="130" spans="1:8" ht="20.100000000000001" customHeight="1" x14ac:dyDescent="0.25">
      <c r="A130" s="311" t="s">
        <v>983</v>
      </c>
      <c r="B130" s="311" t="s">
        <v>398</v>
      </c>
      <c r="C130" s="312">
        <v>12037.5</v>
      </c>
      <c r="D130" s="313" t="s">
        <v>57</v>
      </c>
      <c r="E130" s="312">
        <v>0</v>
      </c>
      <c r="F130" s="312">
        <v>2675</v>
      </c>
      <c r="G130" s="312">
        <v>9362.5</v>
      </c>
      <c r="H130" s="313" t="s">
        <v>57</v>
      </c>
    </row>
    <row r="131" spans="1:8" ht="20.100000000000001" customHeight="1" x14ac:dyDescent="0.25">
      <c r="A131" s="311" t="s">
        <v>984</v>
      </c>
      <c r="B131" s="311" t="s">
        <v>399</v>
      </c>
      <c r="C131" s="312">
        <v>14862.5</v>
      </c>
      <c r="D131" s="313" t="s">
        <v>57</v>
      </c>
      <c r="E131" s="312">
        <v>0</v>
      </c>
      <c r="F131" s="312">
        <v>2575</v>
      </c>
      <c r="G131" s="312">
        <v>12287.5</v>
      </c>
      <c r="H131" s="313" t="s">
        <v>57</v>
      </c>
    </row>
    <row r="132" spans="1:8" ht="20.100000000000001" customHeight="1" x14ac:dyDescent="0.25">
      <c r="A132" s="311" t="s">
        <v>985</v>
      </c>
      <c r="B132" s="311" t="s">
        <v>400</v>
      </c>
      <c r="C132" s="312">
        <v>2009.53</v>
      </c>
      <c r="D132" s="313" t="s">
        <v>57</v>
      </c>
      <c r="E132" s="312">
        <v>0</v>
      </c>
      <c r="F132" s="312">
        <v>0</v>
      </c>
      <c r="G132" s="312">
        <v>2009.53</v>
      </c>
      <c r="H132" s="313" t="s">
        <v>57</v>
      </c>
    </row>
    <row r="133" spans="1:8" ht="20.100000000000001" customHeight="1" x14ac:dyDescent="0.25">
      <c r="A133" s="311" t="s">
        <v>986</v>
      </c>
      <c r="B133" s="311" t="s">
        <v>401</v>
      </c>
      <c r="C133" s="312">
        <v>22737.5</v>
      </c>
      <c r="D133" s="313" t="s">
        <v>57</v>
      </c>
      <c r="E133" s="312">
        <v>2684.42</v>
      </c>
      <c r="F133" s="312">
        <v>1337.5</v>
      </c>
      <c r="G133" s="312">
        <v>24084.42</v>
      </c>
      <c r="H133" s="313" t="s">
        <v>57</v>
      </c>
    </row>
    <row r="134" spans="1:8" ht="20.100000000000001" customHeight="1" x14ac:dyDescent="0.25">
      <c r="A134" s="311" t="s">
        <v>987</v>
      </c>
      <c r="B134" s="311" t="s">
        <v>402</v>
      </c>
      <c r="C134" s="312">
        <v>891.59</v>
      </c>
      <c r="D134" s="313" t="s">
        <v>57</v>
      </c>
      <c r="E134" s="312">
        <v>0</v>
      </c>
      <c r="F134" s="312">
        <v>0</v>
      </c>
      <c r="G134" s="312">
        <v>891.59</v>
      </c>
      <c r="H134" s="313" t="s">
        <v>57</v>
      </c>
    </row>
    <row r="135" spans="1:8" ht="20.100000000000001" customHeight="1" x14ac:dyDescent="0.25">
      <c r="A135" s="311" t="s">
        <v>988</v>
      </c>
      <c r="B135" s="311" t="s">
        <v>403</v>
      </c>
      <c r="C135" s="312">
        <v>810.91</v>
      </c>
      <c r="D135" s="313" t="s">
        <v>57</v>
      </c>
      <c r="E135" s="312">
        <v>0</v>
      </c>
      <c r="F135" s="312">
        <v>0</v>
      </c>
      <c r="G135" s="312">
        <v>810.91</v>
      </c>
      <c r="H135" s="313" t="s">
        <v>57</v>
      </c>
    </row>
    <row r="136" spans="1:8" ht="20.100000000000001" customHeight="1" x14ac:dyDescent="0.25">
      <c r="A136" s="311" t="s">
        <v>989</v>
      </c>
      <c r="B136" s="311" t="s">
        <v>404</v>
      </c>
      <c r="C136" s="312">
        <v>0</v>
      </c>
      <c r="D136" s="313" t="s">
        <v>57</v>
      </c>
      <c r="E136" s="312">
        <v>0</v>
      </c>
      <c r="F136" s="312">
        <v>1783.33</v>
      </c>
      <c r="G136" s="317">
        <v>-1783.33</v>
      </c>
      <c r="H136" s="313" t="s">
        <v>57</v>
      </c>
    </row>
    <row r="137" spans="1:8" ht="20.100000000000001" customHeight="1" x14ac:dyDescent="0.25">
      <c r="A137" s="311" t="s">
        <v>990</v>
      </c>
      <c r="B137" s="311" t="s">
        <v>405</v>
      </c>
      <c r="C137" s="312">
        <v>11900</v>
      </c>
      <c r="D137" s="313" t="s">
        <v>57</v>
      </c>
      <c r="E137" s="312">
        <v>0</v>
      </c>
      <c r="F137" s="312">
        <v>0</v>
      </c>
      <c r="G137" s="312">
        <v>11900</v>
      </c>
      <c r="H137" s="313" t="s">
        <v>57</v>
      </c>
    </row>
    <row r="138" spans="1:8" ht="20.100000000000001" customHeight="1" x14ac:dyDescent="0.25">
      <c r="A138" s="311" t="s">
        <v>991</v>
      </c>
      <c r="B138" s="311" t="s">
        <v>406</v>
      </c>
      <c r="C138" s="312">
        <v>1337.5</v>
      </c>
      <c r="D138" s="313" t="s">
        <v>57</v>
      </c>
      <c r="E138" s="312">
        <v>32100</v>
      </c>
      <c r="F138" s="312">
        <v>0</v>
      </c>
      <c r="G138" s="312">
        <v>33437.5</v>
      </c>
      <c r="H138" s="313" t="s">
        <v>57</v>
      </c>
    </row>
    <row r="139" spans="1:8" ht="20.100000000000001" customHeight="1" x14ac:dyDescent="0.25">
      <c r="A139" s="311" t="s">
        <v>992</v>
      </c>
      <c r="B139" s="311" t="s">
        <v>407</v>
      </c>
      <c r="C139" s="312">
        <v>17387.419999999998</v>
      </c>
      <c r="D139" s="313" t="s">
        <v>57</v>
      </c>
      <c r="E139" s="312">
        <v>0</v>
      </c>
      <c r="F139" s="312">
        <v>2675</v>
      </c>
      <c r="G139" s="312">
        <v>14712.42</v>
      </c>
      <c r="H139" s="313" t="s">
        <v>57</v>
      </c>
    </row>
    <row r="140" spans="1:8" ht="20.100000000000001" customHeight="1" x14ac:dyDescent="0.25">
      <c r="A140" s="311" t="s">
        <v>993</v>
      </c>
      <c r="B140" s="311" t="s">
        <v>409</v>
      </c>
      <c r="C140" s="312">
        <v>30316.62</v>
      </c>
      <c r="D140" s="313" t="s">
        <v>57</v>
      </c>
      <c r="E140" s="312">
        <v>0</v>
      </c>
      <c r="F140" s="312">
        <v>3566.66</v>
      </c>
      <c r="G140" s="312">
        <v>26749.96</v>
      </c>
      <c r="H140" s="313" t="s">
        <v>57</v>
      </c>
    </row>
    <row r="141" spans="1:8" ht="20.100000000000001" customHeight="1" x14ac:dyDescent="0.25">
      <c r="A141" s="311" t="s">
        <v>994</v>
      </c>
      <c r="B141" s="311" t="s">
        <v>410</v>
      </c>
      <c r="C141" s="312">
        <v>891.66</v>
      </c>
      <c r="D141" s="313" t="s">
        <v>57</v>
      </c>
      <c r="E141" s="312">
        <v>0</v>
      </c>
      <c r="F141" s="312">
        <v>0</v>
      </c>
      <c r="G141" s="312">
        <v>891.66</v>
      </c>
      <c r="H141" s="313" t="s">
        <v>57</v>
      </c>
    </row>
    <row r="142" spans="1:8" ht="20.100000000000001" customHeight="1" x14ac:dyDescent="0.25">
      <c r="A142" s="311" t="s">
        <v>995</v>
      </c>
      <c r="B142" s="311" t="s">
        <v>411</v>
      </c>
      <c r="C142" s="312">
        <v>2997.84</v>
      </c>
      <c r="D142" s="313" t="s">
        <v>57</v>
      </c>
      <c r="E142" s="312">
        <v>0</v>
      </c>
      <c r="F142" s="312">
        <v>0</v>
      </c>
      <c r="G142" s="312">
        <v>2997.84</v>
      </c>
      <c r="H142" s="313" t="s">
        <v>57</v>
      </c>
    </row>
    <row r="143" spans="1:8" ht="20.100000000000001" customHeight="1" x14ac:dyDescent="0.25">
      <c r="A143" s="311" t="s">
        <v>996</v>
      </c>
      <c r="B143" s="311" t="s">
        <v>412</v>
      </c>
      <c r="C143" s="312">
        <v>21400</v>
      </c>
      <c r="D143" s="313" t="s">
        <v>57</v>
      </c>
      <c r="E143" s="312">
        <v>0</v>
      </c>
      <c r="F143" s="312">
        <v>1783.34</v>
      </c>
      <c r="G143" s="312">
        <v>19616.66</v>
      </c>
      <c r="H143" s="313" t="s">
        <v>57</v>
      </c>
    </row>
    <row r="144" spans="1:8" ht="20.100000000000001" customHeight="1" x14ac:dyDescent="0.25">
      <c r="A144" s="311" t="s">
        <v>997</v>
      </c>
      <c r="B144" s="311" t="s">
        <v>413</v>
      </c>
      <c r="C144" s="312">
        <v>12385.68</v>
      </c>
      <c r="D144" s="313" t="s">
        <v>57</v>
      </c>
      <c r="E144" s="312">
        <v>0</v>
      </c>
      <c r="F144" s="312">
        <v>2387.7399999999998</v>
      </c>
      <c r="G144" s="312">
        <v>9997.94</v>
      </c>
      <c r="H144" s="313" t="s">
        <v>57</v>
      </c>
    </row>
    <row r="145" spans="1:8" ht="20.100000000000001" customHeight="1" x14ac:dyDescent="0.25">
      <c r="A145" s="311" t="s">
        <v>998</v>
      </c>
      <c r="B145" s="311" t="s">
        <v>414</v>
      </c>
      <c r="C145" s="312">
        <v>27250</v>
      </c>
      <c r="D145" s="313" t="s">
        <v>57</v>
      </c>
      <c r="E145" s="312">
        <v>42800</v>
      </c>
      <c r="F145" s="312">
        <v>0</v>
      </c>
      <c r="G145" s="312">
        <v>70050</v>
      </c>
      <c r="H145" s="313" t="s">
        <v>57</v>
      </c>
    </row>
    <row r="146" spans="1:8" ht="20.100000000000001" customHeight="1" x14ac:dyDescent="0.25">
      <c r="A146" s="311" t="s">
        <v>999</v>
      </c>
      <c r="B146" s="311" t="s">
        <v>415</v>
      </c>
      <c r="C146" s="317">
        <v>-1783.25</v>
      </c>
      <c r="D146" s="313" t="s">
        <v>57</v>
      </c>
      <c r="E146" s="312">
        <v>0</v>
      </c>
      <c r="F146" s="312">
        <v>0</v>
      </c>
      <c r="G146" s="317">
        <v>-1783.25</v>
      </c>
      <c r="H146" s="313" t="s">
        <v>57</v>
      </c>
    </row>
    <row r="147" spans="1:8" ht="20.100000000000001" customHeight="1" x14ac:dyDescent="0.25">
      <c r="A147" s="311" t="s">
        <v>1000</v>
      </c>
      <c r="B147" s="311" t="s">
        <v>416</v>
      </c>
      <c r="C147" s="312">
        <v>5349.99</v>
      </c>
      <c r="D147" s="313" t="s">
        <v>57</v>
      </c>
      <c r="E147" s="312">
        <v>0</v>
      </c>
      <c r="F147" s="312">
        <v>0</v>
      </c>
      <c r="G147" s="312">
        <v>5349.99</v>
      </c>
      <c r="H147" s="313" t="s">
        <v>57</v>
      </c>
    </row>
    <row r="148" spans="1:8" ht="20.100000000000001" customHeight="1" x14ac:dyDescent="0.25">
      <c r="A148" s="311" t="s">
        <v>1001</v>
      </c>
      <c r="B148" s="311" t="s">
        <v>417</v>
      </c>
      <c r="C148" s="312">
        <v>16050.05</v>
      </c>
      <c r="D148" s="313" t="s">
        <v>57</v>
      </c>
      <c r="E148" s="312">
        <v>0</v>
      </c>
      <c r="F148" s="312">
        <v>1783.33</v>
      </c>
      <c r="G148" s="312">
        <v>14266.72</v>
      </c>
      <c r="H148" s="313" t="s">
        <v>57</v>
      </c>
    </row>
    <row r="149" spans="1:8" ht="20.100000000000001" customHeight="1" x14ac:dyDescent="0.25">
      <c r="A149" s="311" t="s">
        <v>1002</v>
      </c>
      <c r="B149" s="311" t="s">
        <v>418</v>
      </c>
      <c r="C149" s="312">
        <v>356.59</v>
      </c>
      <c r="D149" s="313" t="s">
        <v>57</v>
      </c>
      <c r="E149" s="312">
        <v>0</v>
      </c>
      <c r="F149" s="312">
        <v>0</v>
      </c>
      <c r="G149" s="312">
        <v>356.59</v>
      </c>
      <c r="H149" s="313" t="s">
        <v>57</v>
      </c>
    </row>
    <row r="150" spans="1:8" ht="20.100000000000001" customHeight="1" x14ac:dyDescent="0.25">
      <c r="A150" s="311" t="s">
        <v>1003</v>
      </c>
      <c r="B150" s="311" t="s">
        <v>419</v>
      </c>
      <c r="C150" s="312">
        <v>1070</v>
      </c>
      <c r="D150" s="313" t="s">
        <v>57</v>
      </c>
      <c r="E150" s="312">
        <v>0</v>
      </c>
      <c r="F150" s="312">
        <v>0</v>
      </c>
      <c r="G150" s="312">
        <v>1070</v>
      </c>
      <c r="H150" s="313" t="s">
        <v>57</v>
      </c>
    </row>
    <row r="151" spans="1:8" ht="20.100000000000001" customHeight="1" x14ac:dyDescent="0.25">
      <c r="A151" s="311" t="s">
        <v>1004</v>
      </c>
      <c r="B151" s="311" t="s">
        <v>420</v>
      </c>
      <c r="C151" s="312">
        <v>32100</v>
      </c>
      <c r="D151" s="313" t="s">
        <v>57</v>
      </c>
      <c r="E151" s="312">
        <v>0</v>
      </c>
      <c r="F151" s="312">
        <v>0</v>
      </c>
      <c r="G151" s="312">
        <v>32100</v>
      </c>
      <c r="H151" s="313" t="s">
        <v>57</v>
      </c>
    </row>
    <row r="152" spans="1:8" ht="20.100000000000001" customHeight="1" x14ac:dyDescent="0.25">
      <c r="A152" s="311" t="s">
        <v>1005</v>
      </c>
      <c r="B152" s="311" t="s">
        <v>421</v>
      </c>
      <c r="C152" s="312">
        <v>16050.05</v>
      </c>
      <c r="D152" s="313" t="s">
        <v>57</v>
      </c>
      <c r="E152" s="312">
        <v>10700</v>
      </c>
      <c r="F152" s="312">
        <v>3566.66</v>
      </c>
      <c r="G152" s="312">
        <v>23183.39</v>
      </c>
      <c r="H152" s="313" t="s">
        <v>57</v>
      </c>
    </row>
    <row r="153" spans="1:8" ht="20.100000000000001" customHeight="1" x14ac:dyDescent="0.25">
      <c r="A153" s="311" t="s">
        <v>1006</v>
      </c>
      <c r="B153" s="311" t="s">
        <v>422</v>
      </c>
      <c r="C153" s="312">
        <v>32100</v>
      </c>
      <c r="D153" s="313" t="s">
        <v>57</v>
      </c>
      <c r="E153" s="312">
        <v>0</v>
      </c>
      <c r="F153" s="312">
        <v>0</v>
      </c>
      <c r="G153" s="312">
        <v>32100</v>
      </c>
      <c r="H153" s="313" t="s">
        <v>57</v>
      </c>
    </row>
    <row r="154" spans="1:8" ht="20.100000000000001" customHeight="1" x14ac:dyDescent="0.25">
      <c r="A154" s="311" t="s">
        <v>1007</v>
      </c>
      <c r="B154" s="311" t="s">
        <v>423</v>
      </c>
      <c r="C154" s="312">
        <v>4904.21</v>
      </c>
      <c r="D154" s="313" t="s">
        <v>57</v>
      </c>
      <c r="E154" s="312">
        <v>0</v>
      </c>
      <c r="F154" s="312">
        <v>891.66</v>
      </c>
      <c r="G154" s="312">
        <v>4012.55</v>
      </c>
      <c r="H154" s="313" t="s">
        <v>57</v>
      </c>
    </row>
    <row r="155" spans="1:8" ht="20.100000000000001" customHeight="1" x14ac:dyDescent="0.25">
      <c r="A155" s="311" t="s">
        <v>1008</v>
      </c>
      <c r="B155" s="311" t="s">
        <v>424</v>
      </c>
      <c r="C155" s="312">
        <v>3414.92</v>
      </c>
      <c r="D155" s="313" t="s">
        <v>57</v>
      </c>
      <c r="E155" s="312">
        <v>0</v>
      </c>
      <c r="F155" s="312">
        <v>0</v>
      </c>
      <c r="G155" s="312">
        <v>3414.92</v>
      </c>
      <c r="H155" s="313" t="s">
        <v>57</v>
      </c>
    </row>
    <row r="156" spans="1:8" ht="20.100000000000001" customHeight="1" x14ac:dyDescent="0.25">
      <c r="A156" s="311" t="s">
        <v>1009</v>
      </c>
      <c r="B156" s="311" t="s">
        <v>425</v>
      </c>
      <c r="C156" s="312">
        <v>26750</v>
      </c>
      <c r="D156" s="313" t="s">
        <v>57</v>
      </c>
      <c r="E156" s="312">
        <v>0</v>
      </c>
      <c r="F156" s="312">
        <v>0</v>
      </c>
      <c r="G156" s="312">
        <v>26750</v>
      </c>
      <c r="H156" s="313" t="s">
        <v>57</v>
      </c>
    </row>
    <row r="157" spans="1:8" ht="20.100000000000001" customHeight="1" x14ac:dyDescent="0.25">
      <c r="A157" s="311" t="s">
        <v>1010</v>
      </c>
      <c r="B157" s="311" t="s">
        <v>426</v>
      </c>
      <c r="C157" s="312">
        <v>26903.63</v>
      </c>
      <c r="D157" s="313" t="s">
        <v>57</v>
      </c>
      <c r="E157" s="312">
        <v>0</v>
      </c>
      <c r="F157" s="312">
        <v>0</v>
      </c>
      <c r="G157" s="312">
        <v>26903.63</v>
      </c>
      <c r="H157" s="313" t="s">
        <v>57</v>
      </c>
    </row>
    <row r="158" spans="1:8" ht="20.100000000000001" customHeight="1" x14ac:dyDescent="0.25">
      <c r="A158" s="311" t="s">
        <v>1011</v>
      </c>
      <c r="B158" s="311" t="s">
        <v>427</v>
      </c>
      <c r="C158" s="312">
        <v>35310</v>
      </c>
      <c r="D158" s="313" t="s">
        <v>57</v>
      </c>
      <c r="E158" s="312">
        <v>0</v>
      </c>
      <c r="F158" s="312">
        <v>0</v>
      </c>
      <c r="G158" s="312">
        <v>35310</v>
      </c>
      <c r="H158" s="313" t="s">
        <v>57</v>
      </c>
    </row>
    <row r="159" spans="1:8" ht="20.100000000000001" customHeight="1" x14ac:dyDescent="0.25">
      <c r="A159" s="311" t="s">
        <v>1012</v>
      </c>
      <c r="B159" s="311" t="s">
        <v>428</v>
      </c>
      <c r="C159" s="312">
        <v>24966.7</v>
      </c>
      <c r="D159" s="313" t="s">
        <v>57</v>
      </c>
      <c r="E159" s="312">
        <v>0</v>
      </c>
      <c r="F159" s="312">
        <v>3566.66</v>
      </c>
      <c r="G159" s="312">
        <v>21400.04</v>
      </c>
      <c r="H159" s="313" t="s">
        <v>57</v>
      </c>
    </row>
    <row r="160" spans="1:8" ht="20.100000000000001" customHeight="1" x14ac:dyDescent="0.25">
      <c r="A160" s="311" t="s">
        <v>1013</v>
      </c>
      <c r="B160" s="311" t="s">
        <v>429</v>
      </c>
      <c r="C160" s="312">
        <v>12840</v>
      </c>
      <c r="D160" s="313" t="s">
        <v>57</v>
      </c>
      <c r="E160" s="312">
        <v>0</v>
      </c>
      <c r="F160" s="312">
        <v>0</v>
      </c>
      <c r="G160" s="312">
        <v>12840</v>
      </c>
      <c r="H160" s="313" t="s">
        <v>57</v>
      </c>
    </row>
    <row r="161" spans="1:8" ht="20.100000000000001" customHeight="1" x14ac:dyDescent="0.25">
      <c r="A161" s="311" t="s">
        <v>1014</v>
      </c>
      <c r="B161" s="311" t="s">
        <v>430</v>
      </c>
      <c r="C161" s="312">
        <v>21400</v>
      </c>
      <c r="D161" s="313" t="s">
        <v>57</v>
      </c>
      <c r="E161" s="312">
        <v>0</v>
      </c>
      <c r="F161" s="312">
        <v>0</v>
      </c>
      <c r="G161" s="312">
        <v>21400</v>
      </c>
      <c r="H161" s="313" t="s">
        <v>57</v>
      </c>
    </row>
    <row r="162" spans="1:8" ht="20.100000000000001" customHeight="1" x14ac:dyDescent="0.25">
      <c r="A162" s="311" t="s">
        <v>1015</v>
      </c>
      <c r="B162" s="311" t="s">
        <v>431</v>
      </c>
      <c r="C162" s="317">
        <v>-1782.97</v>
      </c>
      <c r="D162" s="313" t="s">
        <v>57</v>
      </c>
      <c r="E162" s="312">
        <v>0</v>
      </c>
      <c r="F162" s="312">
        <v>0</v>
      </c>
      <c r="G162" s="317">
        <v>-1782.97</v>
      </c>
      <c r="H162" s="313" t="s">
        <v>57</v>
      </c>
    </row>
    <row r="163" spans="1:8" ht="20.100000000000001" customHeight="1" x14ac:dyDescent="0.25">
      <c r="A163" s="311" t="s">
        <v>1016</v>
      </c>
      <c r="B163" s="311" t="s">
        <v>432</v>
      </c>
      <c r="C163" s="312">
        <v>2387.5</v>
      </c>
      <c r="D163" s="313" t="s">
        <v>57</v>
      </c>
      <c r="E163" s="312">
        <v>0</v>
      </c>
      <c r="F163" s="312">
        <v>1337.5</v>
      </c>
      <c r="G163" s="312">
        <v>1050</v>
      </c>
      <c r="H163" s="313" t="s">
        <v>57</v>
      </c>
    </row>
    <row r="164" spans="1:8" ht="20.100000000000001" customHeight="1" x14ac:dyDescent="0.25">
      <c r="A164" s="311" t="s">
        <v>1017</v>
      </c>
      <c r="B164" s="311" t="s">
        <v>433</v>
      </c>
      <c r="C164" s="312">
        <v>32100</v>
      </c>
      <c r="D164" s="313" t="s">
        <v>57</v>
      </c>
      <c r="E164" s="312">
        <v>0</v>
      </c>
      <c r="F164" s="312">
        <v>0</v>
      </c>
      <c r="G164" s="312">
        <v>32100</v>
      </c>
      <c r="H164" s="313" t="s">
        <v>57</v>
      </c>
    </row>
    <row r="165" spans="1:8" ht="20.100000000000001" customHeight="1" x14ac:dyDescent="0.25">
      <c r="A165" s="311" t="s">
        <v>1018</v>
      </c>
      <c r="B165" s="311" t="s">
        <v>434</v>
      </c>
      <c r="C165" s="312">
        <v>936.25</v>
      </c>
      <c r="D165" s="313" t="s">
        <v>57</v>
      </c>
      <c r="E165" s="312">
        <v>10700</v>
      </c>
      <c r="F165" s="312">
        <v>0</v>
      </c>
      <c r="G165" s="312">
        <v>11636.25</v>
      </c>
      <c r="H165" s="313" t="s">
        <v>57</v>
      </c>
    </row>
    <row r="166" spans="1:8" ht="20.100000000000001" customHeight="1" x14ac:dyDescent="0.25">
      <c r="A166" s="311" t="s">
        <v>1019</v>
      </c>
      <c r="B166" s="311" t="s">
        <v>435</v>
      </c>
      <c r="C166" s="312">
        <v>0</v>
      </c>
      <c r="D166" s="313" t="s">
        <v>57</v>
      </c>
      <c r="E166" s="312">
        <v>42800</v>
      </c>
      <c r="F166" s="312">
        <v>0</v>
      </c>
      <c r="G166" s="312">
        <v>42800</v>
      </c>
      <c r="H166" s="313" t="s">
        <v>57</v>
      </c>
    </row>
    <row r="167" spans="1:8" ht="20.100000000000001" customHeight="1" x14ac:dyDescent="0.25">
      <c r="A167" s="311" t="s">
        <v>1020</v>
      </c>
      <c r="B167" s="311" t="s">
        <v>436</v>
      </c>
      <c r="C167" s="317">
        <v>-0.08</v>
      </c>
      <c r="D167" s="313" t="s">
        <v>57</v>
      </c>
      <c r="E167" s="312">
        <v>0</v>
      </c>
      <c r="F167" s="312">
        <v>0</v>
      </c>
      <c r="G167" s="317">
        <v>-0.08</v>
      </c>
      <c r="H167" s="313" t="s">
        <v>57</v>
      </c>
    </row>
    <row r="168" spans="1:8" ht="20.100000000000001" customHeight="1" x14ac:dyDescent="0.25">
      <c r="A168" s="311" t="s">
        <v>1021</v>
      </c>
      <c r="B168" s="311" t="s">
        <v>121</v>
      </c>
      <c r="C168" s="312">
        <v>0</v>
      </c>
      <c r="D168" s="313" t="s">
        <v>57</v>
      </c>
      <c r="E168" s="312">
        <v>4000</v>
      </c>
      <c r="F168" s="312">
        <v>0</v>
      </c>
      <c r="G168" s="312">
        <v>4000</v>
      </c>
      <c r="H168" s="313" t="s">
        <v>57</v>
      </c>
    </row>
    <row r="169" spans="1:8" ht="20.100000000000001" customHeight="1" x14ac:dyDescent="0.25">
      <c r="A169" s="311" t="s">
        <v>1022</v>
      </c>
      <c r="B169" s="311" t="s">
        <v>319</v>
      </c>
      <c r="C169" s="317">
        <v>-3333.32</v>
      </c>
      <c r="D169" s="313" t="s">
        <v>57</v>
      </c>
      <c r="E169" s="312">
        <v>0</v>
      </c>
      <c r="F169" s="312">
        <v>0</v>
      </c>
      <c r="G169" s="317">
        <v>-3333.32</v>
      </c>
      <c r="H169" s="313" t="s">
        <v>57</v>
      </c>
    </row>
    <row r="170" spans="1:8" ht="20.100000000000001" customHeight="1" x14ac:dyDescent="0.25">
      <c r="A170" s="311" t="s">
        <v>1023</v>
      </c>
      <c r="B170" s="311" t="s">
        <v>437</v>
      </c>
      <c r="C170" s="317">
        <v>-0.08</v>
      </c>
      <c r="D170" s="313" t="s">
        <v>57</v>
      </c>
      <c r="E170" s="312">
        <v>0</v>
      </c>
      <c r="F170" s="312">
        <v>0</v>
      </c>
      <c r="G170" s="317">
        <v>-0.08</v>
      </c>
      <c r="H170" s="313" t="s">
        <v>57</v>
      </c>
    </row>
    <row r="171" spans="1:8" ht="20.100000000000001" customHeight="1" x14ac:dyDescent="0.25">
      <c r="A171" s="311" t="s">
        <v>1024</v>
      </c>
      <c r="B171" s="311" t="s">
        <v>438</v>
      </c>
      <c r="C171" s="312">
        <v>35666.68</v>
      </c>
      <c r="D171" s="313" t="s">
        <v>57</v>
      </c>
      <c r="E171" s="312">
        <v>0</v>
      </c>
      <c r="F171" s="312">
        <v>0</v>
      </c>
      <c r="G171" s="312">
        <v>35666.68</v>
      </c>
      <c r="H171" s="313" t="s">
        <v>57</v>
      </c>
    </row>
    <row r="172" spans="1:8" ht="20.100000000000001" customHeight="1" x14ac:dyDescent="0.25">
      <c r="A172" s="311" t="s">
        <v>1025</v>
      </c>
      <c r="B172" s="311" t="s">
        <v>439</v>
      </c>
      <c r="C172" s="317">
        <v>-16.57</v>
      </c>
      <c r="D172" s="313" t="s">
        <v>57</v>
      </c>
      <c r="E172" s="312">
        <v>0</v>
      </c>
      <c r="F172" s="312">
        <v>0</v>
      </c>
      <c r="G172" s="317">
        <v>-16.57</v>
      </c>
      <c r="H172" s="313" t="s">
        <v>57</v>
      </c>
    </row>
    <row r="173" spans="1:8" ht="20.100000000000001" customHeight="1" x14ac:dyDescent="0.25">
      <c r="A173" s="311" t="s">
        <v>1026</v>
      </c>
      <c r="B173" s="311" t="s">
        <v>440</v>
      </c>
      <c r="C173" s="317">
        <v>-445.75</v>
      </c>
      <c r="D173" s="313" t="s">
        <v>57</v>
      </c>
      <c r="E173" s="312">
        <v>0</v>
      </c>
      <c r="F173" s="312">
        <v>0</v>
      </c>
      <c r="G173" s="317">
        <v>-445.75</v>
      </c>
      <c r="H173" s="313" t="s">
        <v>57</v>
      </c>
    </row>
    <row r="174" spans="1:8" ht="20.100000000000001" customHeight="1" x14ac:dyDescent="0.25">
      <c r="A174" s="311" t="s">
        <v>1027</v>
      </c>
      <c r="B174" s="311" t="s">
        <v>441</v>
      </c>
      <c r="C174" s="312">
        <v>2815</v>
      </c>
      <c r="D174" s="313" t="s">
        <v>57</v>
      </c>
      <c r="E174" s="312">
        <v>0</v>
      </c>
      <c r="F174" s="312">
        <v>0</v>
      </c>
      <c r="G174" s="312">
        <v>2815</v>
      </c>
      <c r="H174" s="313" t="s">
        <v>57</v>
      </c>
    </row>
    <row r="175" spans="1:8" ht="20.100000000000001" customHeight="1" x14ac:dyDescent="0.25">
      <c r="A175" s="311" t="s">
        <v>1028</v>
      </c>
      <c r="B175" s="311" t="s">
        <v>442</v>
      </c>
      <c r="C175" s="312">
        <v>11368.75</v>
      </c>
      <c r="D175" s="313" t="s">
        <v>57</v>
      </c>
      <c r="E175" s="312">
        <v>0</v>
      </c>
      <c r="F175" s="312">
        <v>1337.5</v>
      </c>
      <c r="G175" s="312">
        <v>10031.25</v>
      </c>
      <c r="H175" s="313" t="s">
        <v>57</v>
      </c>
    </row>
    <row r="176" spans="1:8" ht="20.100000000000001" customHeight="1" x14ac:dyDescent="0.25">
      <c r="A176" s="311" t="s">
        <v>1029</v>
      </c>
      <c r="B176" s="311" t="s">
        <v>443</v>
      </c>
      <c r="C176" s="312">
        <v>5350</v>
      </c>
      <c r="D176" s="313" t="s">
        <v>57</v>
      </c>
      <c r="E176" s="312">
        <v>0</v>
      </c>
      <c r="F176" s="312">
        <v>0</v>
      </c>
      <c r="G176" s="312">
        <v>5350</v>
      </c>
      <c r="H176" s="313" t="s">
        <v>57</v>
      </c>
    </row>
    <row r="177" spans="1:8" ht="20.100000000000001" customHeight="1" x14ac:dyDescent="0.25">
      <c r="A177" s="311" t="s">
        <v>1030</v>
      </c>
      <c r="B177" s="311" t="s">
        <v>444</v>
      </c>
      <c r="C177" s="312">
        <v>23540</v>
      </c>
      <c r="D177" s="313" t="s">
        <v>57</v>
      </c>
      <c r="E177" s="312">
        <v>0</v>
      </c>
      <c r="F177" s="312">
        <v>0</v>
      </c>
      <c r="G177" s="312">
        <v>23540</v>
      </c>
      <c r="H177" s="313" t="s">
        <v>57</v>
      </c>
    </row>
    <row r="178" spans="1:8" ht="20.100000000000001" customHeight="1" x14ac:dyDescent="0.25">
      <c r="A178" s="311" t="s">
        <v>1031</v>
      </c>
      <c r="B178" s="311" t="s">
        <v>445</v>
      </c>
      <c r="C178" s="312">
        <v>445.83</v>
      </c>
      <c r="D178" s="313" t="s">
        <v>57</v>
      </c>
      <c r="E178" s="312">
        <v>0</v>
      </c>
      <c r="F178" s="312">
        <v>0</v>
      </c>
      <c r="G178" s="312">
        <v>445.83</v>
      </c>
      <c r="H178" s="313" t="s">
        <v>57</v>
      </c>
    </row>
    <row r="179" spans="1:8" ht="20.100000000000001" customHeight="1" x14ac:dyDescent="0.25">
      <c r="A179" s="311" t="s">
        <v>1032</v>
      </c>
      <c r="B179" s="311" t="s">
        <v>446</v>
      </c>
      <c r="C179" s="312">
        <v>21400</v>
      </c>
      <c r="D179" s="313" t="s">
        <v>57</v>
      </c>
      <c r="E179" s="312">
        <v>0</v>
      </c>
      <c r="F179" s="312">
        <v>0</v>
      </c>
      <c r="G179" s="312">
        <v>21400</v>
      </c>
      <c r="H179" s="313" t="s">
        <v>57</v>
      </c>
    </row>
    <row r="180" spans="1:8" ht="20.100000000000001" customHeight="1" x14ac:dyDescent="0.25">
      <c r="A180" s="311" t="s">
        <v>1033</v>
      </c>
      <c r="B180" s="311" t="s">
        <v>447</v>
      </c>
      <c r="C180" s="312">
        <v>1783.33</v>
      </c>
      <c r="D180" s="313" t="s">
        <v>57</v>
      </c>
      <c r="E180" s="312">
        <v>0</v>
      </c>
      <c r="F180" s="312">
        <v>0</v>
      </c>
      <c r="G180" s="312">
        <v>1783.33</v>
      </c>
      <c r="H180" s="313" t="s">
        <v>57</v>
      </c>
    </row>
    <row r="181" spans="1:8" ht="20.100000000000001" customHeight="1" x14ac:dyDescent="0.25">
      <c r="A181" s="311" t="s">
        <v>1034</v>
      </c>
      <c r="B181" s="311" t="s">
        <v>448</v>
      </c>
      <c r="C181" s="312">
        <v>42067.95</v>
      </c>
      <c r="D181" s="313" t="s">
        <v>57</v>
      </c>
      <c r="E181" s="312">
        <v>0</v>
      </c>
      <c r="F181" s="312">
        <v>3120.84</v>
      </c>
      <c r="G181" s="312">
        <v>38947.11</v>
      </c>
      <c r="H181" s="313" t="s">
        <v>57</v>
      </c>
    </row>
    <row r="182" spans="1:8" ht="20.100000000000001" customHeight="1" x14ac:dyDescent="0.25">
      <c r="A182" s="311" t="s">
        <v>1035</v>
      </c>
      <c r="B182" s="311" t="s">
        <v>449</v>
      </c>
      <c r="C182" s="312">
        <v>6025.45</v>
      </c>
      <c r="D182" s="313" t="s">
        <v>57</v>
      </c>
      <c r="E182" s="312">
        <v>0</v>
      </c>
      <c r="F182" s="312">
        <v>267.5</v>
      </c>
      <c r="G182" s="312">
        <v>5757.95</v>
      </c>
      <c r="H182" s="313" t="s">
        <v>57</v>
      </c>
    </row>
    <row r="183" spans="1:8" ht="20.100000000000001" customHeight="1" x14ac:dyDescent="0.25">
      <c r="A183" s="311" t="s">
        <v>1036</v>
      </c>
      <c r="B183" s="311" t="s">
        <v>450</v>
      </c>
      <c r="C183" s="312">
        <v>4190.88</v>
      </c>
      <c r="D183" s="313" t="s">
        <v>57</v>
      </c>
      <c r="E183" s="312">
        <v>0</v>
      </c>
      <c r="F183" s="312">
        <v>356.66</v>
      </c>
      <c r="G183" s="312">
        <v>3834.22</v>
      </c>
      <c r="H183" s="313" t="s">
        <v>57</v>
      </c>
    </row>
    <row r="184" spans="1:8" ht="20.100000000000001" customHeight="1" x14ac:dyDescent="0.25">
      <c r="A184" s="311" t="s">
        <v>1037</v>
      </c>
      <c r="B184" s="311" t="s">
        <v>451</v>
      </c>
      <c r="C184" s="312">
        <v>22677.95</v>
      </c>
      <c r="D184" s="313" t="s">
        <v>57</v>
      </c>
      <c r="E184" s="312">
        <v>0</v>
      </c>
      <c r="F184" s="312">
        <v>2984.94</v>
      </c>
      <c r="G184" s="312">
        <v>19693.009999999998</v>
      </c>
      <c r="H184" s="313" t="s">
        <v>57</v>
      </c>
    </row>
    <row r="185" spans="1:8" ht="20.100000000000001" customHeight="1" x14ac:dyDescent="0.25">
      <c r="A185" s="311" t="s">
        <v>1038</v>
      </c>
      <c r="B185" s="311" t="s">
        <v>452</v>
      </c>
      <c r="C185" s="312">
        <v>1783.26</v>
      </c>
      <c r="D185" s="313" t="s">
        <v>57</v>
      </c>
      <c r="E185" s="312">
        <v>0</v>
      </c>
      <c r="F185" s="312">
        <v>0</v>
      </c>
      <c r="G185" s="312">
        <v>1783.26</v>
      </c>
      <c r="H185" s="313" t="s">
        <v>57</v>
      </c>
    </row>
    <row r="186" spans="1:8" ht="20.100000000000001" customHeight="1" x14ac:dyDescent="0.25">
      <c r="A186" s="311" t="s">
        <v>1039</v>
      </c>
      <c r="B186" s="311" t="s">
        <v>453</v>
      </c>
      <c r="C186" s="312">
        <v>1426.66</v>
      </c>
      <c r="D186" s="313" t="s">
        <v>57</v>
      </c>
      <c r="E186" s="312">
        <v>0</v>
      </c>
      <c r="F186" s="312">
        <v>0</v>
      </c>
      <c r="G186" s="312">
        <v>1426.66</v>
      </c>
      <c r="H186" s="313" t="s">
        <v>57</v>
      </c>
    </row>
    <row r="187" spans="1:8" ht="20.100000000000001" customHeight="1" x14ac:dyDescent="0.25">
      <c r="A187" s="311" t="s">
        <v>1040</v>
      </c>
      <c r="B187" s="311" t="s">
        <v>454</v>
      </c>
      <c r="C187" s="312">
        <v>3566.66</v>
      </c>
      <c r="D187" s="313" t="s">
        <v>57</v>
      </c>
      <c r="E187" s="312">
        <v>0</v>
      </c>
      <c r="F187" s="312">
        <v>0</v>
      </c>
      <c r="G187" s="312">
        <v>3566.66</v>
      </c>
      <c r="H187" s="313" t="s">
        <v>57</v>
      </c>
    </row>
    <row r="188" spans="1:8" ht="20.100000000000001" customHeight="1" x14ac:dyDescent="0.25">
      <c r="A188" s="311" t="s">
        <v>1041</v>
      </c>
      <c r="B188" s="311" t="s">
        <v>455</v>
      </c>
      <c r="C188" s="312">
        <v>2545.91</v>
      </c>
      <c r="D188" s="313" t="s">
        <v>57</v>
      </c>
      <c r="E188" s="312">
        <v>0</v>
      </c>
      <c r="F188" s="312">
        <v>445.91</v>
      </c>
      <c r="G188" s="312">
        <v>2100</v>
      </c>
      <c r="H188" s="313" t="s">
        <v>57</v>
      </c>
    </row>
    <row r="189" spans="1:8" ht="20.100000000000001" customHeight="1" x14ac:dyDescent="0.25">
      <c r="A189" s="311" t="s">
        <v>1042</v>
      </c>
      <c r="B189" s="311" t="s">
        <v>456</v>
      </c>
      <c r="C189" s="317">
        <v>-0.12</v>
      </c>
      <c r="D189" s="313" t="s">
        <v>57</v>
      </c>
      <c r="E189" s="312">
        <v>0</v>
      </c>
      <c r="F189" s="312">
        <v>0</v>
      </c>
      <c r="G189" s="317">
        <v>-0.12</v>
      </c>
      <c r="H189" s="313" t="s">
        <v>57</v>
      </c>
    </row>
    <row r="190" spans="1:8" ht="20.100000000000001" customHeight="1" x14ac:dyDescent="0.25">
      <c r="A190" s="311" t="s">
        <v>1044</v>
      </c>
      <c r="B190" s="311" t="s">
        <v>458</v>
      </c>
      <c r="C190" s="312">
        <v>7545.24</v>
      </c>
      <c r="D190" s="313" t="s">
        <v>57</v>
      </c>
      <c r="E190" s="312">
        <v>0</v>
      </c>
      <c r="F190" s="312">
        <v>3058.42</v>
      </c>
      <c r="G190" s="312">
        <v>4486.82</v>
      </c>
      <c r="H190" s="313" t="s">
        <v>57</v>
      </c>
    </row>
    <row r="191" spans="1:8" ht="20.100000000000001" customHeight="1" x14ac:dyDescent="0.25">
      <c r="A191" s="311" t="s">
        <v>1045</v>
      </c>
      <c r="B191" s="311" t="s">
        <v>459</v>
      </c>
      <c r="C191" s="312">
        <v>16050</v>
      </c>
      <c r="D191" s="313" t="s">
        <v>57</v>
      </c>
      <c r="E191" s="312">
        <v>0</v>
      </c>
      <c r="F191" s="312">
        <v>0</v>
      </c>
      <c r="G191" s="312">
        <v>16050</v>
      </c>
      <c r="H191" s="313" t="s">
        <v>57</v>
      </c>
    </row>
    <row r="192" spans="1:8" ht="20.100000000000001" customHeight="1" x14ac:dyDescent="0.25">
      <c r="A192" s="311" t="s">
        <v>1046</v>
      </c>
      <c r="B192" s="311" t="s">
        <v>460</v>
      </c>
      <c r="C192" s="312">
        <v>32236.400000000001</v>
      </c>
      <c r="D192" s="313" t="s">
        <v>57</v>
      </c>
      <c r="E192" s="312">
        <v>0</v>
      </c>
      <c r="F192" s="312">
        <v>0</v>
      </c>
      <c r="G192" s="312">
        <v>32236.400000000001</v>
      </c>
      <c r="H192" s="313" t="s">
        <v>57</v>
      </c>
    </row>
    <row r="193" spans="1:8" ht="20.100000000000001" customHeight="1" x14ac:dyDescent="0.25">
      <c r="A193" s="311" t="s">
        <v>1047</v>
      </c>
      <c r="B193" s="311" t="s">
        <v>461</v>
      </c>
      <c r="C193" s="312">
        <v>7133.4</v>
      </c>
      <c r="D193" s="313" t="s">
        <v>57</v>
      </c>
      <c r="E193" s="312">
        <v>0</v>
      </c>
      <c r="F193" s="312">
        <v>3566.66</v>
      </c>
      <c r="G193" s="312">
        <v>3566.74</v>
      </c>
      <c r="H193" s="313" t="s">
        <v>57</v>
      </c>
    </row>
    <row r="194" spans="1:8" ht="20.100000000000001" customHeight="1" x14ac:dyDescent="0.25">
      <c r="A194" s="311" t="s">
        <v>1048</v>
      </c>
      <c r="B194" s="311" t="s">
        <v>462</v>
      </c>
      <c r="C194" s="312">
        <v>2675</v>
      </c>
      <c r="D194" s="313" t="s">
        <v>57</v>
      </c>
      <c r="E194" s="312">
        <v>18190</v>
      </c>
      <c r="F194" s="312">
        <v>1337.5</v>
      </c>
      <c r="G194" s="312">
        <v>19527.5</v>
      </c>
      <c r="H194" s="313" t="s">
        <v>57</v>
      </c>
    </row>
    <row r="195" spans="1:8" ht="20.100000000000001" customHeight="1" x14ac:dyDescent="0.25">
      <c r="A195" s="311" t="s">
        <v>1049</v>
      </c>
      <c r="B195" s="311" t="s">
        <v>463</v>
      </c>
      <c r="C195" s="312">
        <v>8024.95</v>
      </c>
      <c r="D195" s="313" t="s">
        <v>57</v>
      </c>
      <c r="E195" s="312">
        <v>0</v>
      </c>
      <c r="F195" s="312">
        <v>1783.34</v>
      </c>
      <c r="G195" s="312">
        <v>6241.61</v>
      </c>
      <c r="H195" s="313" t="s">
        <v>57</v>
      </c>
    </row>
    <row r="196" spans="1:8" ht="20.100000000000001" customHeight="1" x14ac:dyDescent="0.25">
      <c r="A196" s="311" t="s">
        <v>1050</v>
      </c>
      <c r="B196" s="311" t="s">
        <v>465</v>
      </c>
      <c r="C196" s="312">
        <v>42800</v>
      </c>
      <c r="D196" s="313" t="s">
        <v>57</v>
      </c>
      <c r="E196" s="312">
        <v>0</v>
      </c>
      <c r="F196" s="312">
        <v>0</v>
      </c>
      <c r="G196" s="312">
        <v>42800</v>
      </c>
      <c r="H196" s="313" t="s">
        <v>57</v>
      </c>
    </row>
    <row r="197" spans="1:8" ht="20.100000000000001" customHeight="1" x14ac:dyDescent="0.25">
      <c r="A197" s="311" t="s">
        <v>1051</v>
      </c>
      <c r="B197" s="311" t="s">
        <v>466</v>
      </c>
      <c r="C197" s="312">
        <v>6420.05</v>
      </c>
      <c r="D197" s="313" t="s">
        <v>57</v>
      </c>
      <c r="E197" s="312">
        <v>0</v>
      </c>
      <c r="F197" s="312">
        <v>1426.66</v>
      </c>
      <c r="G197" s="312">
        <v>4993.3900000000003</v>
      </c>
      <c r="H197" s="313" t="s">
        <v>57</v>
      </c>
    </row>
    <row r="198" spans="1:8" ht="20.100000000000001" customHeight="1" x14ac:dyDescent="0.25">
      <c r="A198" s="311" t="s">
        <v>1052</v>
      </c>
      <c r="B198" s="311" t="s">
        <v>467</v>
      </c>
      <c r="C198" s="312">
        <v>16050.05</v>
      </c>
      <c r="D198" s="313" t="s">
        <v>57</v>
      </c>
      <c r="E198" s="312">
        <v>0</v>
      </c>
      <c r="F198" s="312">
        <v>3029.39</v>
      </c>
      <c r="G198" s="312">
        <v>13020.66</v>
      </c>
      <c r="H198" s="313" t="s">
        <v>57</v>
      </c>
    </row>
    <row r="199" spans="1:8" ht="20.100000000000001" customHeight="1" x14ac:dyDescent="0.25">
      <c r="A199" s="311" t="s">
        <v>1053</v>
      </c>
      <c r="B199" s="311" t="s">
        <v>468</v>
      </c>
      <c r="C199" s="312">
        <v>16050.05</v>
      </c>
      <c r="D199" s="313" t="s">
        <v>57</v>
      </c>
      <c r="E199" s="312">
        <v>0</v>
      </c>
      <c r="F199" s="312">
        <v>3566.66</v>
      </c>
      <c r="G199" s="312">
        <v>12483.39</v>
      </c>
      <c r="H199" s="313" t="s">
        <v>57</v>
      </c>
    </row>
    <row r="200" spans="1:8" ht="20.100000000000001" customHeight="1" x14ac:dyDescent="0.25">
      <c r="A200" s="311" t="s">
        <v>1054</v>
      </c>
      <c r="B200" s="311" t="s">
        <v>469</v>
      </c>
      <c r="C200" s="317">
        <v>-4458.3999999999996</v>
      </c>
      <c r="D200" s="313" t="s">
        <v>57</v>
      </c>
      <c r="E200" s="312">
        <v>0</v>
      </c>
      <c r="F200" s="312">
        <v>222.92</v>
      </c>
      <c r="G200" s="317">
        <v>-4681.32</v>
      </c>
      <c r="H200" s="313" t="s">
        <v>57</v>
      </c>
    </row>
    <row r="201" spans="1:8" ht="20.100000000000001" customHeight="1" x14ac:dyDescent="0.25">
      <c r="A201" s="311" t="s">
        <v>1055</v>
      </c>
      <c r="B201" s="311" t="s">
        <v>470</v>
      </c>
      <c r="C201" s="312">
        <v>15782.5</v>
      </c>
      <c r="D201" s="313" t="s">
        <v>57</v>
      </c>
      <c r="E201" s="312">
        <v>0</v>
      </c>
      <c r="F201" s="312">
        <v>1070</v>
      </c>
      <c r="G201" s="312">
        <v>14712.5</v>
      </c>
      <c r="H201" s="313" t="s">
        <v>57</v>
      </c>
    </row>
    <row r="202" spans="1:8" ht="20.100000000000001" customHeight="1" x14ac:dyDescent="0.25">
      <c r="A202" s="311" t="s">
        <v>1056</v>
      </c>
      <c r="B202" s="311" t="s">
        <v>471</v>
      </c>
      <c r="C202" s="312">
        <v>17833.38</v>
      </c>
      <c r="D202" s="313" t="s">
        <v>57</v>
      </c>
      <c r="E202" s="312">
        <v>0</v>
      </c>
      <c r="F202" s="312">
        <v>3566.66</v>
      </c>
      <c r="G202" s="312">
        <v>14266.72</v>
      </c>
      <c r="H202" s="313" t="s">
        <v>57</v>
      </c>
    </row>
    <row r="203" spans="1:8" ht="20.100000000000001" customHeight="1" x14ac:dyDescent="0.25">
      <c r="A203" s="311" t="s">
        <v>1057</v>
      </c>
      <c r="B203" s="311" t="s">
        <v>472</v>
      </c>
      <c r="C203" s="312">
        <v>16160.66</v>
      </c>
      <c r="D203" s="313" t="s">
        <v>57</v>
      </c>
      <c r="E203" s="312">
        <v>0</v>
      </c>
      <c r="F203" s="312">
        <v>2110.9</v>
      </c>
      <c r="G203" s="312">
        <v>14049.76</v>
      </c>
      <c r="H203" s="313" t="s">
        <v>57</v>
      </c>
    </row>
    <row r="204" spans="1:8" ht="20.100000000000001" customHeight="1" x14ac:dyDescent="0.25">
      <c r="A204" s="311" t="s">
        <v>1058</v>
      </c>
      <c r="B204" s="311" t="s">
        <v>473</v>
      </c>
      <c r="C204" s="312">
        <v>38216.1</v>
      </c>
      <c r="D204" s="313" t="s">
        <v>57</v>
      </c>
      <c r="E204" s="312">
        <v>0</v>
      </c>
      <c r="F204" s="312">
        <v>3566.66</v>
      </c>
      <c r="G204" s="312">
        <v>34649.440000000002</v>
      </c>
      <c r="H204" s="313" t="s">
        <v>57</v>
      </c>
    </row>
    <row r="205" spans="1:8" ht="20.100000000000001" customHeight="1" x14ac:dyDescent="0.25">
      <c r="A205" s="311" t="s">
        <v>1059</v>
      </c>
      <c r="B205" s="311" t="s">
        <v>474</v>
      </c>
      <c r="C205" s="312">
        <v>9362.5</v>
      </c>
      <c r="D205" s="313" t="s">
        <v>57</v>
      </c>
      <c r="E205" s="312">
        <v>0</v>
      </c>
      <c r="F205" s="312">
        <v>1337.5</v>
      </c>
      <c r="G205" s="312">
        <v>8025</v>
      </c>
      <c r="H205" s="313" t="s">
        <v>57</v>
      </c>
    </row>
    <row r="206" spans="1:8" ht="20.100000000000001" customHeight="1" x14ac:dyDescent="0.25">
      <c r="A206" s="311" t="s">
        <v>1060</v>
      </c>
      <c r="B206" s="311" t="s">
        <v>475</v>
      </c>
      <c r="C206" s="312">
        <v>15604.2</v>
      </c>
      <c r="D206" s="313" t="s">
        <v>57</v>
      </c>
      <c r="E206" s="312">
        <v>0</v>
      </c>
      <c r="F206" s="312">
        <v>2229.16</v>
      </c>
      <c r="G206" s="312">
        <v>13375.04</v>
      </c>
      <c r="H206" s="313" t="s">
        <v>57</v>
      </c>
    </row>
    <row r="207" spans="1:8" ht="20.100000000000001" customHeight="1" x14ac:dyDescent="0.25">
      <c r="A207" s="311" t="s">
        <v>1061</v>
      </c>
      <c r="B207" s="311" t="s">
        <v>15</v>
      </c>
      <c r="C207" s="312">
        <v>12483.3</v>
      </c>
      <c r="D207" s="313" t="s">
        <v>57</v>
      </c>
      <c r="E207" s="312">
        <v>0</v>
      </c>
      <c r="F207" s="312">
        <v>1783.34</v>
      </c>
      <c r="G207" s="312">
        <v>10699.96</v>
      </c>
      <c r="H207" s="313" t="s">
        <v>57</v>
      </c>
    </row>
    <row r="208" spans="1:8" ht="20.100000000000001" customHeight="1" x14ac:dyDescent="0.25">
      <c r="A208" s="311" t="s">
        <v>1062</v>
      </c>
      <c r="B208" s="311" t="s">
        <v>476</v>
      </c>
      <c r="C208" s="312">
        <v>13374.97</v>
      </c>
      <c r="D208" s="313" t="s">
        <v>57</v>
      </c>
      <c r="E208" s="312">
        <v>0</v>
      </c>
      <c r="F208" s="312">
        <v>1783.34</v>
      </c>
      <c r="G208" s="312">
        <v>11591.63</v>
      </c>
      <c r="H208" s="313" t="s">
        <v>57</v>
      </c>
    </row>
    <row r="209" spans="1:8" ht="20.100000000000001" customHeight="1" x14ac:dyDescent="0.25">
      <c r="A209" s="311" t="s">
        <v>1063</v>
      </c>
      <c r="B209" s="311" t="s">
        <v>477</v>
      </c>
      <c r="C209" s="312">
        <v>15158.31</v>
      </c>
      <c r="D209" s="313" t="s">
        <v>57</v>
      </c>
      <c r="E209" s="312">
        <v>0</v>
      </c>
      <c r="F209" s="312">
        <v>0</v>
      </c>
      <c r="G209" s="312">
        <v>15158.31</v>
      </c>
      <c r="H209" s="313" t="s">
        <v>57</v>
      </c>
    </row>
    <row r="210" spans="1:8" ht="20.100000000000001" customHeight="1" x14ac:dyDescent="0.25">
      <c r="A210" s="311" t="s">
        <v>1064</v>
      </c>
      <c r="B210" s="311" t="s">
        <v>342</v>
      </c>
      <c r="C210" s="317">
        <v>-668.75</v>
      </c>
      <c r="D210" s="313" t="s">
        <v>57</v>
      </c>
      <c r="E210" s="312">
        <v>0</v>
      </c>
      <c r="F210" s="312">
        <v>0</v>
      </c>
      <c r="G210" s="317">
        <v>-668.75</v>
      </c>
      <c r="H210" s="313" t="s">
        <v>57</v>
      </c>
    </row>
    <row r="211" spans="1:8" ht="20.100000000000001" customHeight="1" x14ac:dyDescent="0.25">
      <c r="A211" s="311" t="s">
        <v>1065</v>
      </c>
      <c r="B211" s="311" t="s">
        <v>478</v>
      </c>
      <c r="C211" s="312">
        <v>15158.31</v>
      </c>
      <c r="D211" s="313" t="s">
        <v>57</v>
      </c>
      <c r="E211" s="312">
        <v>0</v>
      </c>
      <c r="F211" s="312">
        <v>1783.34</v>
      </c>
      <c r="G211" s="312">
        <v>13374.97</v>
      </c>
      <c r="H211" s="313" t="s">
        <v>57</v>
      </c>
    </row>
    <row r="212" spans="1:8" ht="20.100000000000001" customHeight="1" x14ac:dyDescent="0.25">
      <c r="A212" s="311" t="s">
        <v>1066</v>
      </c>
      <c r="B212" s="311" t="s">
        <v>479</v>
      </c>
      <c r="C212" s="312">
        <v>1284</v>
      </c>
      <c r="D212" s="313" t="s">
        <v>57</v>
      </c>
      <c r="E212" s="312">
        <v>0</v>
      </c>
      <c r="F212" s="312">
        <v>0</v>
      </c>
      <c r="G212" s="312">
        <v>1284</v>
      </c>
      <c r="H212" s="313" t="s">
        <v>57</v>
      </c>
    </row>
    <row r="213" spans="1:8" ht="20.100000000000001" customHeight="1" x14ac:dyDescent="0.25">
      <c r="A213" s="311" t="s">
        <v>1067</v>
      </c>
      <c r="B213" s="311" t="s">
        <v>480</v>
      </c>
      <c r="C213" s="312">
        <v>42800</v>
      </c>
      <c r="D213" s="313" t="s">
        <v>57</v>
      </c>
      <c r="E213" s="312">
        <v>0</v>
      </c>
      <c r="F213" s="312">
        <v>0</v>
      </c>
      <c r="G213" s="312">
        <v>42800</v>
      </c>
      <c r="H213" s="313" t="s">
        <v>57</v>
      </c>
    </row>
    <row r="214" spans="1:8" ht="20.100000000000001" customHeight="1" x14ac:dyDescent="0.25">
      <c r="A214" s="311" t="s">
        <v>1068</v>
      </c>
      <c r="B214" s="311" t="s">
        <v>481</v>
      </c>
      <c r="C214" s="312">
        <v>30316.69</v>
      </c>
      <c r="D214" s="313" t="s">
        <v>57</v>
      </c>
      <c r="E214" s="312">
        <v>0</v>
      </c>
      <c r="F214" s="312">
        <v>3566.66</v>
      </c>
      <c r="G214" s="312">
        <v>26750.03</v>
      </c>
      <c r="H214" s="313" t="s">
        <v>57</v>
      </c>
    </row>
    <row r="215" spans="1:8" ht="20.100000000000001" customHeight="1" x14ac:dyDescent="0.25">
      <c r="A215" s="311" t="s">
        <v>1069</v>
      </c>
      <c r="B215" s="311" t="s">
        <v>677</v>
      </c>
      <c r="C215" s="312">
        <v>2140</v>
      </c>
      <c r="D215" s="313" t="s">
        <v>57</v>
      </c>
      <c r="E215" s="312">
        <v>0</v>
      </c>
      <c r="F215" s="312">
        <v>0</v>
      </c>
      <c r="G215" s="312">
        <v>2140</v>
      </c>
      <c r="H215" s="313" t="s">
        <v>57</v>
      </c>
    </row>
    <row r="216" spans="1:8" ht="20.100000000000001" customHeight="1" x14ac:dyDescent="0.25">
      <c r="A216" s="311" t="s">
        <v>1070</v>
      </c>
      <c r="B216" s="311" t="s">
        <v>1071</v>
      </c>
      <c r="C216" s="312">
        <v>14043.75</v>
      </c>
      <c r="D216" s="313" t="s">
        <v>57</v>
      </c>
      <c r="E216" s="312">
        <v>0</v>
      </c>
      <c r="F216" s="312">
        <v>1337.5</v>
      </c>
      <c r="G216" s="312">
        <v>12706.25</v>
      </c>
      <c r="H216" s="313" t="s">
        <v>57</v>
      </c>
    </row>
    <row r="217" spans="1:8" ht="20.100000000000001" customHeight="1" x14ac:dyDescent="0.25">
      <c r="A217" s="311" t="s">
        <v>1072</v>
      </c>
      <c r="B217" s="311" t="s">
        <v>1073</v>
      </c>
      <c r="C217" s="312">
        <v>5885</v>
      </c>
      <c r="D217" s="313" t="s">
        <v>57</v>
      </c>
      <c r="E217" s="312">
        <v>0</v>
      </c>
      <c r="F217" s="312">
        <v>0</v>
      </c>
      <c r="G217" s="312">
        <v>5885</v>
      </c>
      <c r="H217" s="313" t="s">
        <v>57</v>
      </c>
    </row>
    <row r="218" spans="1:8" ht="20.100000000000001" customHeight="1" x14ac:dyDescent="0.25">
      <c r="A218" s="311" t="s">
        <v>1074</v>
      </c>
      <c r="B218" s="311" t="s">
        <v>1075</v>
      </c>
      <c r="C218" s="312">
        <v>18724.990000000002</v>
      </c>
      <c r="D218" s="313" t="s">
        <v>57</v>
      </c>
      <c r="E218" s="312">
        <v>0</v>
      </c>
      <c r="F218" s="312">
        <v>1783.34</v>
      </c>
      <c r="G218" s="312">
        <v>16941.650000000001</v>
      </c>
      <c r="H218" s="313" t="s">
        <v>57</v>
      </c>
    </row>
    <row r="219" spans="1:8" ht="20.100000000000001" customHeight="1" x14ac:dyDescent="0.25">
      <c r="A219" s="311" t="s">
        <v>1076</v>
      </c>
      <c r="B219" s="311" t="s">
        <v>1077</v>
      </c>
      <c r="C219" s="312">
        <v>18190</v>
      </c>
      <c r="D219" s="313" t="s">
        <v>57</v>
      </c>
      <c r="E219" s="312">
        <v>0</v>
      </c>
      <c r="F219" s="312">
        <v>0</v>
      </c>
      <c r="G219" s="312">
        <v>18190</v>
      </c>
      <c r="H219" s="313" t="s">
        <v>57</v>
      </c>
    </row>
    <row r="220" spans="1:8" ht="20.100000000000001" customHeight="1" x14ac:dyDescent="0.25">
      <c r="A220" s="311" t="s">
        <v>1078</v>
      </c>
      <c r="B220" s="311" t="s">
        <v>482</v>
      </c>
      <c r="C220" s="312">
        <v>21399.919999999998</v>
      </c>
      <c r="D220" s="313" t="s">
        <v>57</v>
      </c>
      <c r="E220" s="312">
        <v>0</v>
      </c>
      <c r="F220" s="312">
        <v>3566.68</v>
      </c>
      <c r="G220" s="312">
        <v>17833.240000000002</v>
      </c>
      <c r="H220" s="313" t="s">
        <v>57</v>
      </c>
    </row>
    <row r="221" spans="1:8" ht="20.100000000000001" customHeight="1" x14ac:dyDescent="0.25">
      <c r="A221" s="311" t="s">
        <v>1079</v>
      </c>
      <c r="B221" s="311" t="s">
        <v>1080</v>
      </c>
      <c r="C221" s="312">
        <v>0</v>
      </c>
      <c r="D221" s="313" t="s">
        <v>57</v>
      </c>
      <c r="E221" s="312">
        <v>42800</v>
      </c>
      <c r="F221" s="312">
        <v>0</v>
      </c>
      <c r="G221" s="312">
        <v>42800</v>
      </c>
      <c r="H221" s="313" t="s">
        <v>57</v>
      </c>
    </row>
    <row r="222" spans="1:8" ht="20.100000000000001" customHeight="1" x14ac:dyDescent="0.25">
      <c r="A222" s="311" t="s">
        <v>1081</v>
      </c>
      <c r="B222" s="311" t="s">
        <v>1082</v>
      </c>
      <c r="C222" s="312">
        <v>0</v>
      </c>
      <c r="D222" s="313" t="s">
        <v>57</v>
      </c>
      <c r="E222" s="312">
        <v>42800</v>
      </c>
      <c r="F222" s="312">
        <v>0</v>
      </c>
      <c r="G222" s="312">
        <v>42800</v>
      </c>
      <c r="H222" s="313" t="s">
        <v>57</v>
      </c>
    </row>
    <row r="223" spans="1:8" ht="20.100000000000001" customHeight="1" x14ac:dyDescent="0.25">
      <c r="A223" s="311" t="s">
        <v>1083</v>
      </c>
      <c r="B223" s="311" t="s">
        <v>1084</v>
      </c>
      <c r="C223" s="312">
        <v>41016.67</v>
      </c>
      <c r="D223" s="313" t="s">
        <v>57</v>
      </c>
      <c r="E223" s="312">
        <v>0</v>
      </c>
      <c r="F223" s="312">
        <v>3566.66</v>
      </c>
      <c r="G223" s="312">
        <v>37450.01</v>
      </c>
      <c r="H223" s="313" t="s">
        <v>57</v>
      </c>
    </row>
    <row r="224" spans="1:8" ht="20.100000000000001" customHeight="1" x14ac:dyDescent="0.25">
      <c r="A224" s="311" t="s">
        <v>1085</v>
      </c>
      <c r="B224" s="311" t="s">
        <v>1086</v>
      </c>
      <c r="C224" s="312">
        <v>30762.5</v>
      </c>
      <c r="D224" s="313" t="s">
        <v>57</v>
      </c>
      <c r="E224" s="312">
        <v>0</v>
      </c>
      <c r="F224" s="312">
        <v>2675</v>
      </c>
      <c r="G224" s="312">
        <v>28087.5</v>
      </c>
      <c r="H224" s="313" t="s">
        <v>57</v>
      </c>
    </row>
    <row r="225" spans="1:8" ht="20.100000000000001" customHeight="1" x14ac:dyDescent="0.25">
      <c r="A225" s="314" t="s">
        <v>1087</v>
      </c>
      <c r="B225" s="314" t="s">
        <v>196</v>
      </c>
      <c r="C225" s="315">
        <v>1035370.97</v>
      </c>
      <c r="D225" s="316" t="s">
        <v>57</v>
      </c>
      <c r="E225" s="315">
        <v>155103.29</v>
      </c>
      <c r="F225" s="315">
        <v>3100</v>
      </c>
      <c r="G225" s="315">
        <v>1187374.26</v>
      </c>
      <c r="H225" s="316" t="s">
        <v>57</v>
      </c>
    </row>
    <row r="226" spans="1:8" ht="20.100000000000001" customHeight="1" x14ac:dyDescent="0.25">
      <c r="A226" s="311" t="s">
        <v>1089</v>
      </c>
      <c r="B226" s="311" t="s">
        <v>484</v>
      </c>
      <c r="C226" s="312">
        <v>742.63</v>
      </c>
      <c r="D226" s="313" t="s">
        <v>57</v>
      </c>
      <c r="E226" s="312">
        <v>0</v>
      </c>
      <c r="F226" s="312">
        <v>0</v>
      </c>
      <c r="G226" s="312">
        <v>742.63</v>
      </c>
      <c r="H226" s="313" t="s">
        <v>57</v>
      </c>
    </row>
    <row r="227" spans="1:8" ht="20.100000000000001" customHeight="1" x14ac:dyDescent="0.25">
      <c r="A227" s="311" t="s">
        <v>1090</v>
      </c>
      <c r="B227" s="311" t="s">
        <v>485</v>
      </c>
      <c r="C227" s="312">
        <v>5750</v>
      </c>
      <c r="D227" s="313" t="s">
        <v>57</v>
      </c>
      <c r="E227" s="312">
        <v>1700</v>
      </c>
      <c r="F227" s="312">
        <v>600</v>
      </c>
      <c r="G227" s="312">
        <v>6850</v>
      </c>
      <c r="H227" s="313" t="s">
        <v>57</v>
      </c>
    </row>
    <row r="228" spans="1:8" ht="20.100000000000001" customHeight="1" x14ac:dyDescent="0.25">
      <c r="A228" s="311" t="s">
        <v>1091</v>
      </c>
      <c r="B228" s="311" t="s">
        <v>486</v>
      </c>
      <c r="C228" s="312">
        <v>20580.560000000001</v>
      </c>
      <c r="D228" s="313" t="s">
        <v>57</v>
      </c>
      <c r="E228" s="312">
        <v>0</v>
      </c>
      <c r="F228" s="312">
        <v>0</v>
      </c>
      <c r="G228" s="312">
        <v>20580.560000000001</v>
      </c>
      <c r="H228" s="313" t="s">
        <v>57</v>
      </c>
    </row>
    <row r="229" spans="1:8" ht="20.100000000000001" customHeight="1" x14ac:dyDescent="0.25">
      <c r="A229" s="311" t="s">
        <v>1092</v>
      </c>
      <c r="B229" s="311" t="s">
        <v>487</v>
      </c>
      <c r="C229" s="312">
        <v>1000</v>
      </c>
      <c r="D229" s="313" t="s">
        <v>57</v>
      </c>
      <c r="E229" s="312">
        <v>0</v>
      </c>
      <c r="F229" s="312">
        <v>0</v>
      </c>
      <c r="G229" s="312">
        <v>1000</v>
      </c>
      <c r="H229" s="313" t="s">
        <v>57</v>
      </c>
    </row>
    <row r="230" spans="1:8" ht="20.100000000000001" customHeight="1" x14ac:dyDescent="0.25">
      <c r="A230" s="311" t="s">
        <v>1093</v>
      </c>
      <c r="B230" s="311" t="s">
        <v>488</v>
      </c>
      <c r="C230" s="312">
        <v>600</v>
      </c>
      <c r="D230" s="313" t="s">
        <v>57</v>
      </c>
      <c r="E230" s="312">
        <v>0</v>
      </c>
      <c r="F230" s="312">
        <v>0</v>
      </c>
      <c r="G230" s="312">
        <v>600</v>
      </c>
      <c r="H230" s="313" t="s">
        <v>57</v>
      </c>
    </row>
    <row r="231" spans="1:8" ht="20.100000000000001" customHeight="1" x14ac:dyDescent="0.25">
      <c r="A231" s="311" t="s">
        <v>1094</v>
      </c>
      <c r="B231" s="311" t="s">
        <v>489</v>
      </c>
      <c r="C231" s="312">
        <v>11199.96</v>
      </c>
      <c r="D231" s="313" t="s">
        <v>57</v>
      </c>
      <c r="E231" s="312">
        <v>0</v>
      </c>
      <c r="F231" s="312">
        <v>0</v>
      </c>
      <c r="G231" s="312">
        <v>11199.96</v>
      </c>
      <c r="H231" s="313" t="s">
        <v>57</v>
      </c>
    </row>
    <row r="232" spans="1:8" ht="20.100000000000001" customHeight="1" x14ac:dyDescent="0.25">
      <c r="A232" s="311" t="s">
        <v>1095</v>
      </c>
      <c r="B232" s="311" t="s">
        <v>490</v>
      </c>
      <c r="C232" s="312">
        <v>5500</v>
      </c>
      <c r="D232" s="313" t="s">
        <v>57</v>
      </c>
      <c r="E232" s="312">
        <v>0</v>
      </c>
      <c r="F232" s="312">
        <v>0</v>
      </c>
      <c r="G232" s="312">
        <v>5500</v>
      </c>
      <c r="H232" s="313" t="s">
        <v>57</v>
      </c>
    </row>
    <row r="233" spans="1:8" ht="20.100000000000001" customHeight="1" x14ac:dyDescent="0.25">
      <c r="A233" s="311" t="s">
        <v>1096</v>
      </c>
      <c r="B233" s="311" t="s">
        <v>491</v>
      </c>
      <c r="C233" s="312">
        <v>4000</v>
      </c>
      <c r="D233" s="313" t="s">
        <v>57</v>
      </c>
      <c r="E233" s="312">
        <v>1000</v>
      </c>
      <c r="F233" s="312">
        <v>2000</v>
      </c>
      <c r="G233" s="312">
        <v>3000</v>
      </c>
      <c r="H233" s="313" t="s">
        <v>57</v>
      </c>
    </row>
    <row r="234" spans="1:8" ht="20.100000000000001" customHeight="1" x14ac:dyDescent="0.25">
      <c r="A234" s="311" t="s">
        <v>1097</v>
      </c>
      <c r="B234" s="311" t="s">
        <v>492</v>
      </c>
      <c r="C234" s="312">
        <v>1999.96</v>
      </c>
      <c r="D234" s="313" t="s">
        <v>57</v>
      </c>
      <c r="E234" s="312">
        <v>0</v>
      </c>
      <c r="F234" s="312">
        <v>0</v>
      </c>
      <c r="G234" s="312">
        <v>1999.96</v>
      </c>
      <c r="H234" s="313" t="s">
        <v>57</v>
      </c>
    </row>
    <row r="235" spans="1:8" ht="20.100000000000001" customHeight="1" x14ac:dyDescent="0.25">
      <c r="A235" s="311" t="s">
        <v>1098</v>
      </c>
      <c r="B235" s="311" t="s">
        <v>339</v>
      </c>
      <c r="C235" s="312">
        <v>8999.86</v>
      </c>
      <c r="D235" s="313" t="s">
        <v>57</v>
      </c>
      <c r="E235" s="312">
        <v>0</v>
      </c>
      <c r="F235" s="312">
        <v>0</v>
      </c>
      <c r="G235" s="312">
        <v>8999.86</v>
      </c>
      <c r="H235" s="313" t="s">
        <v>57</v>
      </c>
    </row>
    <row r="236" spans="1:8" ht="20.100000000000001" customHeight="1" x14ac:dyDescent="0.25">
      <c r="A236" s="311" t="s">
        <v>1099</v>
      </c>
      <c r="B236" s="311" t="s">
        <v>493</v>
      </c>
      <c r="C236" s="312">
        <v>5000</v>
      </c>
      <c r="D236" s="313" t="s">
        <v>57</v>
      </c>
      <c r="E236" s="312">
        <v>0</v>
      </c>
      <c r="F236" s="312">
        <v>0</v>
      </c>
      <c r="G236" s="312">
        <v>5000</v>
      </c>
      <c r="H236" s="313" t="s">
        <v>57</v>
      </c>
    </row>
    <row r="237" spans="1:8" ht="20.100000000000001" customHeight="1" x14ac:dyDescent="0.25">
      <c r="A237" s="311" t="s">
        <v>1100</v>
      </c>
      <c r="B237" s="311" t="s">
        <v>494</v>
      </c>
      <c r="C237" s="312">
        <v>3999.84</v>
      </c>
      <c r="D237" s="313" t="s">
        <v>57</v>
      </c>
      <c r="E237" s="312">
        <v>0</v>
      </c>
      <c r="F237" s="312">
        <v>0</v>
      </c>
      <c r="G237" s="312">
        <v>3999.84</v>
      </c>
      <c r="H237" s="313" t="s">
        <v>57</v>
      </c>
    </row>
    <row r="238" spans="1:8" ht="20.100000000000001" customHeight="1" x14ac:dyDescent="0.25">
      <c r="A238" s="311" t="s">
        <v>1101</v>
      </c>
      <c r="B238" s="311" t="s">
        <v>316</v>
      </c>
      <c r="C238" s="312">
        <v>2000</v>
      </c>
      <c r="D238" s="313" t="s">
        <v>57</v>
      </c>
      <c r="E238" s="312">
        <v>0</v>
      </c>
      <c r="F238" s="312">
        <v>0</v>
      </c>
      <c r="G238" s="312">
        <v>2000</v>
      </c>
      <c r="H238" s="313" t="s">
        <v>57</v>
      </c>
    </row>
    <row r="239" spans="1:8" ht="20.100000000000001" customHeight="1" x14ac:dyDescent="0.25">
      <c r="A239" s="311" t="s">
        <v>1102</v>
      </c>
      <c r="B239" s="311" t="s">
        <v>495</v>
      </c>
      <c r="C239" s="312">
        <v>3082.79</v>
      </c>
      <c r="D239" s="313" t="s">
        <v>57</v>
      </c>
      <c r="E239" s="312">
        <v>0</v>
      </c>
      <c r="F239" s="312">
        <v>0</v>
      </c>
      <c r="G239" s="312">
        <v>3082.79</v>
      </c>
      <c r="H239" s="313" t="s">
        <v>57</v>
      </c>
    </row>
    <row r="240" spans="1:8" ht="20.100000000000001" customHeight="1" x14ac:dyDescent="0.25">
      <c r="A240" s="311" t="s">
        <v>1103</v>
      </c>
      <c r="B240" s="311" t="s">
        <v>496</v>
      </c>
      <c r="C240" s="312">
        <v>86099.74</v>
      </c>
      <c r="D240" s="313" t="s">
        <v>57</v>
      </c>
      <c r="E240" s="312">
        <v>0</v>
      </c>
      <c r="F240" s="312">
        <v>0</v>
      </c>
      <c r="G240" s="312">
        <v>86099.74</v>
      </c>
      <c r="H240" s="313" t="s">
        <v>57</v>
      </c>
    </row>
    <row r="241" spans="1:8" ht="20.100000000000001" customHeight="1" x14ac:dyDescent="0.25">
      <c r="A241" s="311" t="s">
        <v>1104</v>
      </c>
      <c r="B241" s="311" t="s">
        <v>497</v>
      </c>
      <c r="C241" s="312">
        <v>5000</v>
      </c>
      <c r="D241" s="313" t="s">
        <v>57</v>
      </c>
      <c r="E241" s="312">
        <v>0</v>
      </c>
      <c r="F241" s="312">
        <v>0</v>
      </c>
      <c r="G241" s="312">
        <v>5000</v>
      </c>
      <c r="H241" s="313" t="s">
        <v>57</v>
      </c>
    </row>
    <row r="242" spans="1:8" ht="20.100000000000001" customHeight="1" x14ac:dyDescent="0.25">
      <c r="A242" s="311" t="s">
        <v>1105</v>
      </c>
      <c r="B242" s="311" t="s">
        <v>498</v>
      </c>
      <c r="C242" s="312">
        <v>5000</v>
      </c>
      <c r="D242" s="313" t="s">
        <v>57</v>
      </c>
      <c r="E242" s="312">
        <v>0</v>
      </c>
      <c r="F242" s="312">
        <v>0</v>
      </c>
      <c r="G242" s="312">
        <v>5000</v>
      </c>
      <c r="H242" s="313" t="s">
        <v>57</v>
      </c>
    </row>
    <row r="243" spans="1:8" ht="20.100000000000001" customHeight="1" x14ac:dyDescent="0.25">
      <c r="A243" s="311" t="s">
        <v>1106</v>
      </c>
      <c r="B243" s="311" t="s">
        <v>499</v>
      </c>
      <c r="C243" s="312">
        <v>5000</v>
      </c>
      <c r="D243" s="313" t="s">
        <v>57</v>
      </c>
      <c r="E243" s="312">
        <v>0</v>
      </c>
      <c r="F243" s="312">
        <v>0</v>
      </c>
      <c r="G243" s="312">
        <v>5000</v>
      </c>
      <c r="H243" s="313" t="s">
        <v>57</v>
      </c>
    </row>
    <row r="244" spans="1:8" ht="20.100000000000001" customHeight="1" x14ac:dyDescent="0.25">
      <c r="A244" s="311" t="s">
        <v>1107</v>
      </c>
      <c r="B244" s="311" t="s">
        <v>294</v>
      </c>
      <c r="C244" s="312">
        <v>20000</v>
      </c>
      <c r="D244" s="313" t="s">
        <v>57</v>
      </c>
      <c r="E244" s="312">
        <v>0</v>
      </c>
      <c r="F244" s="312">
        <v>0</v>
      </c>
      <c r="G244" s="312">
        <v>20000</v>
      </c>
      <c r="H244" s="313" t="s">
        <v>57</v>
      </c>
    </row>
    <row r="245" spans="1:8" ht="20.100000000000001" customHeight="1" x14ac:dyDescent="0.25">
      <c r="A245" s="311" t="s">
        <v>1108</v>
      </c>
      <c r="B245" s="311" t="s">
        <v>500</v>
      </c>
      <c r="C245" s="312">
        <v>100</v>
      </c>
      <c r="D245" s="313" t="s">
        <v>57</v>
      </c>
      <c r="E245" s="312">
        <v>0</v>
      </c>
      <c r="F245" s="312">
        <v>0</v>
      </c>
      <c r="G245" s="312">
        <v>100</v>
      </c>
      <c r="H245" s="313" t="s">
        <v>57</v>
      </c>
    </row>
    <row r="246" spans="1:8" ht="20.100000000000001" customHeight="1" x14ac:dyDescent="0.25">
      <c r="A246" s="311" t="s">
        <v>1109</v>
      </c>
      <c r="B246" s="311" t="s">
        <v>501</v>
      </c>
      <c r="C246" s="312">
        <v>15000</v>
      </c>
      <c r="D246" s="313" t="s">
        <v>57</v>
      </c>
      <c r="E246" s="312">
        <v>0</v>
      </c>
      <c r="F246" s="312">
        <v>0</v>
      </c>
      <c r="G246" s="312">
        <v>15000</v>
      </c>
      <c r="H246" s="313" t="s">
        <v>57</v>
      </c>
    </row>
    <row r="247" spans="1:8" ht="20.100000000000001" customHeight="1" x14ac:dyDescent="0.25">
      <c r="A247" s="311" t="s">
        <v>1110</v>
      </c>
      <c r="B247" s="311" t="s">
        <v>502</v>
      </c>
      <c r="C247" s="312">
        <v>4000</v>
      </c>
      <c r="D247" s="313" t="s">
        <v>57</v>
      </c>
      <c r="E247" s="312">
        <v>0</v>
      </c>
      <c r="F247" s="312">
        <v>0</v>
      </c>
      <c r="G247" s="312">
        <v>4000</v>
      </c>
      <c r="H247" s="313" t="s">
        <v>57</v>
      </c>
    </row>
    <row r="248" spans="1:8" ht="20.100000000000001" customHeight="1" x14ac:dyDescent="0.25">
      <c r="A248" s="311" t="s">
        <v>1111</v>
      </c>
      <c r="B248" s="311" t="s">
        <v>503</v>
      </c>
      <c r="C248" s="312">
        <v>4140</v>
      </c>
      <c r="D248" s="313" t="s">
        <v>57</v>
      </c>
      <c r="E248" s="312">
        <v>0</v>
      </c>
      <c r="F248" s="312">
        <v>0</v>
      </c>
      <c r="G248" s="312">
        <v>4140</v>
      </c>
      <c r="H248" s="313" t="s">
        <v>57</v>
      </c>
    </row>
    <row r="249" spans="1:8" ht="20.100000000000001" customHeight="1" x14ac:dyDescent="0.25">
      <c r="A249" s="311" t="s">
        <v>1112</v>
      </c>
      <c r="B249" s="311" t="s">
        <v>504</v>
      </c>
      <c r="C249" s="312">
        <v>10000</v>
      </c>
      <c r="D249" s="313" t="s">
        <v>57</v>
      </c>
      <c r="E249" s="312">
        <v>0</v>
      </c>
      <c r="F249" s="312">
        <v>0</v>
      </c>
      <c r="G249" s="312">
        <v>10000</v>
      </c>
      <c r="H249" s="313" t="s">
        <v>57</v>
      </c>
    </row>
    <row r="250" spans="1:8" ht="20.100000000000001" customHeight="1" x14ac:dyDescent="0.25">
      <c r="A250" s="311" t="s">
        <v>1113</v>
      </c>
      <c r="B250" s="311" t="s">
        <v>505</v>
      </c>
      <c r="C250" s="312">
        <v>10000</v>
      </c>
      <c r="D250" s="313" t="s">
        <v>57</v>
      </c>
      <c r="E250" s="312">
        <v>0</v>
      </c>
      <c r="F250" s="312">
        <v>0</v>
      </c>
      <c r="G250" s="312">
        <v>10000</v>
      </c>
      <c r="H250" s="313" t="s">
        <v>57</v>
      </c>
    </row>
    <row r="251" spans="1:8" ht="20.100000000000001" customHeight="1" x14ac:dyDescent="0.25">
      <c r="A251" s="311" t="s">
        <v>1114</v>
      </c>
      <c r="B251" s="311" t="s">
        <v>318</v>
      </c>
      <c r="C251" s="312">
        <v>21000</v>
      </c>
      <c r="D251" s="313" t="s">
        <v>57</v>
      </c>
      <c r="E251" s="312">
        <v>0</v>
      </c>
      <c r="F251" s="312">
        <v>0</v>
      </c>
      <c r="G251" s="312">
        <v>21000</v>
      </c>
      <c r="H251" s="313" t="s">
        <v>57</v>
      </c>
    </row>
    <row r="252" spans="1:8" ht="20.100000000000001" customHeight="1" x14ac:dyDescent="0.25">
      <c r="A252" s="311" t="s">
        <v>1115</v>
      </c>
      <c r="B252" s="311" t="s">
        <v>380</v>
      </c>
      <c r="C252" s="312">
        <v>49538.8</v>
      </c>
      <c r="D252" s="313" t="s">
        <v>57</v>
      </c>
      <c r="E252" s="312">
        <v>0</v>
      </c>
      <c r="F252" s="312">
        <v>0</v>
      </c>
      <c r="G252" s="312">
        <v>49538.8</v>
      </c>
      <c r="H252" s="313" t="s">
        <v>57</v>
      </c>
    </row>
    <row r="253" spans="1:8" ht="20.100000000000001" customHeight="1" x14ac:dyDescent="0.25">
      <c r="A253" s="311" t="s">
        <v>1789</v>
      </c>
      <c r="B253" s="311" t="s">
        <v>1790</v>
      </c>
      <c r="C253" s="312">
        <v>65294</v>
      </c>
      <c r="D253" s="313" t="s">
        <v>57</v>
      </c>
      <c r="E253" s="312">
        <v>36898.239999999998</v>
      </c>
      <c r="F253" s="312">
        <v>0</v>
      </c>
      <c r="G253" s="312">
        <v>102192.24</v>
      </c>
      <c r="H253" s="313" t="s">
        <v>57</v>
      </c>
    </row>
    <row r="254" spans="1:8" ht="20.100000000000001" customHeight="1" x14ac:dyDescent="0.25">
      <c r="A254" s="311" t="s">
        <v>1116</v>
      </c>
      <c r="B254" s="311" t="s">
        <v>506</v>
      </c>
      <c r="C254" s="312">
        <v>241374.15</v>
      </c>
      <c r="D254" s="313" t="s">
        <v>57</v>
      </c>
      <c r="E254" s="312">
        <v>0</v>
      </c>
      <c r="F254" s="312">
        <v>0</v>
      </c>
      <c r="G254" s="312">
        <v>241374.15</v>
      </c>
      <c r="H254" s="313" t="s">
        <v>57</v>
      </c>
    </row>
    <row r="255" spans="1:8" ht="20.100000000000001" customHeight="1" x14ac:dyDescent="0.25">
      <c r="A255" s="311" t="s">
        <v>1117</v>
      </c>
      <c r="B255" s="311" t="s">
        <v>507</v>
      </c>
      <c r="C255" s="312">
        <v>5013.45</v>
      </c>
      <c r="D255" s="313" t="s">
        <v>57</v>
      </c>
      <c r="E255" s="312">
        <v>5000</v>
      </c>
      <c r="F255" s="312">
        <v>0</v>
      </c>
      <c r="G255" s="312">
        <v>10013.450000000001</v>
      </c>
      <c r="H255" s="313" t="s">
        <v>57</v>
      </c>
    </row>
    <row r="256" spans="1:8" ht="20.100000000000001" customHeight="1" x14ac:dyDescent="0.25">
      <c r="A256" s="311" t="s">
        <v>1118</v>
      </c>
      <c r="B256" s="311" t="s">
        <v>508</v>
      </c>
      <c r="C256" s="312">
        <v>375848.33</v>
      </c>
      <c r="D256" s="313" t="s">
        <v>57</v>
      </c>
      <c r="E256" s="312">
        <v>71707.05</v>
      </c>
      <c r="F256" s="312">
        <v>0</v>
      </c>
      <c r="G256" s="312">
        <v>447555.38</v>
      </c>
      <c r="H256" s="313" t="s">
        <v>57</v>
      </c>
    </row>
    <row r="257" spans="1:8" ht="20.100000000000001" customHeight="1" x14ac:dyDescent="0.25">
      <c r="A257" s="311" t="s">
        <v>1119</v>
      </c>
      <c r="B257" s="311" t="s">
        <v>509</v>
      </c>
      <c r="C257" s="312">
        <v>20000</v>
      </c>
      <c r="D257" s="313" t="s">
        <v>57</v>
      </c>
      <c r="E257" s="312">
        <v>0</v>
      </c>
      <c r="F257" s="312">
        <v>0</v>
      </c>
      <c r="G257" s="312">
        <v>20000</v>
      </c>
      <c r="H257" s="313" t="s">
        <v>57</v>
      </c>
    </row>
    <row r="258" spans="1:8" ht="20.100000000000001" customHeight="1" x14ac:dyDescent="0.25">
      <c r="A258" s="311" t="s">
        <v>1120</v>
      </c>
      <c r="B258" s="311" t="s">
        <v>764</v>
      </c>
      <c r="C258" s="312">
        <v>3000</v>
      </c>
      <c r="D258" s="313" t="s">
        <v>57</v>
      </c>
      <c r="E258" s="312">
        <v>0</v>
      </c>
      <c r="F258" s="312">
        <v>0</v>
      </c>
      <c r="G258" s="312">
        <v>3000</v>
      </c>
      <c r="H258" s="313" t="s">
        <v>57</v>
      </c>
    </row>
    <row r="259" spans="1:8" ht="20.100000000000001" customHeight="1" x14ac:dyDescent="0.25">
      <c r="A259" s="311" t="s">
        <v>1121</v>
      </c>
      <c r="B259" s="311" t="s">
        <v>510</v>
      </c>
      <c r="C259" s="317">
        <v>-3529.1</v>
      </c>
      <c r="D259" s="313" t="s">
        <v>57</v>
      </c>
      <c r="E259" s="312">
        <v>0</v>
      </c>
      <c r="F259" s="312">
        <v>0</v>
      </c>
      <c r="G259" s="317">
        <v>-3529.1</v>
      </c>
      <c r="H259" s="313" t="s">
        <v>57</v>
      </c>
    </row>
    <row r="260" spans="1:8" ht="20.100000000000001" customHeight="1" x14ac:dyDescent="0.25">
      <c r="A260" s="311" t="s">
        <v>1122</v>
      </c>
      <c r="B260" s="311" t="s">
        <v>390</v>
      </c>
      <c r="C260" s="312">
        <v>1203</v>
      </c>
      <c r="D260" s="313" t="s">
        <v>57</v>
      </c>
      <c r="E260" s="312">
        <v>0</v>
      </c>
      <c r="F260" s="312">
        <v>0</v>
      </c>
      <c r="G260" s="312">
        <v>1203</v>
      </c>
      <c r="H260" s="313" t="s">
        <v>57</v>
      </c>
    </row>
    <row r="261" spans="1:8" ht="20.100000000000001" customHeight="1" x14ac:dyDescent="0.25">
      <c r="A261" s="311" t="s">
        <v>1123</v>
      </c>
      <c r="B261" s="311" t="s">
        <v>423</v>
      </c>
      <c r="C261" s="312">
        <v>12955</v>
      </c>
      <c r="D261" s="313" t="s">
        <v>57</v>
      </c>
      <c r="E261" s="312">
        <v>0</v>
      </c>
      <c r="F261" s="312">
        <v>0</v>
      </c>
      <c r="G261" s="312">
        <v>12955</v>
      </c>
      <c r="H261" s="313" t="s">
        <v>57</v>
      </c>
    </row>
    <row r="262" spans="1:8" ht="20.100000000000001" customHeight="1" x14ac:dyDescent="0.25">
      <c r="A262" s="311" t="s">
        <v>1124</v>
      </c>
      <c r="B262" s="311" t="s">
        <v>511</v>
      </c>
      <c r="C262" s="312">
        <v>164</v>
      </c>
      <c r="D262" s="313" t="s">
        <v>57</v>
      </c>
      <c r="E262" s="312">
        <v>0</v>
      </c>
      <c r="F262" s="312">
        <v>0</v>
      </c>
      <c r="G262" s="312">
        <v>164</v>
      </c>
      <c r="H262" s="313" t="s">
        <v>57</v>
      </c>
    </row>
    <row r="263" spans="1:8" ht="20.100000000000001" customHeight="1" x14ac:dyDescent="0.25">
      <c r="A263" s="311" t="s">
        <v>1125</v>
      </c>
      <c r="B263" s="311" t="s">
        <v>512</v>
      </c>
      <c r="C263" s="312">
        <v>2000</v>
      </c>
      <c r="D263" s="313" t="s">
        <v>57</v>
      </c>
      <c r="E263" s="312">
        <v>0</v>
      </c>
      <c r="F263" s="312">
        <v>0</v>
      </c>
      <c r="G263" s="312">
        <v>2000</v>
      </c>
      <c r="H263" s="313" t="s">
        <v>57</v>
      </c>
    </row>
    <row r="264" spans="1:8" ht="20.100000000000001" customHeight="1" x14ac:dyDescent="0.25">
      <c r="A264" s="311" t="s">
        <v>1126</v>
      </c>
      <c r="B264" s="311" t="s">
        <v>1127</v>
      </c>
      <c r="C264" s="312">
        <v>0</v>
      </c>
      <c r="D264" s="313" t="s">
        <v>57</v>
      </c>
      <c r="E264" s="312">
        <v>10499</v>
      </c>
      <c r="F264" s="312">
        <v>500</v>
      </c>
      <c r="G264" s="312">
        <v>9999</v>
      </c>
      <c r="H264" s="313" t="s">
        <v>57</v>
      </c>
    </row>
    <row r="265" spans="1:8" ht="20.100000000000001" customHeight="1" x14ac:dyDescent="0.25">
      <c r="A265" s="311" t="s">
        <v>1128</v>
      </c>
      <c r="B265" s="311" t="s">
        <v>1129</v>
      </c>
      <c r="C265" s="312">
        <v>0</v>
      </c>
      <c r="D265" s="313" t="s">
        <v>57</v>
      </c>
      <c r="E265" s="312">
        <v>9499</v>
      </c>
      <c r="F265" s="312">
        <v>0</v>
      </c>
      <c r="G265" s="312">
        <v>9499</v>
      </c>
      <c r="H265" s="313" t="s">
        <v>57</v>
      </c>
    </row>
    <row r="266" spans="1:8" ht="20.100000000000001" customHeight="1" x14ac:dyDescent="0.25">
      <c r="A266" s="311" t="s">
        <v>1130</v>
      </c>
      <c r="B266" s="311" t="s">
        <v>1131</v>
      </c>
      <c r="C266" s="312">
        <v>0</v>
      </c>
      <c r="D266" s="313" t="s">
        <v>57</v>
      </c>
      <c r="E266" s="312">
        <v>2500</v>
      </c>
      <c r="F266" s="312">
        <v>0</v>
      </c>
      <c r="G266" s="312">
        <v>2500</v>
      </c>
      <c r="H266" s="313" t="s">
        <v>57</v>
      </c>
    </row>
    <row r="267" spans="1:8" ht="20.100000000000001" customHeight="1" x14ac:dyDescent="0.25">
      <c r="A267" s="311" t="s">
        <v>1132</v>
      </c>
      <c r="B267" s="311" t="s">
        <v>1133</v>
      </c>
      <c r="C267" s="312">
        <v>2714</v>
      </c>
      <c r="D267" s="313" t="s">
        <v>57</v>
      </c>
      <c r="E267" s="312">
        <v>0</v>
      </c>
      <c r="F267" s="312">
        <v>0</v>
      </c>
      <c r="G267" s="312">
        <v>2714</v>
      </c>
      <c r="H267" s="313" t="s">
        <v>57</v>
      </c>
    </row>
    <row r="268" spans="1:8" ht="20.100000000000001" customHeight="1" x14ac:dyDescent="0.25">
      <c r="A268" s="311" t="s">
        <v>1134</v>
      </c>
      <c r="B268" s="311" t="s">
        <v>1135</v>
      </c>
      <c r="C268" s="312">
        <v>0</v>
      </c>
      <c r="D268" s="313" t="s">
        <v>57</v>
      </c>
      <c r="E268" s="312">
        <v>10500</v>
      </c>
      <c r="F268" s="312">
        <v>0</v>
      </c>
      <c r="G268" s="312">
        <v>10500</v>
      </c>
      <c r="H268" s="313" t="s">
        <v>57</v>
      </c>
    </row>
    <row r="269" spans="1:8" ht="20.100000000000001" customHeight="1" x14ac:dyDescent="0.25">
      <c r="A269" s="311" t="s">
        <v>1136</v>
      </c>
      <c r="B269" s="311" t="s">
        <v>1137</v>
      </c>
      <c r="C269" s="312">
        <v>0</v>
      </c>
      <c r="D269" s="313" t="s">
        <v>57</v>
      </c>
      <c r="E269" s="312">
        <v>5800</v>
      </c>
      <c r="F269" s="312">
        <v>0</v>
      </c>
      <c r="G269" s="312">
        <v>5800</v>
      </c>
      <c r="H269" s="313" t="s">
        <v>57</v>
      </c>
    </row>
    <row r="270" spans="1:8" ht="20.100000000000001" customHeight="1" x14ac:dyDescent="0.25">
      <c r="A270" s="314" t="s">
        <v>1138</v>
      </c>
      <c r="B270" s="314" t="s">
        <v>198</v>
      </c>
      <c r="C270" s="315">
        <v>4268.1000000000004</v>
      </c>
      <c r="D270" s="316" t="s">
        <v>57</v>
      </c>
      <c r="E270" s="315">
        <v>0</v>
      </c>
      <c r="F270" s="315">
        <v>0</v>
      </c>
      <c r="G270" s="315">
        <v>4268.1000000000004</v>
      </c>
      <c r="H270" s="316" t="s">
        <v>57</v>
      </c>
    </row>
    <row r="271" spans="1:8" ht="20.100000000000001" customHeight="1" x14ac:dyDescent="0.25">
      <c r="A271" s="311" t="s">
        <v>1139</v>
      </c>
      <c r="B271" s="311" t="s">
        <v>515</v>
      </c>
      <c r="C271" s="312">
        <v>4268.1000000000004</v>
      </c>
      <c r="D271" s="313" t="s">
        <v>57</v>
      </c>
      <c r="E271" s="312">
        <v>0</v>
      </c>
      <c r="F271" s="312">
        <v>0</v>
      </c>
      <c r="G271" s="312">
        <v>4268.1000000000004</v>
      </c>
      <c r="H271" s="313" t="s">
        <v>57</v>
      </c>
    </row>
    <row r="272" spans="1:8" ht="20.100000000000001" customHeight="1" x14ac:dyDescent="0.25">
      <c r="A272" s="314" t="s">
        <v>1140</v>
      </c>
      <c r="B272" s="314" t="s">
        <v>199</v>
      </c>
      <c r="C272" s="315">
        <v>1197.68</v>
      </c>
      <c r="D272" s="316" t="s">
        <v>57</v>
      </c>
      <c r="E272" s="315">
        <v>1542.42</v>
      </c>
      <c r="F272" s="315">
        <v>2029.12</v>
      </c>
      <c r="G272" s="315">
        <v>710.98</v>
      </c>
      <c r="H272" s="316" t="s">
        <v>57</v>
      </c>
    </row>
    <row r="273" spans="1:8" ht="20.100000000000001" customHeight="1" x14ac:dyDescent="0.25">
      <c r="A273" s="311" t="s">
        <v>1141</v>
      </c>
      <c r="B273" s="311" t="s">
        <v>126</v>
      </c>
      <c r="C273" s="312">
        <v>1197.68</v>
      </c>
      <c r="D273" s="313" t="s">
        <v>57</v>
      </c>
      <c r="E273" s="312">
        <v>1542.42</v>
      </c>
      <c r="F273" s="312">
        <v>2029.12</v>
      </c>
      <c r="G273" s="312">
        <v>710.98</v>
      </c>
      <c r="H273" s="313" t="s">
        <v>57</v>
      </c>
    </row>
    <row r="274" spans="1:8" ht="20.100000000000001" customHeight="1" x14ac:dyDescent="0.25">
      <c r="A274" s="314" t="s">
        <v>1142</v>
      </c>
      <c r="B274" s="314" t="s">
        <v>201</v>
      </c>
      <c r="C274" s="318">
        <v>-659400.13</v>
      </c>
      <c r="D274" s="316" t="s">
        <v>57</v>
      </c>
      <c r="E274" s="315">
        <v>0</v>
      </c>
      <c r="F274" s="315">
        <v>0</v>
      </c>
      <c r="G274" s="318">
        <v>-659400.13</v>
      </c>
      <c r="H274" s="316" t="s">
        <v>57</v>
      </c>
    </row>
    <row r="275" spans="1:8" ht="20.100000000000001" customHeight="1" x14ac:dyDescent="0.25">
      <c r="A275" s="314" t="s">
        <v>1143</v>
      </c>
      <c r="B275" s="314" t="s">
        <v>202</v>
      </c>
      <c r="C275" s="318">
        <v>-513235.18</v>
      </c>
      <c r="D275" s="316" t="s">
        <v>57</v>
      </c>
      <c r="E275" s="315">
        <v>0</v>
      </c>
      <c r="F275" s="315">
        <v>0</v>
      </c>
      <c r="G275" s="318">
        <v>-513235.18</v>
      </c>
      <c r="H275" s="316" t="s">
        <v>57</v>
      </c>
    </row>
    <row r="276" spans="1:8" ht="20.100000000000001" customHeight="1" x14ac:dyDescent="0.25">
      <c r="A276" s="314" t="s">
        <v>1144</v>
      </c>
      <c r="B276" s="314" t="s">
        <v>1145</v>
      </c>
      <c r="C276" s="315">
        <v>0</v>
      </c>
      <c r="D276" s="316" t="s">
        <v>57</v>
      </c>
      <c r="E276" s="315">
        <v>15000</v>
      </c>
      <c r="F276" s="315">
        <v>0</v>
      </c>
      <c r="G276" s="315">
        <v>15000</v>
      </c>
      <c r="H276" s="316" t="s">
        <v>57</v>
      </c>
    </row>
    <row r="277" spans="1:8" ht="20.100000000000001" customHeight="1" x14ac:dyDescent="0.25">
      <c r="A277" s="311" t="s">
        <v>1146</v>
      </c>
      <c r="B277" s="311" t="s">
        <v>516</v>
      </c>
      <c r="C277" s="312">
        <v>20944489.989999998</v>
      </c>
      <c r="D277" s="313" t="s">
        <v>57</v>
      </c>
      <c r="E277" s="312">
        <v>14999</v>
      </c>
      <c r="F277" s="312">
        <v>0</v>
      </c>
      <c r="G277" s="312">
        <v>20959488.989999998</v>
      </c>
      <c r="H277" s="313" t="s">
        <v>57</v>
      </c>
    </row>
    <row r="278" spans="1:8" ht="20.100000000000001" customHeight="1" x14ac:dyDescent="0.25">
      <c r="A278" s="314" t="s">
        <v>1147</v>
      </c>
      <c r="B278" s="314" t="s">
        <v>207</v>
      </c>
      <c r="C278" s="315">
        <v>1583191.31</v>
      </c>
      <c r="D278" s="316" t="s">
        <v>57</v>
      </c>
      <c r="E278" s="315">
        <v>14999</v>
      </c>
      <c r="F278" s="315">
        <v>0</v>
      </c>
      <c r="G278" s="315">
        <v>1598190.31</v>
      </c>
      <c r="H278" s="316" t="s">
        <v>57</v>
      </c>
    </row>
    <row r="279" spans="1:8" ht="20.100000000000001" customHeight="1" x14ac:dyDescent="0.25">
      <c r="A279" s="311" t="s">
        <v>1148</v>
      </c>
      <c r="B279" s="311" t="s">
        <v>517</v>
      </c>
      <c r="C279" s="312">
        <v>31776.11</v>
      </c>
      <c r="D279" s="313" t="s">
        <v>57</v>
      </c>
      <c r="E279" s="312">
        <v>0</v>
      </c>
      <c r="F279" s="312">
        <v>0</v>
      </c>
      <c r="G279" s="312">
        <v>31776.11</v>
      </c>
      <c r="H279" s="313" t="s">
        <v>57</v>
      </c>
    </row>
    <row r="280" spans="1:8" ht="20.100000000000001" customHeight="1" x14ac:dyDescent="0.25">
      <c r="A280" s="311" t="s">
        <v>1149</v>
      </c>
      <c r="B280" s="311" t="s">
        <v>518</v>
      </c>
      <c r="C280" s="312">
        <v>2347</v>
      </c>
      <c r="D280" s="313" t="s">
        <v>57</v>
      </c>
      <c r="E280" s="312">
        <v>0</v>
      </c>
      <c r="F280" s="312">
        <v>0</v>
      </c>
      <c r="G280" s="312">
        <v>2347</v>
      </c>
      <c r="H280" s="313" t="s">
        <v>57</v>
      </c>
    </row>
    <row r="281" spans="1:8" ht="20.100000000000001" customHeight="1" x14ac:dyDescent="0.25">
      <c r="A281" s="311" t="s">
        <v>1150</v>
      </c>
      <c r="B281" s="311" t="s">
        <v>519</v>
      </c>
      <c r="C281" s="312">
        <v>16104</v>
      </c>
      <c r="D281" s="313" t="s">
        <v>57</v>
      </c>
      <c r="E281" s="312">
        <v>0</v>
      </c>
      <c r="F281" s="312">
        <v>0</v>
      </c>
      <c r="G281" s="312">
        <v>16104</v>
      </c>
      <c r="H281" s="313" t="s">
        <v>57</v>
      </c>
    </row>
    <row r="282" spans="1:8" ht="20.100000000000001" customHeight="1" x14ac:dyDescent="0.25">
      <c r="A282" s="311" t="s">
        <v>1151</v>
      </c>
      <c r="B282" s="311" t="s">
        <v>521</v>
      </c>
      <c r="C282" s="312">
        <v>5154</v>
      </c>
      <c r="D282" s="313" t="s">
        <v>57</v>
      </c>
      <c r="E282" s="312">
        <v>0</v>
      </c>
      <c r="F282" s="312">
        <v>0</v>
      </c>
      <c r="G282" s="312">
        <v>5154</v>
      </c>
      <c r="H282" s="313" t="s">
        <v>57</v>
      </c>
    </row>
    <row r="283" spans="1:8" ht="20.100000000000001" customHeight="1" x14ac:dyDescent="0.25">
      <c r="A283" s="311" t="s">
        <v>1152</v>
      </c>
      <c r="B283" s="311" t="s">
        <v>522</v>
      </c>
      <c r="C283" s="312">
        <v>3999</v>
      </c>
      <c r="D283" s="313" t="s">
        <v>57</v>
      </c>
      <c r="E283" s="312">
        <v>0</v>
      </c>
      <c r="F283" s="312">
        <v>0</v>
      </c>
      <c r="G283" s="312">
        <v>3999</v>
      </c>
      <c r="H283" s="313" t="s">
        <v>57</v>
      </c>
    </row>
    <row r="284" spans="1:8" ht="20.100000000000001" customHeight="1" x14ac:dyDescent="0.25">
      <c r="A284" s="311" t="s">
        <v>1153</v>
      </c>
      <c r="B284" s="311" t="s">
        <v>523</v>
      </c>
      <c r="C284" s="312">
        <v>44529</v>
      </c>
      <c r="D284" s="313" t="s">
        <v>57</v>
      </c>
      <c r="E284" s="312">
        <v>0</v>
      </c>
      <c r="F284" s="312">
        <v>0</v>
      </c>
      <c r="G284" s="312">
        <v>44529</v>
      </c>
      <c r="H284" s="313" t="s">
        <v>57</v>
      </c>
    </row>
    <row r="285" spans="1:8" ht="20.100000000000001" customHeight="1" x14ac:dyDescent="0.25">
      <c r="A285" s="311" t="s">
        <v>1154</v>
      </c>
      <c r="B285" s="311" t="s">
        <v>524</v>
      </c>
      <c r="C285" s="312">
        <v>56712.46</v>
      </c>
      <c r="D285" s="313" t="s">
        <v>57</v>
      </c>
      <c r="E285" s="312">
        <v>0</v>
      </c>
      <c r="F285" s="312">
        <v>0</v>
      </c>
      <c r="G285" s="312">
        <v>56712.46</v>
      </c>
      <c r="H285" s="313" t="s">
        <v>57</v>
      </c>
    </row>
    <row r="286" spans="1:8" ht="20.100000000000001" customHeight="1" x14ac:dyDescent="0.25">
      <c r="A286" s="311" t="s">
        <v>1155</v>
      </c>
      <c r="B286" s="311" t="s">
        <v>525</v>
      </c>
      <c r="C286" s="312">
        <v>155850.32999999999</v>
      </c>
      <c r="D286" s="313" t="s">
        <v>57</v>
      </c>
      <c r="E286" s="312">
        <v>0</v>
      </c>
      <c r="F286" s="312">
        <v>0</v>
      </c>
      <c r="G286" s="312">
        <v>155850.32999999999</v>
      </c>
      <c r="H286" s="313" t="s">
        <v>57</v>
      </c>
    </row>
    <row r="287" spans="1:8" ht="20.100000000000001" customHeight="1" x14ac:dyDescent="0.25">
      <c r="A287" s="311" t="s">
        <v>1156</v>
      </c>
      <c r="B287" s="311" t="s">
        <v>526</v>
      </c>
      <c r="C287" s="312">
        <v>56350</v>
      </c>
      <c r="D287" s="313" t="s">
        <v>57</v>
      </c>
      <c r="E287" s="312">
        <v>0</v>
      </c>
      <c r="F287" s="312">
        <v>0</v>
      </c>
      <c r="G287" s="312">
        <v>56350</v>
      </c>
      <c r="H287" s="313" t="s">
        <v>57</v>
      </c>
    </row>
    <row r="288" spans="1:8" ht="20.100000000000001" customHeight="1" x14ac:dyDescent="0.25">
      <c r="A288" s="311" t="s">
        <v>1157</v>
      </c>
      <c r="B288" s="311" t="s">
        <v>527</v>
      </c>
      <c r="C288" s="312">
        <v>1725</v>
      </c>
      <c r="D288" s="313" t="s">
        <v>57</v>
      </c>
      <c r="E288" s="312">
        <v>0</v>
      </c>
      <c r="F288" s="312">
        <v>0</v>
      </c>
      <c r="G288" s="312">
        <v>1725</v>
      </c>
      <c r="H288" s="313" t="s">
        <v>57</v>
      </c>
    </row>
    <row r="289" spans="1:8" ht="20.100000000000001" customHeight="1" x14ac:dyDescent="0.25">
      <c r="A289" s="311" t="s">
        <v>1158</v>
      </c>
      <c r="B289" s="311" t="s">
        <v>528</v>
      </c>
      <c r="C289" s="312">
        <v>1724</v>
      </c>
      <c r="D289" s="313" t="s">
        <v>57</v>
      </c>
      <c r="E289" s="312">
        <v>0</v>
      </c>
      <c r="F289" s="312">
        <v>0</v>
      </c>
      <c r="G289" s="312">
        <v>1724</v>
      </c>
      <c r="H289" s="313" t="s">
        <v>57</v>
      </c>
    </row>
    <row r="290" spans="1:8" ht="20.100000000000001" customHeight="1" x14ac:dyDescent="0.25">
      <c r="A290" s="311" t="s">
        <v>1159</v>
      </c>
      <c r="B290" s="311" t="s">
        <v>529</v>
      </c>
      <c r="C290" s="312">
        <v>3565</v>
      </c>
      <c r="D290" s="313" t="s">
        <v>57</v>
      </c>
      <c r="E290" s="312">
        <v>0</v>
      </c>
      <c r="F290" s="312">
        <v>0</v>
      </c>
      <c r="G290" s="312">
        <v>3565</v>
      </c>
      <c r="H290" s="313" t="s">
        <v>57</v>
      </c>
    </row>
    <row r="291" spans="1:8" ht="20.100000000000001" customHeight="1" x14ac:dyDescent="0.25">
      <c r="A291" s="311" t="s">
        <v>1160</v>
      </c>
      <c r="B291" s="311" t="s">
        <v>530</v>
      </c>
      <c r="C291" s="312">
        <v>6199.99</v>
      </c>
      <c r="D291" s="313" t="s">
        <v>57</v>
      </c>
      <c r="E291" s="312">
        <v>0</v>
      </c>
      <c r="F291" s="312">
        <v>0</v>
      </c>
      <c r="G291" s="312">
        <v>6199.99</v>
      </c>
      <c r="H291" s="313" t="s">
        <v>57</v>
      </c>
    </row>
    <row r="292" spans="1:8" ht="20.100000000000001" customHeight="1" x14ac:dyDescent="0.25">
      <c r="A292" s="311" t="s">
        <v>1161</v>
      </c>
      <c r="B292" s="311" t="s">
        <v>531</v>
      </c>
      <c r="C292" s="312">
        <v>4758.93</v>
      </c>
      <c r="D292" s="313" t="s">
        <v>57</v>
      </c>
      <c r="E292" s="312">
        <v>0</v>
      </c>
      <c r="F292" s="312">
        <v>0</v>
      </c>
      <c r="G292" s="312">
        <v>4758.93</v>
      </c>
      <c r="H292" s="313" t="s">
        <v>57</v>
      </c>
    </row>
    <row r="293" spans="1:8" ht="20.100000000000001" customHeight="1" x14ac:dyDescent="0.25">
      <c r="A293" s="311" t="s">
        <v>1162</v>
      </c>
      <c r="B293" s="311" t="s">
        <v>532</v>
      </c>
      <c r="C293" s="312">
        <v>1420.02</v>
      </c>
      <c r="D293" s="313" t="s">
        <v>57</v>
      </c>
      <c r="E293" s="312">
        <v>0</v>
      </c>
      <c r="F293" s="312">
        <v>0</v>
      </c>
      <c r="G293" s="312">
        <v>1420.02</v>
      </c>
      <c r="H293" s="313" t="s">
        <v>57</v>
      </c>
    </row>
    <row r="294" spans="1:8" ht="20.100000000000001" customHeight="1" x14ac:dyDescent="0.25">
      <c r="A294" s="311" t="s">
        <v>1163</v>
      </c>
      <c r="B294" s="311" t="s">
        <v>533</v>
      </c>
      <c r="C294" s="312">
        <v>1018.44</v>
      </c>
      <c r="D294" s="313" t="s">
        <v>57</v>
      </c>
      <c r="E294" s="312">
        <v>0</v>
      </c>
      <c r="F294" s="312">
        <v>0</v>
      </c>
      <c r="G294" s="312">
        <v>1018.44</v>
      </c>
      <c r="H294" s="313" t="s">
        <v>57</v>
      </c>
    </row>
    <row r="295" spans="1:8" ht="20.100000000000001" customHeight="1" x14ac:dyDescent="0.25">
      <c r="A295" s="311" t="s">
        <v>1164</v>
      </c>
      <c r="B295" s="311" t="s">
        <v>534</v>
      </c>
      <c r="C295" s="312">
        <v>778</v>
      </c>
      <c r="D295" s="313" t="s">
        <v>57</v>
      </c>
      <c r="E295" s="312">
        <v>0</v>
      </c>
      <c r="F295" s="312">
        <v>0</v>
      </c>
      <c r="G295" s="312">
        <v>778</v>
      </c>
      <c r="H295" s="313" t="s">
        <v>57</v>
      </c>
    </row>
    <row r="296" spans="1:8" ht="20.100000000000001" customHeight="1" x14ac:dyDescent="0.25">
      <c r="A296" s="311" t="s">
        <v>1165</v>
      </c>
      <c r="B296" s="311" t="s">
        <v>535</v>
      </c>
      <c r="C296" s="312">
        <v>3480.82</v>
      </c>
      <c r="D296" s="313" t="s">
        <v>57</v>
      </c>
      <c r="E296" s="312">
        <v>0</v>
      </c>
      <c r="F296" s="312">
        <v>0</v>
      </c>
      <c r="G296" s="312">
        <v>3480.82</v>
      </c>
      <c r="H296" s="313" t="s">
        <v>57</v>
      </c>
    </row>
    <row r="297" spans="1:8" ht="20.100000000000001" customHeight="1" x14ac:dyDescent="0.25">
      <c r="A297" s="311" t="s">
        <v>1166</v>
      </c>
      <c r="B297" s="311" t="s">
        <v>536</v>
      </c>
      <c r="C297" s="312">
        <v>126500</v>
      </c>
      <c r="D297" s="313" t="s">
        <v>57</v>
      </c>
      <c r="E297" s="312">
        <v>0</v>
      </c>
      <c r="F297" s="312">
        <v>0</v>
      </c>
      <c r="G297" s="312">
        <v>126500</v>
      </c>
      <c r="H297" s="313" t="s">
        <v>57</v>
      </c>
    </row>
    <row r="298" spans="1:8" ht="20.100000000000001" customHeight="1" x14ac:dyDescent="0.25">
      <c r="A298" s="311" t="s">
        <v>1167</v>
      </c>
      <c r="B298" s="311" t="s">
        <v>537</v>
      </c>
      <c r="C298" s="312">
        <v>1945</v>
      </c>
      <c r="D298" s="313" t="s">
        <v>57</v>
      </c>
      <c r="E298" s="312">
        <v>0</v>
      </c>
      <c r="F298" s="312">
        <v>0</v>
      </c>
      <c r="G298" s="312">
        <v>1945</v>
      </c>
      <c r="H298" s="313" t="s">
        <v>57</v>
      </c>
    </row>
    <row r="299" spans="1:8" ht="20.100000000000001" customHeight="1" x14ac:dyDescent="0.25">
      <c r="A299" s="311" t="s">
        <v>1168</v>
      </c>
      <c r="B299" s="311" t="s">
        <v>538</v>
      </c>
      <c r="C299" s="312">
        <v>11866.5</v>
      </c>
      <c r="D299" s="313" t="s">
        <v>57</v>
      </c>
      <c r="E299" s="312">
        <v>0</v>
      </c>
      <c r="F299" s="312">
        <v>0</v>
      </c>
      <c r="G299" s="312">
        <v>11866.5</v>
      </c>
      <c r="H299" s="313" t="s">
        <v>57</v>
      </c>
    </row>
    <row r="300" spans="1:8" ht="20.100000000000001" customHeight="1" x14ac:dyDescent="0.25">
      <c r="A300" s="311" t="s">
        <v>1169</v>
      </c>
      <c r="B300" s="311" t="s">
        <v>539</v>
      </c>
      <c r="C300" s="312">
        <v>10199.870000000001</v>
      </c>
      <c r="D300" s="313" t="s">
        <v>57</v>
      </c>
      <c r="E300" s="312">
        <v>0</v>
      </c>
      <c r="F300" s="312">
        <v>0</v>
      </c>
      <c r="G300" s="312">
        <v>10199.870000000001</v>
      </c>
      <c r="H300" s="313" t="s">
        <v>57</v>
      </c>
    </row>
    <row r="301" spans="1:8" ht="20.100000000000001" customHeight="1" x14ac:dyDescent="0.25">
      <c r="A301" s="311" t="s">
        <v>1170</v>
      </c>
      <c r="B301" s="311" t="s">
        <v>540</v>
      </c>
      <c r="C301" s="312">
        <v>2080.0300000000002</v>
      </c>
      <c r="D301" s="313" t="s">
        <v>57</v>
      </c>
      <c r="E301" s="312">
        <v>0</v>
      </c>
      <c r="F301" s="312">
        <v>0</v>
      </c>
      <c r="G301" s="312">
        <v>2080.0300000000002</v>
      </c>
      <c r="H301" s="313" t="s">
        <v>57</v>
      </c>
    </row>
    <row r="302" spans="1:8" ht="20.100000000000001" customHeight="1" x14ac:dyDescent="0.25">
      <c r="A302" s="311" t="s">
        <v>1171</v>
      </c>
      <c r="B302" s="311" t="s">
        <v>541</v>
      </c>
      <c r="C302" s="312">
        <v>7787.74</v>
      </c>
      <c r="D302" s="313" t="s">
        <v>57</v>
      </c>
      <c r="E302" s="312">
        <v>0</v>
      </c>
      <c r="F302" s="312">
        <v>0</v>
      </c>
      <c r="G302" s="312">
        <v>7787.74</v>
      </c>
      <c r="H302" s="313" t="s">
        <v>57</v>
      </c>
    </row>
    <row r="303" spans="1:8" ht="20.100000000000001" customHeight="1" x14ac:dyDescent="0.25">
      <c r="A303" s="311" t="s">
        <v>1172</v>
      </c>
      <c r="B303" s="311" t="s">
        <v>542</v>
      </c>
      <c r="C303" s="312">
        <v>8870.01</v>
      </c>
      <c r="D303" s="313" t="s">
        <v>57</v>
      </c>
      <c r="E303" s="312">
        <v>0</v>
      </c>
      <c r="F303" s="312">
        <v>0</v>
      </c>
      <c r="G303" s="312">
        <v>8870.01</v>
      </c>
      <c r="H303" s="313" t="s">
        <v>57</v>
      </c>
    </row>
    <row r="304" spans="1:8" ht="20.100000000000001" customHeight="1" x14ac:dyDescent="0.25">
      <c r="A304" s="311" t="s">
        <v>1173</v>
      </c>
      <c r="B304" s="311" t="s">
        <v>543</v>
      </c>
      <c r="C304" s="312">
        <v>65540</v>
      </c>
      <c r="D304" s="313" t="s">
        <v>57</v>
      </c>
      <c r="E304" s="312">
        <v>0</v>
      </c>
      <c r="F304" s="312">
        <v>0</v>
      </c>
      <c r="G304" s="312">
        <v>65540</v>
      </c>
      <c r="H304" s="313" t="s">
        <v>57</v>
      </c>
    </row>
    <row r="305" spans="1:8" ht="20.100000000000001" customHeight="1" x14ac:dyDescent="0.25">
      <c r="A305" s="311" t="s">
        <v>1174</v>
      </c>
      <c r="B305" s="311" t="s">
        <v>544</v>
      </c>
      <c r="C305" s="312">
        <v>2320.14</v>
      </c>
      <c r="D305" s="313" t="s">
        <v>57</v>
      </c>
      <c r="E305" s="312">
        <v>0</v>
      </c>
      <c r="F305" s="312">
        <v>0</v>
      </c>
      <c r="G305" s="312">
        <v>2320.14</v>
      </c>
      <c r="H305" s="313" t="s">
        <v>57</v>
      </c>
    </row>
    <row r="306" spans="1:8" ht="20.100000000000001" customHeight="1" x14ac:dyDescent="0.25">
      <c r="A306" s="311" t="s">
        <v>1175</v>
      </c>
      <c r="B306" s="311" t="s">
        <v>545</v>
      </c>
      <c r="C306" s="312">
        <v>5219.8</v>
      </c>
      <c r="D306" s="313" t="s">
        <v>57</v>
      </c>
      <c r="E306" s="312">
        <v>0</v>
      </c>
      <c r="F306" s="312">
        <v>0</v>
      </c>
      <c r="G306" s="312">
        <v>5219.8</v>
      </c>
      <c r="H306" s="313" t="s">
        <v>57</v>
      </c>
    </row>
    <row r="307" spans="1:8" ht="20.100000000000001" customHeight="1" x14ac:dyDescent="0.25">
      <c r="A307" s="311" t="s">
        <v>1176</v>
      </c>
      <c r="B307" s="311" t="s">
        <v>546</v>
      </c>
      <c r="C307" s="312">
        <v>8000</v>
      </c>
      <c r="D307" s="313" t="s">
        <v>57</v>
      </c>
      <c r="E307" s="312">
        <v>0</v>
      </c>
      <c r="F307" s="312">
        <v>0</v>
      </c>
      <c r="G307" s="312">
        <v>8000</v>
      </c>
      <c r="H307" s="313" t="s">
        <v>57</v>
      </c>
    </row>
    <row r="308" spans="1:8" ht="20.100000000000001" customHeight="1" x14ac:dyDescent="0.25">
      <c r="A308" s="311" t="s">
        <v>1177</v>
      </c>
      <c r="B308" s="311" t="s">
        <v>547</v>
      </c>
      <c r="C308" s="312">
        <v>8000</v>
      </c>
      <c r="D308" s="313" t="s">
        <v>57</v>
      </c>
      <c r="E308" s="312">
        <v>0</v>
      </c>
      <c r="F308" s="312">
        <v>0</v>
      </c>
      <c r="G308" s="312">
        <v>8000</v>
      </c>
      <c r="H308" s="313" t="s">
        <v>57</v>
      </c>
    </row>
    <row r="309" spans="1:8" ht="20.100000000000001" customHeight="1" x14ac:dyDescent="0.25">
      <c r="A309" s="311" t="s">
        <v>1178</v>
      </c>
      <c r="B309" s="311" t="s">
        <v>548</v>
      </c>
      <c r="C309" s="312">
        <v>13600</v>
      </c>
      <c r="D309" s="313" t="s">
        <v>57</v>
      </c>
      <c r="E309" s="312">
        <v>0</v>
      </c>
      <c r="F309" s="312">
        <v>0</v>
      </c>
      <c r="G309" s="312">
        <v>13600</v>
      </c>
      <c r="H309" s="313" t="s">
        <v>57</v>
      </c>
    </row>
    <row r="310" spans="1:8" ht="20.100000000000001" customHeight="1" x14ac:dyDescent="0.25">
      <c r="A310" s="311" t="s">
        <v>1179</v>
      </c>
      <c r="B310" s="311" t="s">
        <v>549</v>
      </c>
      <c r="C310" s="312">
        <v>5399</v>
      </c>
      <c r="D310" s="313" t="s">
        <v>57</v>
      </c>
      <c r="E310" s="312">
        <v>0</v>
      </c>
      <c r="F310" s="312">
        <v>0</v>
      </c>
      <c r="G310" s="312">
        <v>5399</v>
      </c>
      <c r="H310" s="313" t="s">
        <v>57</v>
      </c>
    </row>
    <row r="311" spans="1:8" ht="20.100000000000001" customHeight="1" x14ac:dyDescent="0.25">
      <c r="A311" s="311" t="s">
        <v>1180</v>
      </c>
      <c r="B311" s="311" t="s">
        <v>550</v>
      </c>
      <c r="C311" s="312">
        <v>1942.68</v>
      </c>
      <c r="D311" s="313" t="s">
        <v>57</v>
      </c>
      <c r="E311" s="312">
        <v>0</v>
      </c>
      <c r="F311" s="312">
        <v>0</v>
      </c>
      <c r="G311" s="312">
        <v>1942.68</v>
      </c>
      <c r="H311" s="313" t="s">
        <v>57</v>
      </c>
    </row>
    <row r="312" spans="1:8" ht="20.100000000000001" customHeight="1" x14ac:dyDescent="0.25">
      <c r="A312" s="311" t="s">
        <v>1181</v>
      </c>
      <c r="B312" s="311" t="s">
        <v>551</v>
      </c>
      <c r="C312" s="312">
        <v>18908</v>
      </c>
      <c r="D312" s="313" t="s">
        <v>57</v>
      </c>
      <c r="E312" s="312">
        <v>0</v>
      </c>
      <c r="F312" s="312">
        <v>0</v>
      </c>
      <c r="G312" s="312">
        <v>18908</v>
      </c>
      <c r="H312" s="313" t="s">
        <v>57</v>
      </c>
    </row>
    <row r="313" spans="1:8" ht="20.100000000000001" customHeight="1" x14ac:dyDescent="0.25">
      <c r="A313" s="311" t="s">
        <v>1182</v>
      </c>
      <c r="B313" s="311" t="s">
        <v>552</v>
      </c>
      <c r="C313" s="312">
        <v>2690.01</v>
      </c>
      <c r="D313" s="313" t="s">
        <v>57</v>
      </c>
      <c r="E313" s="312">
        <v>0</v>
      </c>
      <c r="F313" s="312">
        <v>0</v>
      </c>
      <c r="G313" s="312">
        <v>2690.01</v>
      </c>
      <c r="H313" s="313" t="s">
        <v>57</v>
      </c>
    </row>
    <row r="314" spans="1:8" ht="20.100000000000001" customHeight="1" x14ac:dyDescent="0.25">
      <c r="A314" s="311" t="s">
        <v>1183</v>
      </c>
      <c r="B314" s="311" t="s">
        <v>553</v>
      </c>
      <c r="C314" s="312">
        <v>17500</v>
      </c>
      <c r="D314" s="313" t="s">
        <v>57</v>
      </c>
      <c r="E314" s="312">
        <v>0</v>
      </c>
      <c r="F314" s="312">
        <v>0</v>
      </c>
      <c r="G314" s="312">
        <v>17500</v>
      </c>
      <c r="H314" s="313" t="s">
        <v>57</v>
      </c>
    </row>
    <row r="315" spans="1:8" ht="20.100000000000001" customHeight="1" x14ac:dyDescent="0.25">
      <c r="A315" s="311" t="s">
        <v>1184</v>
      </c>
      <c r="B315" s="311" t="s">
        <v>554</v>
      </c>
      <c r="C315" s="312">
        <v>8855.9</v>
      </c>
      <c r="D315" s="313" t="s">
        <v>57</v>
      </c>
      <c r="E315" s="312">
        <v>0</v>
      </c>
      <c r="F315" s="312">
        <v>0</v>
      </c>
      <c r="G315" s="312">
        <v>8855.9</v>
      </c>
      <c r="H315" s="313" t="s">
        <v>57</v>
      </c>
    </row>
    <row r="316" spans="1:8" ht="20.100000000000001" customHeight="1" x14ac:dyDescent="0.25">
      <c r="A316" s="311" t="s">
        <v>1185</v>
      </c>
      <c r="B316" s="311" t="s">
        <v>555</v>
      </c>
      <c r="C316" s="312">
        <v>17389.98</v>
      </c>
      <c r="D316" s="313" t="s">
        <v>57</v>
      </c>
      <c r="E316" s="312">
        <v>0</v>
      </c>
      <c r="F316" s="312">
        <v>0</v>
      </c>
      <c r="G316" s="312">
        <v>17389.98</v>
      </c>
      <c r="H316" s="313" t="s">
        <v>57</v>
      </c>
    </row>
    <row r="317" spans="1:8" ht="20.100000000000001" customHeight="1" x14ac:dyDescent="0.25">
      <c r="A317" s="311" t="s">
        <v>1186</v>
      </c>
      <c r="B317" s="311" t="s">
        <v>556</v>
      </c>
      <c r="C317" s="312">
        <v>2524.16</v>
      </c>
      <c r="D317" s="313" t="s">
        <v>57</v>
      </c>
      <c r="E317" s="312">
        <v>0</v>
      </c>
      <c r="F317" s="312">
        <v>0</v>
      </c>
      <c r="G317" s="312">
        <v>2524.16</v>
      </c>
      <c r="H317" s="313" t="s">
        <v>57</v>
      </c>
    </row>
    <row r="318" spans="1:8" ht="20.100000000000001" customHeight="1" x14ac:dyDescent="0.25">
      <c r="A318" s="311" t="s">
        <v>1187</v>
      </c>
      <c r="B318" s="311" t="s">
        <v>557</v>
      </c>
      <c r="C318" s="312">
        <v>10428.4</v>
      </c>
      <c r="D318" s="313" t="s">
        <v>57</v>
      </c>
      <c r="E318" s="312">
        <v>0</v>
      </c>
      <c r="F318" s="312">
        <v>0</v>
      </c>
      <c r="G318" s="312">
        <v>10428.4</v>
      </c>
      <c r="H318" s="313" t="s">
        <v>57</v>
      </c>
    </row>
    <row r="319" spans="1:8" ht="20.100000000000001" customHeight="1" x14ac:dyDescent="0.25">
      <c r="A319" s="311" t="s">
        <v>1188</v>
      </c>
      <c r="B319" s="311" t="s">
        <v>557</v>
      </c>
      <c r="C319" s="312">
        <v>4280.3999999999996</v>
      </c>
      <c r="D319" s="313" t="s">
        <v>57</v>
      </c>
      <c r="E319" s="312">
        <v>0</v>
      </c>
      <c r="F319" s="312">
        <v>0</v>
      </c>
      <c r="G319" s="312">
        <v>4280.3999999999996</v>
      </c>
      <c r="H319" s="313" t="s">
        <v>57</v>
      </c>
    </row>
    <row r="320" spans="1:8" ht="20.100000000000001" customHeight="1" x14ac:dyDescent="0.25">
      <c r="A320" s="311" t="s">
        <v>1189</v>
      </c>
      <c r="B320" s="311" t="s">
        <v>558</v>
      </c>
      <c r="C320" s="312">
        <v>53336.800000000003</v>
      </c>
      <c r="D320" s="313" t="s">
        <v>57</v>
      </c>
      <c r="E320" s="312">
        <v>0</v>
      </c>
      <c r="F320" s="312">
        <v>0</v>
      </c>
      <c r="G320" s="312">
        <v>53336.800000000003</v>
      </c>
      <c r="H320" s="313" t="s">
        <v>57</v>
      </c>
    </row>
    <row r="321" spans="1:8" ht="20.100000000000001" customHeight="1" x14ac:dyDescent="0.25">
      <c r="A321" s="311" t="s">
        <v>1190</v>
      </c>
      <c r="B321" s="311" t="s">
        <v>559</v>
      </c>
      <c r="C321" s="312">
        <v>17100</v>
      </c>
      <c r="D321" s="313" t="s">
        <v>57</v>
      </c>
      <c r="E321" s="312">
        <v>0</v>
      </c>
      <c r="F321" s="312">
        <v>0</v>
      </c>
      <c r="G321" s="312">
        <v>17100</v>
      </c>
      <c r="H321" s="313" t="s">
        <v>57</v>
      </c>
    </row>
    <row r="322" spans="1:8" ht="20.100000000000001" customHeight="1" x14ac:dyDescent="0.25">
      <c r="A322" s="311" t="s">
        <v>1191</v>
      </c>
      <c r="B322" s="311" t="s">
        <v>560</v>
      </c>
      <c r="C322" s="312">
        <v>27115</v>
      </c>
      <c r="D322" s="313" t="s">
        <v>57</v>
      </c>
      <c r="E322" s="312">
        <v>0</v>
      </c>
      <c r="F322" s="312">
        <v>0</v>
      </c>
      <c r="G322" s="312">
        <v>27115</v>
      </c>
      <c r="H322" s="313" t="s">
        <v>57</v>
      </c>
    </row>
    <row r="323" spans="1:8" ht="20.100000000000001" customHeight="1" x14ac:dyDescent="0.25">
      <c r="A323" s="311" t="s">
        <v>1192</v>
      </c>
      <c r="B323" s="311" t="s">
        <v>561</v>
      </c>
      <c r="C323" s="312">
        <v>12841.2</v>
      </c>
      <c r="D323" s="313" t="s">
        <v>57</v>
      </c>
      <c r="E323" s="312">
        <v>0</v>
      </c>
      <c r="F323" s="312">
        <v>0</v>
      </c>
      <c r="G323" s="312">
        <v>12841.2</v>
      </c>
      <c r="H323" s="313" t="s">
        <v>57</v>
      </c>
    </row>
    <row r="324" spans="1:8" ht="20.100000000000001" customHeight="1" x14ac:dyDescent="0.25">
      <c r="A324" s="311" t="s">
        <v>1193</v>
      </c>
      <c r="B324" s="311" t="s">
        <v>562</v>
      </c>
      <c r="C324" s="312">
        <v>7273.2</v>
      </c>
      <c r="D324" s="313" t="s">
        <v>57</v>
      </c>
      <c r="E324" s="312">
        <v>0</v>
      </c>
      <c r="F324" s="312">
        <v>0</v>
      </c>
      <c r="G324" s="312">
        <v>7273.2</v>
      </c>
      <c r="H324" s="313" t="s">
        <v>57</v>
      </c>
    </row>
    <row r="325" spans="1:8" ht="20.100000000000001" customHeight="1" x14ac:dyDescent="0.25">
      <c r="A325" s="311" t="s">
        <v>1194</v>
      </c>
      <c r="B325" s="311" t="s">
        <v>563</v>
      </c>
      <c r="C325" s="312">
        <v>8804.4</v>
      </c>
      <c r="D325" s="313" t="s">
        <v>57</v>
      </c>
      <c r="E325" s="312">
        <v>0</v>
      </c>
      <c r="F325" s="312">
        <v>0</v>
      </c>
      <c r="G325" s="312">
        <v>8804.4</v>
      </c>
      <c r="H325" s="313" t="s">
        <v>57</v>
      </c>
    </row>
    <row r="326" spans="1:8" ht="20.100000000000001" customHeight="1" x14ac:dyDescent="0.25">
      <c r="A326" s="311" t="s">
        <v>1195</v>
      </c>
      <c r="B326" s="311" t="s">
        <v>564</v>
      </c>
      <c r="C326" s="312">
        <v>29220.400000000001</v>
      </c>
      <c r="D326" s="313" t="s">
        <v>57</v>
      </c>
      <c r="E326" s="312">
        <v>0</v>
      </c>
      <c r="F326" s="312">
        <v>0</v>
      </c>
      <c r="G326" s="312">
        <v>29220.400000000001</v>
      </c>
      <c r="H326" s="313" t="s">
        <v>57</v>
      </c>
    </row>
    <row r="327" spans="1:8" ht="20.100000000000001" customHeight="1" x14ac:dyDescent="0.25">
      <c r="A327" s="311" t="s">
        <v>1196</v>
      </c>
      <c r="B327" s="311" t="s">
        <v>565</v>
      </c>
      <c r="C327" s="312">
        <v>1998</v>
      </c>
      <c r="D327" s="313" t="s">
        <v>57</v>
      </c>
      <c r="E327" s="312">
        <v>0</v>
      </c>
      <c r="F327" s="312">
        <v>0</v>
      </c>
      <c r="G327" s="312">
        <v>1998</v>
      </c>
      <c r="H327" s="313" t="s">
        <v>57</v>
      </c>
    </row>
    <row r="328" spans="1:8" ht="20.100000000000001" customHeight="1" x14ac:dyDescent="0.25">
      <c r="A328" s="311" t="s">
        <v>1197</v>
      </c>
      <c r="B328" s="311" t="s">
        <v>566</v>
      </c>
      <c r="C328" s="312">
        <v>12000</v>
      </c>
      <c r="D328" s="313" t="s">
        <v>57</v>
      </c>
      <c r="E328" s="312">
        <v>0</v>
      </c>
      <c r="F328" s="312">
        <v>0</v>
      </c>
      <c r="G328" s="312">
        <v>12000</v>
      </c>
      <c r="H328" s="313" t="s">
        <v>57</v>
      </c>
    </row>
    <row r="329" spans="1:8" ht="20.100000000000001" customHeight="1" x14ac:dyDescent="0.25">
      <c r="A329" s="311" t="s">
        <v>1198</v>
      </c>
      <c r="B329" s="311" t="s">
        <v>567</v>
      </c>
      <c r="C329" s="312">
        <v>10970.82</v>
      </c>
      <c r="D329" s="313" t="s">
        <v>57</v>
      </c>
      <c r="E329" s="312">
        <v>0</v>
      </c>
      <c r="F329" s="312">
        <v>0</v>
      </c>
      <c r="G329" s="312">
        <v>10970.82</v>
      </c>
      <c r="H329" s="313" t="s">
        <v>57</v>
      </c>
    </row>
    <row r="330" spans="1:8" ht="20.100000000000001" customHeight="1" x14ac:dyDescent="0.25">
      <c r="A330" s="311" t="s">
        <v>1199</v>
      </c>
      <c r="B330" s="311" t="s">
        <v>568</v>
      </c>
      <c r="C330" s="312">
        <v>8804.4</v>
      </c>
      <c r="D330" s="313" t="s">
        <v>57</v>
      </c>
      <c r="E330" s="312">
        <v>0</v>
      </c>
      <c r="F330" s="312">
        <v>0</v>
      </c>
      <c r="G330" s="312">
        <v>8804.4</v>
      </c>
      <c r="H330" s="313" t="s">
        <v>57</v>
      </c>
    </row>
    <row r="331" spans="1:8" ht="20.100000000000001" customHeight="1" x14ac:dyDescent="0.25">
      <c r="A331" s="311" t="s">
        <v>1200</v>
      </c>
      <c r="B331" s="311" t="s">
        <v>765</v>
      </c>
      <c r="C331" s="312">
        <v>763.03</v>
      </c>
      <c r="D331" s="313" t="s">
        <v>57</v>
      </c>
      <c r="E331" s="312">
        <v>0</v>
      </c>
      <c r="F331" s="312">
        <v>0</v>
      </c>
      <c r="G331" s="312">
        <v>763.03</v>
      </c>
      <c r="H331" s="313" t="s">
        <v>57</v>
      </c>
    </row>
    <row r="332" spans="1:8" ht="20.100000000000001" customHeight="1" x14ac:dyDescent="0.25">
      <c r="A332" s="311" t="s">
        <v>1201</v>
      </c>
      <c r="B332" s="311" t="s">
        <v>569</v>
      </c>
      <c r="C332" s="312">
        <v>6000</v>
      </c>
      <c r="D332" s="313" t="s">
        <v>57</v>
      </c>
      <c r="E332" s="312">
        <v>0</v>
      </c>
      <c r="F332" s="312">
        <v>0</v>
      </c>
      <c r="G332" s="312">
        <v>6000</v>
      </c>
      <c r="H332" s="313" t="s">
        <v>57</v>
      </c>
    </row>
    <row r="333" spans="1:8" ht="20.100000000000001" customHeight="1" x14ac:dyDescent="0.25">
      <c r="A333" s="311" t="s">
        <v>1202</v>
      </c>
      <c r="B333" s="311" t="s">
        <v>570</v>
      </c>
      <c r="C333" s="312">
        <v>2400</v>
      </c>
      <c r="D333" s="313" t="s">
        <v>57</v>
      </c>
      <c r="E333" s="312">
        <v>0</v>
      </c>
      <c r="F333" s="312">
        <v>0</v>
      </c>
      <c r="G333" s="312">
        <v>2400</v>
      </c>
      <c r="H333" s="313" t="s">
        <v>57</v>
      </c>
    </row>
    <row r="334" spans="1:8" ht="20.100000000000001" customHeight="1" x14ac:dyDescent="0.25">
      <c r="A334" s="311" t="s">
        <v>1203</v>
      </c>
      <c r="B334" s="311" t="s">
        <v>571</v>
      </c>
      <c r="C334" s="312">
        <v>7690</v>
      </c>
      <c r="D334" s="313" t="s">
        <v>57</v>
      </c>
      <c r="E334" s="312">
        <v>0</v>
      </c>
      <c r="F334" s="312">
        <v>0</v>
      </c>
      <c r="G334" s="312">
        <v>7690</v>
      </c>
      <c r="H334" s="313" t="s">
        <v>57</v>
      </c>
    </row>
    <row r="335" spans="1:8" ht="20.100000000000001" customHeight="1" x14ac:dyDescent="0.25">
      <c r="A335" s="311" t="s">
        <v>1204</v>
      </c>
      <c r="B335" s="311" t="s">
        <v>572</v>
      </c>
      <c r="C335" s="312">
        <v>928</v>
      </c>
      <c r="D335" s="313" t="s">
        <v>57</v>
      </c>
      <c r="E335" s="312">
        <v>0</v>
      </c>
      <c r="F335" s="312">
        <v>0</v>
      </c>
      <c r="G335" s="312">
        <v>928</v>
      </c>
      <c r="H335" s="313" t="s">
        <v>57</v>
      </c>
    </row>
    <row r="336" spans="1:8" ht="20.100000000000001" customHeight="1" x14ac:dyDescent="0.25">
      <c r="A336" s="311" t="s">
        <v>1205</v>
      </c>
      <c r="B336" s="311" t="s">
        <v>573</v>
      </c>
      <c r="C336" s="312">
        <v>1998</v>
      </c>
      <c r="D336" s="313" t="s">
        <v>57</v>
      </c>
      <c r="E336" s="312">
        <v>0</v>
      </c>
      <c r="F336" s="312">
        <v>0</v>
      </c>
      <c r="G336" s="312">
        <v>1998</v>
      </c>
      <c r="H336" s="313" t="s">
        <v>57</v>
      </c>
    </row>
    <row r="337" spans="1:8" ht="20.100000000000001" customHeight="1" x14ac:dyDescent="0.25">
      <c r="A337" s="311" t="s">
        <v>1206</v>
      </c>
      <c r="B337" s="311" t="s">
        <v>574</v>
      </c>
      <c r="C337" s="312">
        <v>38280</v>
      </c>
      <c r="D337" s="313" t="s">
        <v>57</v>
      </c>
      <c r="E337" s="312">
        <v>0</v>
      </c>
      <c r="F337" s="312">
        <v>0</v>
      </c>
      <c r="G337" s="312">
        <v>38280</v>
      </c>
      <c r="H337" s="313" t="s">
        <v>57</v>
      </c>
    </row>
    <row r="338" spans="1:8" ht="20.100000000000001" customHeight="1" x14ac:dyDescent="0.25">
      <c r="A338" s="311" t="s">
        <v>1207</v>
      </c>
      <c r="B338" s="311" t="s">
        <v>575</v>
      </c>
      <c r="C338" s="312">
        <v>818.99</v>
      </c>
      <c r="D338" s="313" t="s">
        <v>57</v>
      </c>
      <c r="E338" s="312">
        <v>0</v>
      </c>
      <c r="F338" s="312">
        <v>0</v>
      </c>
      <c r="G338" s="312">
        <v>818.99</v>
      </c>
      <c r="H338" s="313" t="s">
        <v>57</v>
      </c>
    </row>
    <row r="339" spans="1:8" ht="20.100000000000001" customHeight="1" x14ac:dyDescent="0.25">
      <c r="A339" s="311" t="s">
        <v>1208</v>
      </c>
      <c r="B339" s="311" t="s">
        <v>576</v>
      </c>
      <c r="C339" s="312">
        <v>3500</v>
      </c>
      <c r="D339" s="313" t="s">
        <v>57</v>
      </c>
      <c r="E339" s="312">
        <v>0</v>
      </c>
      <c r="F339" s="312">
        <v>0</v>
      </c>
      <c r="G339" s="312">
        <v>3500</v>
      </c>
      <c r="H339" s="313" t="s">
        <v>57</v>
      </c>
    </row>
    <row r="340" spans="1:8" ht="20.100000000000001" customHeight="1" x14ac:dyDescent="0.25">
      <c r="A340" s="311" t="s">
        <v>1209</v>
      </c>
      <c r="B340" s="311" t="s">
        <v>577</v>
      </c>
      <c r="C340" s="312">
        <v>2399.1999999999998</v>
      </c>
      <c r="D340" s="313" t="s">
        <v>57</v>
      </c>
      <c r="E340" s="312">
        <v>0</v>
      </c>
      <c r="F340" s="312">
        <v>0</v>
      </c>
      <c r="G340" s="312">
        <v>2399.1999999999998</v>
      </c>
      <c r="H340" s="313" t="s">
        <v>57</v>
      </c>
    </row>
    <row r="341" spans="1:8" ht="20.100000000000001" customHeight="1" x14ac:dyDescent="0.25">
      <c r="A341" s="311" t="s">
        <v>1210</v>
      </c>
      <c r="B341" s="311" t="s">
        <v>578</v>
      </c>
      <c r="C341" s="312">
        <v>5099.1499999999996</v>
      </c>
      <c r="D341" s="313" t="s">
        <v>57</v>
      </c>
      <c r="E341" s="312">
        <v>0</v>
      </c>
      <c r="F341" s="312">
        <v>0</v>
      </c>
      <c r="G341" s="312">
        <v>5099.1499999999996</v>
      </c>
      <c r="H341" s="313" t="s">
        <v>57</v>
      </c>
    </row>
    <row r="342" spans="1:8" ht="20.100000000000001" customHeight="1" x14ac:dyDescent="0.25">
      <c r="A342" s="311" t="s">
        <v>1211</v>
      </c>
      <c r="B342" s="311" t="s">
        <v>579</v>
      </c>
      <c r="C342" s="312">
        <v>6925.2</v>
      </c>
      <c r="D342" s="313" t="s">
        <v>57</v>
      </c>
      <c r="E342" s="312">
        <v>0</v>
      </c>
      <c r="F342" s="312">
        <v>0</v>
      </c>
      <c r="G342" s="312">
        <v>6925.2</v>
      </c>
      <c r="H342" s="313" t="s">
        <v>57</v>
      </c>
    </row>
    <row r="343" spans="1:8" ht="20.100000000000001" customHeight="1" x14ac:dyDescent="0.25">
      <c r="A343" s="311" t="s">
        <v>1212</v>
      </c>
      <c r="B343" s="311" t="s">
        <v>580</v>
      </c>
      <c r="C343" s="312">
        <v>4616.8</v>
      </c>
      <c r="D343" s="313" t="s">
        <v>57</v>
      </c>
      <c r="E343" s="312">
        <v>0</v>
      </c>
      <c r="F343" s="312">
        <v>0</v>
      </c>
      <c r="G343" s="312">
        <v>4616.8</v>
      </c>
      <c r="H343" s="313" t="s">
        <v>57</v>
      </c>
    </row>
    <row r="344" spans="1:8" ht="20.100000000000001" customHeight="1" x14ac:dyDescent="0.25">
      <c r="A344" s="311" t="s">
        <v>1213</v>
      </c>
      <c r="B344" s="311" t="s">
        <v>581</v>
      </c>
      <c r="C344" s="312">
        <v>3694.6</v>
      </c>
      <c r="D344" s="313" t="s">
        <v>57</v>
      </c>
      <c r="E344" s="312">
        <v>0</v>
      </c>
      <c r="F344" s="312">
        <v>0</v>
      </c>
      <c r="G344" s="312">
        <v>3694.6</v>
      </c>
      <c r="H344" s="313" t="s">
        <v>57</v>
      </c>
    </row>
    <row r="345" spans="1:8" ht="20.100000000000001" customHeight="1" x14ac:dyDescent="0.25">
      <c r="A345" s="311" t="s">
        <v>1214</v>
      </c>
      <c r="B345" s="311" t="s">
        <v>582</v>
      </c>
      <c r="C345" s="312">
        <v>4060</v>
      </c>
      <c r="D345" s="313" t="s">
        <v>57</v>
      </c>
      <c r="E345" s="312">
        <v>0</v>
      </c>
      <c r="F345" s="312">
        <v>0</v>
      </c>
      <c r="G345" s="312">
        <v>4060</v>
      </c>
      <c r="H345" s="313" t="s">
        <v>57</v>
      </c>
    </row>
    <row r="346" spans="1:8" ht="20.100000000000001" customHeight="1" x14ac:dyDescent="0.25">
      <c r="A346" s="311" t="s">
        <v>1215</v>
      </c>
      <c r="B346" s="311" t="s">
        <v>583</v>
      </c>
      <c r="C346" s="312">
        <v>3468.4</v>
      </c>
      <c r="D346" s="313" t="s">
        <v>57</v>
      </c>
      <c r="E346" s="312">
        <v>0</v>
      </c>
      <c r="F346" s="312">
        <v>0</v>
      </c>
      <c r="G346" s="312">
        <v>3468.4</v>
      </c>
      <c r="H346" s="313" t="s">
        <v>57</v>
      </c>
    </row>
    <row r="347" spans="1:8" ht="20.100000000000001" customHeight="1" x14ac:dyDescent="0.25">
      <c r="A347" s="311" t="s">
        <v>1216</v>
      </c>
      <c r="B347" s="311" t="s">
        <v>584</v>
      </c>
      <c r="C347" s="312">
        <v>430000</v>
      </c>
      <c r="D347" s="313" t="s">
        <v>57</v>
      </c>
      <c r="E347" s="312">
        <v>0</v>
      </c>
      <c r="F347" s="312">
        <v>0</v>
      </c>
      <c r="G347" s="312">
        <v>430000</v>
      </c>
      <c r="H347" s="313" t="s">
        <v>57</v>
      </c>
    </row>
    <row r="348" spans="1:8" ht="20.100000000000001" customHeight="1" x14ac:dyDescent="0.25">
      <c r="A348" s="311" t="s">
        <v>1217</v>
      </c>
      <c r="B348" s="311" t="s">
        <v>520</v>
      </c>
      <c r="C348" s="312">
        <v>493</v>
      </c>
      <c r="D348" s="313" t="s">
        <v>57</v>
      </c>
      <c r="E348" s="312">
        <v>0</v>
      </c>
      <c r="F348" s="312">
        <v>0</v>
      </c>
      <c r="G348" s="312">
        <v>493</v>
      </c>
      <c r="H348" s="313" t="s">
        <v>57</v>
      </c>
    </row>
    <row r="349" spans="1:8" ht="20.100000000000001" customHeight="1" x14ac:dyDescent="0.25">
      <c r="A349" s="311" t="s">
        <v>1218</v>
      </c>
      <c r="B349" s="311" t="s">
        <v>585</v>
      </c>
      <c r="C349" s="312">
        <v>1796</v>
      </c>
      <c r="D349" s="313" t="s">
        <v>57</v>
      </c>
      <c r="E349" s="312">
        <v>0</v>
      </c>
      <c r="F349" s="312">
        <v>0</v>
      </c>
      <c r="G349" s="312">
        <v>1796</v>
      </c>
      <c r="H349" s="313" t="s">
        <v>57</v>
      </c>
    </row>
    <row r="350" spans="1:8" ht="20.100000000000001" customHeight="1" x14ac:dyDescent="0.25">
      <c r="A350" s="311" t="s">
        <v>1219</v>
      </c>
      <c r="B350" s="311" t="s">
        <v>586</v>
      </c>
      <c r="C350" s="312">
        <v>3490</v>
      </c>
      <c r="D350" s="313" t="s">
        <v>57</v>
      </c>
      <c r="E350" s="312">
        <v>0</v>
      </c>
      <c r="F350" s="312">
        <v>0</v>
      </c>
      <c r="G350" s="312">
        <v>3490</v>
      </c>
      <c r="H350" s="313" t="s">
        <v>57</v>
      </c>
    </row>
    <row r="351" spans="1:8" ht="20.100000000000001" customHeight="1" x14ac:dyDescent="0.25">
      <c r="A351" s="311" t="s">
        <v>1220</v>
      </c>
      <c r="B351" s="311" t="s">
        <v>587</v>
      </c>
      <c r="C351" s="312">
        <v>3945</v>
      </c>
      <c r="D351" s="313" t="s">
        <v>57</v>
      </c>
      <c r="E351" s="312">
        <v>0</v>
      </c>
      <c r="F351" s="312">
        <v>0</v>
      </c>
      <c r="G351" s="312">
        <v>3945</v>
      </c>
      <c r="H351" s="313" t="s">
        <v>57</v>
      </c>
    </row>
    <row r="352" spans="1:8" ht="20.100000000000001" customHeight="1" x14ac:dyDescent="0.25">
      <c r="A352" s="311" t="s">
        <v>1221</v>
      </c>
      <c r="B352" s="311" t="s">
        <v>1222</v>
      </c>
      <c r="C352" s="312">
        <v>0</v>
      </c>
      <c r="D352" s="313" t="s">
        <v>57</v>
      </c>
      <c r="E352" s="312">
        <v>14999</v>
      </c>
      <c r="F352" s="312">
        <v>0</v>
      </c>
      <c r="G352" s="312">
        <v>14999</v>
      </c>
      <c r="H352" s="313" t="s">
        <v>57</v>
      </c>
    </row>
    <row r="353" spans="1:8" ht="20.100000000000001" customHeight="1" x14ac:dyDescent="0.25">
      <c r="A353" s="311" t="s">
        <v>1223</v>
      </c>
      <c r="B353" s="311" t="s">
        <v>766</v>
      </c>
      <c r="C353" s="312">
        <v>52026</v>
      </c>
      <c r="D353" s="313" t="s">
        <v>57</v>
      </c>
      <c r="E353" s="312">
        <v>0</v>
      </c>
      <c r="F353" s="312">
        <v>0</v>
      </c>
      <c r="G353" s="312">
        <v>52026</v>
      </c>
      <c r="H353" s="313" t="s">
        <v>57</v>
      </c>
    </row>
    <row r="354" spans="1:8" ht="20.100000000000001" customHeight="1" x14ac:dyDescent="0.25">
      <c r="A354" s="311" t="s">
        <v>1224</v>
      </c>
      <c r="B354" s="311" t="s">
        <v>588</v>
      </c>
      <c r="C354" s="312">
        <v>49996</v>
      </c>
      <c r="D354" s="313" t="s">
        <v>57</v>
      </c>
      <c r="E354" s="312">
        <v>0</v>
      </c>
      <c r="F354" s="312">
        <v>0</v>
      </c>
      <c r="G354" s="312">
        <v>49996</v>
      </c>
      <c r="H354" s="313" t="s">
        <v>57</v>
      </c>
    </row>
    <row r="355" spans="1:8" ht="20.100000000000001" customHeight="1" x14ac:dyDescent="0.25">
      <c r="A355" s="314" t="s">
        <v>1225</v>
      </c>
      <c r="B355" s="314" t="s">
        <v>208</v>
      </c>
      <c r="C355" s="315">
        <v>472824.47</v>
      </c>
      <c r="D355" s="316" t="s">
        <v>57</v>
      </c>
      <c r="E355" s="315">
        <v>0</v>
      </c>
      <c r="F355" s="315">
        <v>0</v>
      </c>
      <c r="G355" s="315">
        <v>472824.47</v>
      </c>
      <c r="H355" s="316" t="s">
        <v>57</v>
      </c>
    </row>
    <row r="356" spans="1:8" ht="20.100000000000001" customHeight="1" x14ac:dyDescent="0.25">
      <c r="A356" s="311" t="s">
        <v>1226</v>
      </c>
      <c r="B356" s="311" t="s">
        <v>589</v>
      </c>
      <c r="C356" s="312">
        <v>15835.5</v>
      </c>
      <c r="D356" s="313" t="s">
        <v>57</v>
      </c>
      <c r="E356" s="312">
        <v>0</v>
      </c>
      <c r="F356" s="312">
        <v>0</v>
      </c>
      <c r="G356" s="312">
        <v>15835.5</v>
      </c>
      <c r="H356" s="313" t="s">
        <v>57</v>
      </c>
    </row>
    <row r="357" spans="1:8" ht="20.100000000000001" customHeight="1" x14ac:dyDescent="0.25">
      <c r="A357" s="311" t="s">
        <v>1227</v>
      </c>
      <c r="B357" s="311" t="s">
        <v>590</v>
      </c>
      <c r="C357" s="312">
        <v>8499</v>
      </c>
      <c r="D357" s="313" t="s">
        <v>57</v>
      </c>
      <c r="E357" s="312">
        <v>0</v>
      </c>
      <c r="F357" s="312">
        <v>0</v>
      </c>
      <c r="G357" s="312">
        <v>8499</v>
      </c>
      <c r="H357" s="313" t="s">
        <v>57</v>
      </c>
    </row>
    <row r="358" spans="1:8" ht="20.100000000000001" customHeight="1" x14ac:dyDescent="0.25">
      <c r="A358" s="311" t="s">
        <v>1228</v>
      </c>
      <c r="B358" s="311" t="s">
        <v>591</v>
      </c>
      <c r="C358" s="312">
        <v>6999</v>
      </c>
      <c r="D358" s="313" t="s">
        <v>57</v>
      </c>
      <c r="E358" s="312">
        <v>0</v>
      </c>
      <c r="F358" s="312">
        <v>0</v>
      </c>
      <c r="G358" s="312">
        <v>6999</v>
      </c>
      <c r="H358" s="313" t="s">
        <v>57</v>
      </c>
    </row>
    <row r="359" spans="1:8" ht="20.100000000000001" customHeight="1" x14ac:dyDescent="0.25">
      <c r="A359" s="311" t="s">
        <v>1229</v>
      </c>
      <c r="B359" s="311" t="s">
        <v>592</v>
      </c>
      <c r="C359" s="312">
        <v>11598</v>
      </c>
      <c r="D359" s="313" t="s">
        <v>57</v>
      </c>
      <c r="E359" s="312">
        <v>0</v>
      </c>
      <c r="F359" s="312">
        <v>0</v>
      </c>
      <c r="G359" s="312">
        <v>11598</v>
      </c>
      <c r="H359" s="313" t="s">
        <v>57</v>
      </c>
    </row>
    <row r="360" spans="1:8" ht="20.100000000000001" customHeight="1" x14ac:dyDescent="0.25">
      <c r="A360" s="311" t="s">
        <v>1230</v>
      </c>
      <c r="B360" s="311" t="s">
        <v>593</v>
      </c>
      <c r="C360" s="312">
        <v>2999</v>
      </c>
      <c r="D360" s="313" t="s">
        <v>57</v>
      </c>
      <c r="E360" s="312">
        <v>0</v>
      </c>
      <c r="F360" s="312">
        <v>0</v>
      </c>
      <c r="G360" s="312">
        <v>2999</v>
      </c>
      <c r="H360" s="313" t="s">
        <v>57</v>
      </c>
    </row>
    <row r="361" spans="1:8" ht="20.100000000000001" customHeight="1" x14ac:dyDescent="0.25">
      <c r="A361" s="311" t="s">
        <v>1231</v>
      </c>
      <c r="B361" s="311" t="s">
        <v>594</v>
      </c>
      <c r="C361" s="312">
        <v>21731.99</v>
      </c>
      <c r="D361" s="313" t="s">
        <v>57</v>
      </c>
      <c r="E361" s="312">
        <v>0</v>
      </c>
      <c r="F361" s="312">
        <v>0</v>
      </c>
      <c r="G361" s="312">
        <v>21731.99</v>
      </c>
      <c r="H361" s="313" t="s">
        <v>57</v>
      </c>
    </row>
    <row r="362" spans="1:8" ht="20.100000000000001" customHeight="1" x14ac:dyDescent="0.25">
      <c r="A362" s="311" t="s">
        <v>1232</v>
      </c>
      <c r="B362" s="311" t="s">
        <v>595</v>
      </c>
      <c r="C362" s="312">
        <v>1099</v>
      </c>
      <c r="D362" s="313" t="s">
        <v>57</v>
      </c>
      <c r="E362" s="312">
        <v>0</v>
      </c>
      <c r="F362" s="312">
        <v>0</v>
      </c>
      <c r="G362" s="312">
        <v>1099</v>
      </c>
      <c r="H362" s="313" t="s">
        <v>57</v>
      </c>
    </row>
    <row r="363" spans="1:8" ht="20.100000000000001" customHeight="1" x14ac:dyDescent="0.25">
      <c r="A363" s="311" t="s">
        <v>1233</v>
      </c>
      <c r="B363" s="311" t="s">
        <v>596</v>
      </c>
      <c r="C363" s="312">
        <v>19001.03</v>
      </c>
      <c r="D363" s="313" t="s">
        <v>57</v>
      </c>
      <c r="E363" s="312">
        <v>0</v>
      </c>
      <c r="F363" s="312">
        <v>0</v>
      </c>
      <c r="G363" s="312">
        <v>19001.03</v>
      </c>
      <c r="H363" s="313" t="s">
        <v>57</v>
      </c>
    </row>
    <row r="364" spans="1:8" ht="20.100000000000001" customHeight="1" x14ac:dyDescent="0.25">
      <c r="A364" s="311" t="s">
        <v>1234</v>
      </c>
      <c r="B364" s="311" t="s">
        <v>597</v>
      </c>
      <c r="C364" s="312">
        <v>9999</v>
      </c>
      <c r="D364" s="313" t="s">
        <v>57</v>
      </c>
      <c r="E364" s="312">
        <v>0</v>
      </c>
      <c r="F364" s="312">
        <v>0</v>
      </c>
      <c r="G364" s="312">
        <v>9999</v>
      </c>
      <c r="H364" s="313" t="s">
        <v>57</v>
      </c>
    </row>
    <row r="365" spans="1:8" ht="20.100000000000001" customHeight="1" x14ac:dyDescent="0.25">
      <c r="A365" s="311" t="s">
        <v>1235</v>
      </c>
      <c r="B365" s="311" t="s">
        <v>598</v>
      </c>
      <c r="C365" s="312">
        <v>5999</v>
      </c>
      <c r="D365" s="313" t="s">
        <v>57</v>
      </c>
      <c r="E365" s="312">
        <v>0</v>
      </c>
      <c r="F365" s="312">
        <v>0</v>
      </c>
      <c r="G365" s="312">
        <v>5999</v>
      </c>
      <c r="H365" s="313" t="s">
        <v>57</v>
      </c>
    </row>
    <row r="366" spans="1:8" ht="20.100000000000001" customHeight="1" x14ac:dyDescent="0.25">
      <c r="A366" s="311" t="s">
        <v>1236</v>
      </c>
      <c r="B366" s="311" t="s">
        <v>599</v>
      </c>
      <c r="C366" s="312">
        <v>7954.27</v>
      </c>
      <c r="D366" s="313" t="s">
        <v>57</v>
      </c>
      <c r="E366" s="312">
        <v>0</v>
      </c>
      <c r="F366" s="312">
        <v>0</v>
      </c>
      <c r="G366" s="312">
        <v>7954.27</v>
      </c>
      <c r="H366" s="313" t="s">
        <v>57</v>
      </c>
    </row>
    <row r="367" spans="1:8" ht="20.100000000000001" customHeight="1" x14ac:dyDescent="0.25">
      <c r="A367" s="311" t="s">
        <v>1237</v>
      </c>
      <c r="B367" s="311" t="s">
        <v>600</v>
      </c>
      <c r="C367" s="312">
        <v>8799</v>
      </c>
      <c r="D367" s="313" t="s">
        <v>57</v>
      </c>
      <c r="E367" s="312">
        <v>0</v>
      </c>
      <c r="F367" s="312">
        <v>0</v>
      </c>
      <c r="G367" s="312">
        <v>8799</v>
      </c>
      <c r="H367" s="313" t="s">
        <v>57</v>
      </c>
    </row>
    <row r="368" spans="1:8" ht="20.100000000000001" customHeight="1" x14ac:dyDescent="0.25">
      <c r="A368" s="311" t="s">
        <v>1238</v>
      </c>
      <c r="B368" s="311" t="s">
        <v>601</v>
      </c>
      <c r="C368" s="312">
        <v>464</v>
      </c>
      <c r="D368" s="313" t="s">
        <v>57</v>
      </c>
      <c r="E368" s="312">
        <v>0</v>
      </c>
      <c r="F368" s="312">
        <v>0</v>
      </c>
      <c r="G368" s="312">
        <v>464</v>
      </c>
      <c r="H368" s="313" t="s">
        <v>57</v>
      </c>
    </row>
    <row r="369" spans="1:8" ht="20.100000000000001" customHeight="1" x14ac:dyDescent="0.25">
      <c r="A369" s="311" t="s">
        <v>1239</v>
      </c>
      <c r="B369" s="311" t="s">
        <v>602</v>
      </c>
      <c r="C369" s="312">
        <v>2044.97</v>
      </c>
      <c r="D369" s="313" t="s">
        <v>57</v>
      </c>
      <c r="E369" s="312">
        <v>0</v>
      </c>
      <c r="F369" s="312">
        <v>0</v>
      </c>
      <c r="G369" s="312">
        <v>2044.97</v>
      </c>
      <c r="H369" s="313" t="s">
        <v>57</v>
      </c>
    </row>
    <row r="370" spans="1:8" ht="20.100000000000001" customHeight="1" x14ac:dyDescent="0.25">
      <c r="A370" s="311" t="s">
        <v>1240</v>
      </c>
      <c r="B370" s="311" t="s">
        <v>603</v>
      </c>
      <c r="C370" s="312">
        <v>9898</v>
      </c>
      <c r="D370" s="313" t="s">
        <v>57</v>
      </c>
      <c r="E370" s="312">
        <v>0</v>
      </c>
      <c r="F370" s="312">
        <v>0</v>
      </c>
      <c r="G370" s="312">
        <v>9898</v>
      </c>
      <c r="H370" s="313" t="s">
        <v>57</v>
      </c>
    </row>
    <row r="371" spans="1:8" ht="20.100000000000001" customHeight="1" x14ac:dyDescent="0.25">
      <c r="A371" s="311" t="s">
        <v>1241</v>
      </c>
      <c r="B371" s="311" t="s">
        <v>604</v>
      </c>
      <c r="C371" s="312">
        <v>11999.2</v>
      </c>
      <c r="D371" s="313" t="s">
        <v>57</v>
      </c>
      <c r="E371" s="312">
        <v>0</v>
      </c>
      <c r="F371" s="312">
        <v>0</v>
      </c>
      <c r="G371" s="312">
        <v>11999.2</v>
      </c>
      <c r="H371" s="313" t="s">
        <v>57</v>
      </c>
    </row>
    <row r="372" spans="1:8" ht="20.100000000000001" customHeight="1" x14ac:dyDescent="0.25">
      <c r="A372" s="311" t="s">
        <v>1242</v>
      </c>
      <c r="B372" s="311" t="s">
        <v>605</v>
      </c>
      <c r="C372" s="312">
        <v>2435.9899999999998</v>
      </c>
      <c r="D372" s="313" t="s">
        <v>57</v>
      </c>
      <c r="E372" s="312">
        <v>0</v>
      </c>
      <c r="F372" s="312">
        <v>0</v>
      </c>
      <c r="G372" s="312">
        <v>2435.9899999999998</v>
      </c>
      <c r="H372" s="313" t="s">
        <v>57</v>
      </c>
    </row>
    <row r="373" spans="1:8" ht="20.100000000000001" customHeight="1" x14ac:dyDescent="0.25">
      <c r="A373" s="311" t="s">
        <v>1243</v>
      </c>
      <c r="B373" s="311" t="s">
        <v>606</v>
      </c>
      <c r="C373" s="312">
        <v>15199.99</v>
      </c>
      <c r="D373" s="313" t="s">
        <v>57</v>
      </c>
      <c r="E373" s="312">
        <v>0</v>
      </c>
      <c r="F373" s="312">
        <v>0</v>
      </c>
      <c r="G373" s="312">
        <v>15199.99</v>
      </c>
      <c r="H373" s="313" t="s">
        <v>57</v>
      </c>
    </row>
    <row r="374" spans="1:8" ht="20.100000000000001" customHeight="1" x14ac:dyDescent="0.25">
      <c r="A374" s="311" t="s">
        <v>1244</v>
      </c>
      <c r="B374" s="311" t="s">
        <v>607</v>
      </c>
      <c r="C374" s="312">
        <v>7520.92</v>
      </c>
      <c r="D374" s="313" t="s">
        <v>57</v>
      </c>
      <c r="E374" s="312">
        <v>0</v>
      </c>
      <c r="F374" s="312">
        <v>0</v>
      </c>
      <c r="G374" s="312">
        <v>7520.92</v>
      </c>
      <c r="H374" s="313" t="s">
        <v>57</v>
      </c>
    </row>
    <row r="375" spans="1:8" ht="20.100000000000001" customHeight="1" x14ac:dyDescent="0.25">
      <c r="A375" s="311" t="s">
        <v>1245</v>
      </c>
      <c r="B375" s="311" t="s">
        <v>608</v>
      </c>
      <c r="C375" s="312">
        <v>440.68</v>
      </c>
      <c r="D375" s="313" t="s">
        <v>57</v>
      </c>
      <c r="E375" s="312">
        <v>0</v>
      </c>
      <c r="F375" s="312">
        <v>0</v>
      </c>
      <c r="G375" s="312">
        <v>440.68</v>
      </c>
      <c r="H375" s="313" t="s">
        <v>57</v>
      </c>
    </row>
    <row r="376" spans="1:8" ht="20.100000000000001" customHeight="1" x14ac:dyDescent="0.25">
      <c r="A376" s="311" t="s">
        <v>1246</v>
      </c>
      <c r="B376" s="311" t="s">
        <v>609</v>
      </c>
      <c r="C376" s="312">
        <v>6999</v>
      </c>
      <c r="D376" s="313" t="s">
        <v>57</v>
      </c>
      <c r="E376" s="312">
        <v>0</v>
      </c>
      <c r="F376" s="312">
        <v>0</v>
      </c>
      <c r="G376" s="312">
        <v>6999</v>
      </c>
      <c r="H376" s="313" t="s">
        <v>57</v>
      </c>
    </row>
    <row r="377" spans="1:8" ht="20.100000000000001" customHeight="1" x14ac:dyDescent="0.25">
      <c r="A377" s="311" t="s">
        <v>1247</v>
      </c>
      <c r="B377" s="311" t="s">
        <v>610</v>
      </c>
      <c r="C377" s="312">
        <v>4504.1499999999996</v>
      </c>
      <c r="D377" s="313" t="s">
        <v>57</v>
      </c>
      <c r="E377" s="312">
        <v>0</v>
      </c>
      <c r="F377" s="312">
        <v>0</v>
      </c>
      <c r="G377" s="312">
        <v>4504.1499999999996</v>
      </c>
      <c r="H377" s="313" t="s">
        <v>57</v>
      </c>
    </row>
    <row r="378" spans="1:8" ht="20.100000000000001" customHeight="1" x14ac:dyDescent="0.25">
      <c r="A378" s="311" t="s">
        <v>1248</v>
      </c>
      <c r="B378" s="311" t="s">
        <v>611</v>
      </c>
      <c r="C378" s="312">
        <v>3028</v>
      </c>
      <c r="D378" s="313" t="s">
        <v>57</v>
      </c>
      <c r="E378" s="312">
        <v>0</v>
      </c>
      <c r="F378" s="312">
        <v>0</v>
      </c>
      <c r="G378" s="312">
        <v>3028</v>
      </c>
      <c r="H378" s="313" t="s">
        <v>57</v>
      </c>
    </row>
    <row r="379" spans="1:8" ht="20.100000000000001" customHeight="1" x14ac:dyDescent="0.25">
      <c r="A379" s="311" t="s">
        <v>1249</v>
      </c>
      <c r="B379" s="311" t="s">
        <v>612</v>
      </c>
      <c r="C379" s="312">
        <v>1188</v>
      </c>
      <c r="D379" s="313" t="s">
        <v>57</v>
      </c>
      <c r="E379" s="312">
        <v>0</v>
      </c>
      <c r="F379" s="312">
        <v>0</v>
      </c>
      <c r="G379" s="312">
        <v>1188</v>
      </c>
      <c r="H379" s="313" t="s">
        <v>57</v>
      </c>
    </row>
    <row r="380" spans="1:8" ht="20.100000000000001" customHeight="1" x14ac:dyDescent="0.25">
      <c r="A380" s="311" t="s">
        <v>1250</v>
      </c>
      <c r="B380" s="311" t="s">
        <v>613</v>
      </c>
      <c r="C380" s="312">
        <v>1399</v>
      </c>
      <c r="D380" s="313" t="s">
        <v>57</v>
      </c>
      <c r="E380" s="312">
        <v>0</v>
      </c>
      <c r="F380" s="312">
        <v>0</v>
      </c>
      <c r="G380" s="312">
        <v>1399</v>
      </c>
      <c r="H380" s="313" t="s">
        <v>57</v>
      </c>
    </row>
    <row r="381" spans="1:8" ht="20.100000000000001" customHeight="1" x14ac:dyDescent="0.25">
      <c r="A381" s="311" t="s">
        <v>1251</v>
      </c>
      <c r="B381" s="311" t="s">
        <v>614</v>
      </c>
      <c r="C381" s="312">
        <v>1800</v>
      </c>
      <c r="D381" s="313" t="s">
        <v>57</v>
      </c>
      <c r="E381" s="312">
        <v>0</v>
      </c>
      <c r="F381" s="312">
        <v>0</v>
      </c>
      <c r="G381" s="312">
        <v>1800</v>
      </c>
      <c r="H381" s="313" t="s">
        <v>57</v>
      </c>
    </row>
    <row r="382" spans="1:8" ht="20.100000000000001" customHeight="1" x14ac:dyDescent="0.25">
      <c r="A382" s="311" t="s">
        <v>1252</v>
      </c>
      <c r="B382" s="311" t="s">
        <v>615</v>
      </c>
      <c r="C382" s="312">
        <v>837.52</v>
      </c>
      <c r="D382" s="313" t="s">
        <v>57</v>
      </c>
      <c r="E382" s="312">
        <v>0</v>
      </c>
      <c r="F382" s="312">
        <v>0</v>
      </c>
      <c r="G382" s="312">
        <v>837.52</v>
      </c>
      <c r="H382" s="313" t="s">
        <v>57</v>
      </c>
    </row>
    <row r="383" spans="1:8" ht="20.100000000000001" customHeight="1" x14ac:dyDescent="0.25">
      <c r="A383" s="311" t="s">
        <v>1253</v>
      </c>
      <c r="B383" s="311" t="s">
        <v>616</v>
      </c>
      <c r="C383" s="312">
        <v>6763.96</v>
      </c>
      <c r="D383" s="313" t="s">
        <v>57</v>
      </c>
      <c r="E383" s="312">
        <v>0</v>
      </c>
      <c r="F383" s="312">
        <v>0</v>
      </c>
      <c r="G383" s="312">
        <v>6763.96</v>
      </c>
      <c r="H383" s="313" t="s">
        <v>57</v>
      </c>
    </row>
    <row r="384" spans="1:8" ht="20.100000000000001" customHeight="1" x14ac:dyDescent="0.25">
      <c r="A384" s="311" t="s">
        <v>1254</v>
      </c>
      <c r="B384" s="311" t="s">
        <v>617</v>
      </c>
      <c r="C384" s="312">
        <v>1392</v>
      </c>
      <c r="D384" s="313" t="s">
        <v>57</v>
      </c>
      <c r="E384" s="312">
        <v>0</v>
      </c>
      <c r="F384" s="312">
        <v>0</v>
      </c>
      <c r="G384" s="312">
        <v>1392</v>
      </c>
      <c r="H384" s="313" t="s">
        <v>57</v>
      </c>
    </row>
    <row r="385" spans="1:8" ht="20.100000000000001" customHeight="1" x14ac:dyDescent="0.25">
      <c r="A385" s="311" t="s">
        <v>1255</v>
      </c>
      <c r="B385" s="311" t="s">
        <v>618</v>
      </c>
      <c r="C385" s="312">
        <v>8816</v>
      </c>
      <c r="D385" s="313" t="s">
        <v>57</v>
      </c>
      <c r="E385" s="312">
        <v>0</v>
      </c>
      <c r="F385" s="312">
        <v>0</v>
      </c>
      <c r="G385" s="312">
        <v>8816</v>
      </c>
      <c r="H385" s="313" t="s">
        <v>57</v>
      </c>
    </row>
    <row r="386" spans="1:8" ht="20.100000000000001" customHeight="1" x14ac:dyDescent="0.25">
      <c r="A386" s="311" t="s">
        <v>1256</v>
      </c>
      <c r="B386" s="311" t="s">
        <v>619</v>
      </c>
      <c r="C386" s="312">
        <v>6496</v>
      </c>
      <c r="D386" s="313" t="s">
        <v>57</v>
      </c>
      <c r="E386" s="312">
        <v>0</v>
      </c>
      <c r="F386" s="312">
        <v>0</v>
      </c>
      <c r="G386" s="312">
        <v>6496</v>
      </c>
      <c r="H386" s="313" t="s">
        <v>57</v>
      </c>
    </row>
    <row r="387" spans="1:8" ht="20.100000000000001" customHeight="1" x14ac:dyDescent="0.25">
      <c r="A387" s="311" t="s">
        <v>1257</v>
      </c>
      <c r="B387" s="311" t="s">
        <v>620</v>
      </c>
      <c r="C387" s="312">
        <v>841</v>
      </c>
      <c r="D387" s="313" t="s">
        <v>57</v>
      </c>
      <c r="E387" s="312">
        <v>0</v>
      </c>
      <c r="F387" s="312">
        <v>0</v>
      </c>
      <c r="G387" s="312">
        <v>841</v>
      </c>
      <c r="H387" s="313" t="s">
        <v>57</v>
      </c>
    </row>
    <row r="388" spans="1:8" ht="20.100000000000001" customHeight="1" x14ac:dyDescent="0.25">
      <c r="A388" s="311" t="s">
        <v>1258</v>
      </c>
      <c r="B388" s="311" t="s">
        <v>621</v>
      </c>
      <c r="C388" s="312">
        <v>7656</v>
      </c>
      <c r="D388" s="313" t="s">
        <v>57</v>
      </c>
      <c r="E388" s="312">
        <v>0</v>
      </c>
      <c r="F388" s="312">
        <v>0</v>
      </c>
      <c r="G388" s="312">
        <v>7656</v>
      </c>
      <c r="H388" s="313" t="s">
        <v>57</v>
      </c>
    </row>
    <row r="389" spans="1:8" ht="20.100000000000001" customHeight="1" x14ac:dyDescent="0.25">
      <c r="A389" s="311" t="s">
        <v>1259</v>
      </c>
      <c r="B389" s="311" t="s">
        <v>622</v>
      </c>
      <c r="C389" s="312">
        <v>4957.84</v>
      </c>
      <c r="D389" s="313" t="s">
        <v>57</v>
      </c>
      <c r="E389" s="312">
        <v>0</v>
      </c>
      <c r="F389" s="312">
        <v>0</v>
      </c>
      <c r="G389" s="312">
        <v>4957.84</v>
      </c>
      <c r="H389" s="313" t="s">
        <v>57</v>
      </c>
    </row>
    <row r="390" spans="1:8" ht="20.100000000000001" customHeight="1" x14ac:dyDescent="0.25">
      <c r="A390" s="311" t="s">
        <v>1260</v>
      </c>
      <c r="B390" s="311" t="s">
        <v>623</v>
      </c>
      <c r="C390" s="312">
        <v>69600</v>
      </c>
      <c r="D390" s="313" t="s">
        <v>57</v>
      </c>
      <c r="E390" s="312">
        <v>0</v>
      </c>
      <c r="F390" s="312">
        <v>0</v>
      </c>
      <c r="G390" s="312">
        <v>69600</v>
      </c>
      <c r="H390" s="313" t="s">
        <v>57</v>
      </c>
    </row>
    <row r="391" spans="1:8" ht="20.100000000000001" customHeight="1" x14ac:dyDescent="0.25">
      <c r="A391" s="311" t="s">
        <v>1261</v>
      </c>
      <c r="B391" s="311" t="s">
        <v>624</v>
      </c>
      <c r="C391" s="312">
        <v>73497</v>
      </c>
      <c r="D391" s="313" t="s">
        <v>57</v>
      </c>
      <c r="E391" s="312">
        <v>0</v>
      </c>
      <c r="F391" s="312">
        <v>0</v>
      </c>
      <c r="G391" s="312">
        <v>73497</v>
      </c>
      <c r="H391" s="313" t="s">
        <v>57</v>
      </c>
    </row>
    <row r="392" spans="1:8" ht="20.100000000000001" customHeight="1" x14ac:dyDescent="0.25">
      <c r="A392" s="311" t="s">
        <v>1262</v>
      </c>
      <c r="B392" s="311" t="s">
        <v>625</v>
      </c>
      <c r="C392" s="312">
        <v>13630</v>
      </c>
      <c r="D392" s="313" t="s">
        <v>57</v>
      </c>
      <c r="E392" s="312">
        <v>0</v>
      </c>
      <c r="F392" s="312">
        <v>0</v>
      </c>
      <c r="G392" s="312">
        <v>13630</v>
      </c>
      <c r="H392" s="313" t="s">
        <v>57</v>
      </c>
    </row>
    <row r="393" spans="1:8" ht="20.100000000000001" customHeight="1" x14ac:dyDescent="0.25">
      <c r="A393" s="311" t="s">
        <v>1263</v>
      </c>
      <c r="B393" s="311" t="s">
        <v>626</v>
      </c>
      <c r="C393" s="312">
        <v>6598.99</v>
      </c>
      <c r="D393" s="313" t="s">
        <v>57</v>
      </c>
      <c r="E393" s="312">
        <v>0</v>
      </c>
      <c r="F393" s="312">
        <v>0</v>
      </c>
      <c r="G393" s="312">
        <v>6598.99</v>
      </c>
      <c r="H393" s="313" t="s">
        <v>57</v>
      </c>
    </row>
    <row r="394" spans="1:8" ht="20.100000000000001" customHeight="1" x14ac:dyDescent="0.25">
      <c r="A394" s="311" t="s">
        <v>1264</v>
      </c>
      <c r="B394" s="311" t="s">
        <v>627</v>
      </c>
      <c r="C394" s="312">
        <v>7429.65</v>
      </c>
      <c r="D394" s="313" t="s">
        <v>57</v>
      </c>
      <c r="E394" s="312">
        <v>0</v>
      </c>
      <c r="F394" s="312">
        <v>0</v>
      </c>
      <c r="G394" s="312">
        <v>7429.65</v>
      </c>
      <c r="H394" s="313" t="s">
        <v>57</v>
      </c>
    </row>
    <row r="395" spans="1:8" ht="20.100000000000001" customHeight="1" x14ac:dyDescent="0.25">
      <c r="A395" s="311" t="s">
        <v>1265</v>
      </c>
      <c r="B395" s="311" t="s">
        <v>628</v>
      </c>
      <c r="C395" s="312">
        <v>7429.65</v>
      </c>
      <c r="D395" s="313" t="s">
        <v>57</v>
      </c>
      <c r="E395" s="312">
        <v>0</v>
      </c>
      <c r="F395" s="312">
        <v>0</v>
      </c>
      <c r="G395" s="312">
        <v>7429.65</v>
      </c>
      <c r="H395" s="313" t="s">
        <v>57</v>
      </c>
    </row>
    <row r="396" spans="1:8" ht="20.100000000000001" customHeight="1" x14ac:dyDescent="0.25">
      <c r="A396" s="311" t="s">
        <v>1266</v>
      </c>
      <c r="B396" s="311" t="s">
        <v>629</v>
      </c>
      <c r="C396" s="312">
        <v>2299</v>
      </c>
      <c r="D396" s="313" t="s">
        <v>57</v>
      </c>
      <c r="E396" s="312">
        <v>0</v>
      </c>
      <c r="F396" s="312">
        <v>0</v>
      </c>
      <c r="G396" s="312">
        <v>2299</v>
      </c>
      <c r="H396" s="313" t="s">
        <v>57</v>
      </c>
    </row>
    <row r="397" spans="1:8" ht="20.100000000000001" customHeight="1" x14ac:dyDescent="0.25">
      <c r="A397" s="311" t="s">
        <v>1267</v>
      </c>
      <c r="B397" s="311" t="s">
        <v>630</v>
      </c>
      <c r="C397" s="312">
        <v>1999</v>
      </c>
      <c r="D397" s="313" t="s">
        <v>57</v>
      </c>
      <c r="E397" s="312">
        <v>0</v>
      </c>
      <c r="F397" s="312">
        <v>0</v>
      </c>
      <c r="G397" s="312">
        <v>1999</v>
      </c>
      <c r="H397" s="313" t="s">
        <v>57</v>
      </c>
    </row>
    <row r="398" spans="1:8" ht="20.100000000000001" customHeight="1" x14ac:dyDescent="0.25">
      <c r="A398" s="311" t="s">
        <v>1268</v>
      </c>
      <c r="B398" s="311" t="s">
        <v>1269</v>
      </c>
      <c r="C398" s="312">
        <v>17500</v>
      </c>
      <c r="D398" s="313" t="s">
        <v>57</v>
      </c>
      <c r="E398" s="312">
        <v>0</v>
      </c>
      <c r="F398" s="312">
        <v>0</v>
      </c>
      <c r="G398" s="312">
        <v>17500</v>
      </c>
      <c r="H398" s="313" t="s">
        <v>57</v>
      </c>
    </row>
    <row r="399" spans="1:8" ht="20.100000000000001" customHeight="1" x14ac:dyDescent="0.25">
      <c r="A399" s="311" t="s">
        <v>1270</v>
      </c>
      <c r="B399" s="311" t="s">
        <v>1271</v>
      </c>
      <c r="C399" s="312">
        <v>11699.14</v>
      </c>
      <c r="D399" s="313" t="s">
        <v>57</v>
      </c>
      <c r="E399" s="312">
        <v>0</v>
      </c>
      <c r="F399" s="312">
        <v>0</v>
      </c>
      <c r="G399" s="312">
        <v>11699.14</v>
      </c>
      <c r="H399" s="313" t="s">
        <v>57</v>
      </c>
    </row>
    <row r="400" spans="1:8" ht="20.100000000000001" customHeight="1" x14ac:dyDescent="0.25">
      <c r="A400" s="311" t="s">
        <v>1272</v>
      </c>
      <c r="B400" s="311" t="s">
        <v>1273</v>
      </c>
      <c r="C400" s="312">
        <v>10899.01</v>
      </c>
      <c r="D400" s="313" t="s">
        <v>57</v>
      </c>
      <c r="E400" s="312">
        <v>0</v>
      </c>
      <c r="F400" s="312">
        <v>0</v>
      </c>
      <c r="G400" s="312">
        <v>10899.01</v>
      </c>
      <c r="H400" s="313" t="s">
        <v>57</v>
      </c>
    </row>
    <row r="401" spans="1:8" ht="20.100000000000001" customHeight="1" x14ac:dyDescent="0.25">
      <c r="A401" s="311" t="s">
        <v>1274</v>
      </c>
      <c r="B401" s="311" t="s">
        <v>1275</v>
      </c>
      <c r="C401" s="312">
        <v>10899.01</v>
      </c>
      <c r="D401" s="313" t="s">
        <v>57</v>
      </c>
      <c r="E401" s="312">
        <v>0</v>
      </c>
      <c r="F401" s="312">
        <v>0</v>
      </c>
      <c r="G401" s="312">
        <v>10899.01</v>
      </c>
      <c r="H401" s="313" t="s">
        <v>57</v>
      </c>
    </row>
    <row r="402" spans="1:8" ht="20.100000000000001" customHeight="1" x14ac:dyDescent="0.25">
      <c r="A402" s="311" t="s">
        <v>1276</v>
      </c>
      <c r="B402" s="311" t="s">
        <v>1277</v>
      </c>
      <c r="C402" s="312">
        <v>10899.01</v>
      </c>
      <c r="D402" s="313" t="s">
        <v>57</v>
      </c>
      <c r="E402" s="312">
        <v>0</v>
      </c>
      <c r="F402" s="312">
        <v>0</v>
      </c>
      <c r="G402" s="312">
        <v>10899.01</v>
      </c>
      <c r="H402" s="313" t="s">
        <v>57</v>
      </c>
    </row>
    <row r="403" spans="1:8" ht="20.100000000000001" customHeight="1" x14ac:dyDescent="0.25">
      <c r="A403" s="311" t="s">
        <v>1278</v>
      </c>
      <c r="B403" s="311" t="s">
        <v>631</v>
      </c>
      <c r="C403" s="312">
        <v>1249</v>
      </c>
      <c r="D403" s="313" t="s">
        <v>57</v>
      </c>
      <c r="E403" s="312">
        <v>0</v>
      </c>
      <c r="F403" s="312">
        <v>0</v>
      </c>
      <c r="G403" s="312">
        <v>1249</v>
      </c>
      <c r="H403" s="313" t="s">
        <v>57</v>
      </c>
    </row>
    <row r="404" spans="1:8" ht="20.100000000000001" customHeight="1" x14ac:dyDescent="0.25">
      <c r="A404" s="314" t="s">
        <v>1279</v>
      </c>
      <c r="B404" s="314" t="s">
        <v>210</v>
      </c>
      <c r="C404" s="315">
        <v>263298.71000000002</v>
      </c>
      <c r="D404" s="316" t="s">
        <v>57</v>
      </c>
      <c r="E404" s="315">
        <v>0</v>
      </c>
      <c r="F404" s="315">
        <v>0</v>
      </c>
      <c r="G404" s="315">
        <v>263298.71000000002</v>
      </c>
      <c r="H404" s="316" t="s">
        <v>57</v>
      </c>
    </row>
    <row r="405" spans="1:8" ht="20.100000000000001" customHeight="1" x14ac:dyDescent="0.25">
      <c r="A405" s="311" t="s">
        <v>1280</v>
      </c>
      <c r="B405" s="311" t="s">
        <v>632</v>
      </c>
      <c r="C405" s="312">
        <v>89538.42</v>
      </c>
      <c r="D405" s="313" t="s">
        <v>57</v>
      </c>
      <c r="E405" s="312">
        <v>0</v>
      </c>
      <c r="F405" s="312">
        <v>0</v>
      </c>
      <c r="G405" s="312">
        <v>89538.42</v>
      </c>
      <c r="H405" s="313" t="s">
        <v>57</v>
      </c>
    </row>
    <row r="406" spans="1:8" ht="20.100000000000001" customHeight="1" x14ac:dyDescent="0.25">
      <c r="A406" s="311" t="s">
        <v>1281</v>
      </c>
      <c r="B406" s="311" t="s">
        <v>633</v>
      </c>
      <c r="C406" s="312">
        <v>39380.68</v>
      </c>
      <c r="D406" s="313" t="s">
        <v>57</v>
      </c>
      <c r="E406" s="312">
        <v>0</v>
      </c>
      <c r="F406" s="312">
        <v>0</v>
      </c>
      <c r="G406" s="312">
        <v>39380.68</v>
      </c>
      <c r="H406" s="313" t="s">
        <v>57</v>
      </c>
    </row>
    <row r="407" spans="1:8" ht="20.100000000000001" customHeight="1" x14ac:dyDescent="0.25">
      <c r="A407" s="311" t="s">
        <v>1282</v>
      </c>
      <c r="B407" s="311" t="s">
        <v>634</v>
      </c>
      <c r="C407" s="312">
        <v>86121.16</v>
      </c>
      <c r="D407" s="313" t="s">
        <v>57</v>
      </c>
      <c r="E407" s="312">
        <v>0</v>
      </c>
      <c r="F407" s="312">
        <v>0</v>
      </c>
      <c r="G407" s="312">
        <v>86121.16</v>
      </c>
      <c r="H407" s="313" t="s">
        <v>57</v>
      </c>
    </row>
    <row r="408" spans="1:8" ht="20.100000000000001" customHeight="1" x14ac:dyDescent="0.25">
      <c r="A408" s="311" t="s">
        <v>1283</v>
      </c>
      <c r="B408" s="311" t="s">
        <v>635</v>
      </c>
      <c r="C408" s="312">
        <v>5540.79</v>
      </c>
      <c r="D408" s="313" t="s">
        <v>57</v>
      </c>
      <c r="E408" s="312">
        <v>0</v>
      </c>
      <c r="F408" s="312">
        <v>0</v>
      </c>
      <c r="G408" s="312">
        <v>5540.79</v>
      </c>
      <c r="H408" s="313" t="s">
        <v>57</v>
      </c>
    </row>
    <row r="409" spans="1:8" ht="20.100000000000001" customHeight="1" x14ac:dyDescent="0.25">
      <c r="A409" s="311" t="s">
        <v>1284</v>
      </c>
      <c r="B409" s="311" t="s">
        <v>636</v>
      </c>
      <c r="C409" s="312">
        <v>4963.22</v>
      </c>
      <c r="D409" s="313" t="s">
        <v>57</v>
      </c>
      <c r="E409" s="312">
        <v>0</v>
      </c>
      <c r="F409" s="312">
        <v>0</v>
      </c>
      <c r="G409" s="312">
        <v>4963.22</v>
      </c>
      <c r="H409" s="313" t="s">
        <v>57</v>
      </c>
    </row>
    <row r="410" spans="1:8" ht="20.100000000000001" customHeight="1" x14ac:dyDescent="0.25">
      <c r="A410" s="311" t="s">
        <v>1285</v>
      </c>
      <c r="B410" s="311" t="s">
        <v>637</v>
      </c>
      <c r="C410" s="312">
        <v>5418.28</v>
      </c>
      <c r="D410" s="313" t="s">
        <v>57</v>
      </c>
      <c r="E410" s="312">
        <v>0</v>
      </c>
      <c r="F410" s="312">
        <v>0</v>
      </c>
      <c r="G410" s="312">
        <v>5418.28</v>
      </c>
      <c r="H410" s="313" t="s">
        <v>57</v>
      </c>
    </row>
    <row r="411" spans="1:8" ht="20.100000000000001" customHeight="1" x14ac:dyDescent="0.25">
      <c r="A411" s="311" t="s">
        <v>1286</v>
      </c>
      <c r="B411" s="311" t="s">
        <v>638</v>
      </c>
      <c r="C411" s="312">
        <v>2820.4</v>
      </c>
      <c r="D411" s="313" t="s">
        <v>57</v>
      </c>
      <c r="E411" s="312">
        <v>0</v>
      </c>
      <c r="F411" s="312">
        <v>0</v>
      </c>
      <c r="G411" s="312">
        <v>2820.4</v>
      </c>
      <c r="H411" s="313" t="s">
        <v>57</v>
      </c>
    </row>
    <row r="412" spans="1:8" ht="20.100000000000001" customHeight="1" x14ac:dyDescent="0.25">
      <c r="A412" s="311" t="s">
        <v>1287</v>
      </c>
      <c r="B412" s="311" t="s">
        <v>639</v>
      </c>
      <c r="C412" s="312">
        <v>9085</v>
      </c>
      <c r="D412" s="313" t="s">
        <v>57</v>
      </c>
      <c r="E412" s="312">
        <v>0</v>
      </c>
      <c r="F412" s="312">
        <v>0</v>
      </c>
      <c r="G412" s="312">
        <v>9085</v>
      </c>
      <c r="H412" s="313" t="s">
        <v>57</v>
      </c>
    </row>
    <row r="413" spans="1:8" ht="20.100000000000001" customHeight="1" x14ac:dyDescent="0.25">
      <c r="A413" s="311" t="s">
        <v>1288</v>
      </c>
      <c r="B413" s="311" t="s">
        <v>640</v>
      </c>
      <c r="C413" s="312">
        <v>5428</v>
      </c>
      <c r="D413" s="313" t="s">
        <v>57</v>
      </c>
      <c r="E413" s="312">
        <v>0</v>
      </c>
      <c r="F413" s="312">
        <v>0</v>
      </c>
      <c r="G413" s="312">
        <v>5428</v>
      </c>
      <c r="H413" s="313" t="s">
        <v>57</v>
      </c>
    </row>
    <row r="414" spans="1:8" ht="20.100000000000001" customHeight="1" x14ac:dyDescent="0.25">
      <c r="A414" s="311" t="s">
        <v>1289</v>
      </c>
      <c r="B414" s="311" t="s">
        <v>641</v>
      </c>
      <c r="C414" s="312">
        <v>1255.49</v>
      </c>
      <c r="D414" s="313" t="s">
        <v>57</v>
      </c>
      <c r="E414" s="312">
        <v>0</v>
      </c>
      <c r="F414" s="312">
        <v>0</v>
      </c>
      <c r="G414" s="312">
        <v>1255.49</v>
      </c>
      <c r="H414" s="313" t="s">
        <v>57</v>
      </c>
    </row>
    <row r="415" spans="1:8" ht="20.100000000000001" customHeight="1" x14ac:dyDescent="0.25">
      <c r="A415" s="311" t="s">
        <v>1290</v>
      </c>
      <c r="B415" s="311" t="s">
        <v>642</v>
      </c>
      <c r="C415" s="312">
        <v>6200</v>
      </c>
      <c r="D415" s="313" t="s">
        <v>57</v>
      </c>
      <c r="E415" s="312">
        <v>0</v>
      </c>
      <c r="F415" s="312">
        <v>0</v>
      </c>
      <c r="G415" s="312">
        <v>6200</v>
      </c>
      <c r="H415" s="313" t="s">
        <v>57</v>
      </c>
    </row>
    <row r="416" spans="1:8" ht="20.100000000000001" customHeight="1" x14ac:dyDescent="0.25">
      <c r="A416" s="311" t="s">
        <v>1291</v>
      </c>
      <c r="B416" s="311" t="s">
        <v>643</v>
      </c>
      <c r="C416" s="312">
        <v>1460.5</v>
      </c>
      <c r="D416" s="313" t="s">
        <v>57</v>
      </c>
      <c r="E416" s="312">
        <v>0</v>
      </c>
      <c r="F416" s="312">
        <v>0</v>
      </c>
      <c r="G416" s="312">
        <v>1460.5</v>
      </c>
      <c r="H416" s="313" t="s">
        <v>57</v>
      </c>
    </row>
    <row r="417" spans="1:8" ht="20.100000000000001" customHeight="1" x14ac:dyDescent="0.25">
      <c r="A417" s="311" t="s">
        <v>1292</v>
      </c>
      <c r="B417" s="311" t="s">
        <v>644</v>
      </c>
      <c r="C417" s="312">
        <v>1150</v>
      </c>
      <c r="D417" s="313" t="s">
        <v>57</v>
      </c>
      <c r="E417" s="312">
        <v>0</v>
      </c>
      <c r="F417" s="312">
        <v>0</v>
      </c>
      <c r="G417" s="312">
        <v>1150</v>
      </c>
      <c r="H417" s="313" t="s">
        <v>57</v>
      </c>
    </row>
    <row r="418" spans="1:8" ht="20.100000000000001" customHeight="1" x14ac:dyDescent="0.25">
      <c r="A418" s="311" t="s">
        <v>1293</v>
      </c>
      <c r="B418" s="311" t="s">
        <v>645</v>
      </c>
      <c r="C418" s="312">
        <v>2937.77</v>
      </c>
      <c r="D418" s="313" t="s">
        <v>57</v>
      </c>
      <c r="E418" s="312">
        <v>0</v>
      </c>
      <c r="F418" s="312">
        <v>0</v>
      </c>
      <c r="G418" s="312">
        <v>2937.77</v>
      </c>
      <c r="H418" s="313" t="s">
        <v>57</v>
      </c>
    </row>
    <row r="419" spans="1:8" ht="20.100000000000001" customHeight="1" x14ac:dyDescent="0.25">
      <c r="A419" s="311" t="s">
        <v>1294</v>
      </c>
      <c r="B419" s="311" t="s">
        <v>644</v>
      </c>
      <c r="C419" s="312">
        <v>1999</v>
      </c>
      <c r="D419" s="313" t="s">
        <v>57</v>
      </c>
      <c r="E419" s="312">
        <v>0</v>
      </c>
      <c r="F419" s="312">
        <v>0</v>
      </c>
      <c r="G419" s="312">
        <v>1999</v>
      </c>
      <c r="H419" s="313" t="s">
        <v>57</v>
      </c>
    </row>
    <row r="420" spans="1:8" ht="20.100000000000001" customHeight="1" x14ac:dyDescent="0.25">
      <c r="A420" s="314" t="s">
        <v>1295</v>
      </c>
      <c r="B420" s="314" t="s">
        <v>211</v>
      </c>
      <c r="C420" s="315">
        <v>1802.72</v>
      </c>
      <c r="D420" s="316" t="s">
        <v>57</v>
      </c>
      <c r="E420" s="315">
        <v>0</v>
      </c>
      <c r="F420" s="315">
        <v>0</v>
      </c>
      <c r="G420" s="315">
        <v>1802.72</v>
      </c>
      <c r="H420" s="316" t="s">
        <v>57</v>
      </c>
    </row>
    <row r="421" spans="1:8" ht="20.100000000000001" customHeight="1" x14ac:dyDescent="0.25">
      <c r="A421" s="311" t="s">
        <v>1296</v>
      </c>
      <c r="B421" s="311" t="s">
        <v>767</v>
      </c>
      <c r="C421" s="312">
        <v>699</v>
      </c>
      <c r="D421" s="313" t="s">
        <v>57</v>
      </c>
      <c r="E421" s="312">
        <v>0</v>
      </c>
      <c r="F421" s="312">
        <v>0</v>
      </c>
      <c r="G421" s="312">
        <v>699</v>
      </c>
      <c r="H421" s="313" t="s">
        <v>57</v>
      </c>
    </row>
    <row r="422" spans="1:8" ht="20.100000000000001" customHeight="1" x14ac:dyDescent="0.25">
      <c r="A422" s="311" t="s">
        <v>1297</v>
      </c>
      <c r="B422" s="311" t="s">
        <v>646</v>
      </c>
      <c r="C422" s="312">
        <v>554.72</v>
      </c>
      <c r="D422" s="313" t="s">
        <v>57</v>
      </c>
      <c r="E422" s="312">
        <v>0</v>
      </c>
      <c r="F422" s="312">
        <v>0</v>
      </c>
      <c r="G422" s="312">
        <v>554.72</v>
      </c>
      <c r="H422" s="313" t="s">
        <v>57</v>
      </c>
    </row>
    <row r="423" spans="1:8" ht="20.100000000000001" customHeight="1" x14ac:dyDescent="0.25">
      <c r="A423" s="311" t="s">
        <v>1298</v>
      </c>
      <c r="B423" s="311" t="s">
        <v>647</v>
      </c>
      <c r="C423" s="312">
        <v>549</v>
      </c>
      <c r="D423" s="313" t="s">
        <v>57</v>
      </c>
      <c r="E423" s="312">
        <v>0</v>
      </c>
      <c r="F423" s="312">
        <v>0</v>
      </c>
      <c r="G423" s="312">
        <v>549</v>
      </c>
      <c r="H423" s="313" t="s">
        <v>57</v>
      </c>
    </row>
    <row r="424" spans="1:8" ht="20.100000000000001" customHeight="1" x14ac:dyDescent="0.25">
      <c r="A424" s="314" t="s">
        <v>1299</v>
      </c>
      <c r="B424" s="314" t="s">
        <v>213</v>
      </c>
      <c r="C424" s="315">
        <v>1173158</v>
      </c>
      <c r="D424" s="316" t="s">
        <v>57</v>
      </c>
      <c r="E424" s="315">
        <v>0</v>
      </c>
      <c r="F424" s="315">
        <v>0</v>
      </c>
      <c r="G424" s="315">
        <v>1173158</v>
      </c>
      <c r="H424" s="316" t="s">
        <v>57</v>
      </c>
    </row>
    <row r="425" spans="1:8" ht="20.100000000000001" customHeight="1" x14ac:dyDescent="0.25">
      <c r="A425" s="311" t="s">
        <v>1300</v>
      </c>
      <c r="B425" s="311" t="s">
        <v>648</v>
      </c>
      <c r="C425" s="312">
        <v>105700</v>
      </c>
      <c r="D425" s="313" t="s">
        <v>57</v>
      </c>
      <c r="E425" s="312">
        <v>0</v>
      </c>
      <c r="F425" s="312">
        <v>0</v>
      </c>
      <c r="G425" s="312">
        <v>105700</v>
      </c>
      <c r="H425" s="313" t="s">
        <v>57</v>
      </c>
    </row>
    <row r="426" spans="1:8" ht="20.100000000000001" customHeight="1" x14ac:dyDescent="0.25">
      <c r="A426" s="311" t="s">
        <v>1301</v>
      </c>
      <c r="B426" s="311" t="s">
        <v>768</v>
      </c>
      <c r="C426" s="312">
        <v>205000</v>
      </c>
      <c r="D426" s="313" t="s">
        <v>57</v>
      </c>
      <c r="E426" s="312">
        <v>0</v>
      </c>
      <c r="F426" s="312">
        <v>0</v>
      </c>
      <c r="G426" s="312">
        <v>205000</v>
      </c>
      <c r="H426" s="313" t="s">
        <v>57</v>
      </c>
    </row>
    <row r="427" spans="1:8" ht="20.100000000000001" customHeight="1" x14ac:dyDescent="0.25">
      <c r="A427" s="311" t="s">
        <v>1302</v>
      </c>
      <c r="B427" s="311" t="s">
        <v>769</v>
      </c>
      <c r="C427" s="312">
        <v>181900</v>
      </c>
      <c r="D427" s="313" t="s">
        <v>57</v>
      </c>
      <c r="E427" s="312">
        <v>0</v>
      </c>
      <c r="F427" s="312">
        <v>0</v>
      </c>
      <c r="G427" s="312">
        <v>181900</v>
      </c>
      <c r="H427" s="313" t="s">
        <v>57</v>
      </c>
    </row>
    <row r="428" spans="1:8" ht="20.100000000000001" customHeight="1" x14ac:dyDescent="0.25">
      <c r="A428" s="311" t="s">
        <v>1303</v>
      </c>
      <c r="B428" s="311" t="s">
        <v>649</v>
      </c>
      <c r="C428" s="312">
        <v>161958</v>
      </c>
      <c r="D428" s="313" t="s">
        <v>57</v>
      </c>
      <c r="E428" s="312">
        <v>0</v>
      </c>
      <c r="F428" s="312">
        <v>0</v>
      </c>
      <c r="G428" s="312">
        <v>161958</v>
      </c>
      <c r="H428" s="313" t="s">
        <v>57</v>
      </c>
    </row>
    <row r="429" spans="1:8" ht="20.100000000000001" customHeight="1" x14ac:dyDescent="0.25">
      <c r="A429" s="311" t="s">
        <v>1304</v>
      </c>
      <c r="B429" s="311" t="s">
        <v>650</v>
      </c>
      <c r="C429" s="312">
        <v>370600</v>
      </c>
      <c r="D429" s="313" t="s">
        <v>57</v>
      </c>
      <c r="E429" s="312">
        <v>0</v>
      </c>
      <c r="F429" s="312">
        <v>0</v>
      </c>
      <c r="G429" s="312">
        <v>370600</v>
      </c>
      <c r="H429" s="313" t="s">
        <v>57</v>
      </c>
    </row>
    <row r="430" spans="1:8" ht="20.100000000000001" customHeight="1" x14ac:dyDescent="0.25">
      <c r="A430" s="311" t="s">
        <v>1305</v>
      </c>
      <c r="B430" s="311" t="s">
        <v>651</v>
      </c>
      <c r="C430" s="312">
        <v>68000</v>
      </c>
      <c r="D430" s="313" t="s">
        <v>57</v>
      </c>
      <c r="E430" s="312">
        <v>0</v>
      </c>
      <c r="F430" s="312">
        <v>0</v>
      </c>
      <c r="G430" s="312">
        <v>68000</v>
      </c>
      <c r="H430" s="313" t="s">
        <v>57</v>
      </c>
    </row>
    <row r="431" spans="1:8" ht="20.100000000000001" customHeight="1" x14ac:dyDescent="0.25">
      <c r="A431" s="311" t="s">
        <v>1306</v>
      </c>
      <c r="B431" s="311" t="s">
        <v>652</v>
      </c>
      <c r="C431" s="312">
        <v>80000</v>
      </c>
      <c r="D431" s="313" t="s">
        <v>57</v>
      </c>
      <c r="E431" s="312">
        <v>0</v>
      </c>
      <c r="F431" s="312">
        <v>0</v>
      </c>
      <c r="G431" s="312">
        <v>80000</v>
      </c>
      <c r="H431" s="313" t="s">
        <v>57</v>
      </c>
    </row>
    <row r="432" spans="1:8" ht="20.100000000000001" customHeight="1" x14ac:dyDescent="0.25">
      <c r="A432" s="314" t="s">
        <v>1307</v>
      </c>
      <c r="B432" s="314" t="s">
        <v>214</v>
      </c>
      <c r="C432" s="315">
        <v>17708657.870000001</v>
      </c>
      <c r="D432" s="316" t="s">
        <v>57</v>
      </c>
      <c r="E432" s="315">
        <v>0</v>
      </c>
      <c r="F432" s="315">
        <v>0</v>
      </c>
      <c r="G432" s="315">
        <v>17708657.870000001</v>
      </c>
      <c r="H432" s="316" t="s">
        <v>57</v>
      </c>
    </row>
    <row r="433" spans="1:8" ht="20.100000000000001" customHeight="1" x14ac:dyDescent="0.25">
      <c r="A433" s="311" t="s">
        <v>1308</v>
      </c>
      <c r="B433" s="311" t="s">
        <v>653</v>
      </c>
      <c r="C433" s="312">
        <v>791040</v>
      </c>
      <c r="D433" s="313" t="s">
        <v>57</v>
      </c>
      <c r="E433" s="312">
        <v>0</v>
      </c>
      <c r="F433" s="312">
        <v>0</v>
      </c>
      <c r="G433" s="312">
        <v>791040</v>
      </c>
      <c r="H433" s="313" t="s">
        <v>57</v>
      </c>
    </row>
    <row r="434" spans="1:8" ht="20.100000000000001" customHeight="1" x14ac:dyDescent="0.25">
      <c r="A434" s="311" t="s">
        <v>1309</v>
      </c>
      <c r="B434" s="311" t="s">
        <v>654</v>
      </c>
      <c r="C434" s="312">
        <v>1383695.45</v>
      </c>
      <c r="D434" s="313" t="s">
        <v>57</v>
      </c>
      <c r="E434" s="312">
        <v>0</v>
      </c>
      <c r="F434" s="312">
        <v>0</v>
      </c>
      <c r="G434" s="312">
        <v>1383695.45</v>
      </c>
      <c r="H434" s="313" t="s">
        <v>57</v>
      </c>
    </row>
    <row r="435" spans="1:8" ht="20.100000000000001" customHeight="1" x14ac:dyDescent="0.25">
      <c r="A435" s="311" t="s">
        <v>1310</v>
      </c>
      <c r="B435" s="311" t="s">
        <v>655</v>
      </c>
      <c r="C435" s="312">
        <v>707273.86</v>
      </c>
      <c r="D435" s="313" t="s">
        <v>57</v>
      </c>
      <c r="E435" s="312">
        <v>0</v>
      </c>
      <c r="F435" s="312">
        <v>0</v>
      </c>
      <c r="G435" s="312">
        <v>707273.86</v>
      </c>
      <c r="H435" s="313" t="s">
        <v>57</v>
      </c>
    </row>
    <row r="436" spans="1:8" ht="20.100000000000001" customHeight="1" x14ac:dyDescent="0.25">
      <c r="A436" s="311" t="s">
        <v>1311</v>
      </c>
      <c r="B436" s="311" t="s">
        <v>656</v>
      </c>
      <c r="C436" s="312">
        <v>2506847</v>
      </c>
      <c r="D436" s="313" t="s">
        <v>57</v>
      </c>
      <c r="E436" s="312">
        <v>0</v>
      </c>
      <c r="F436" s="312">
        <v>0</v>
      </c>
      <c r="G436" s="312">
        <v>2506847</v>
      </c>
      <c r="H436" s="313" t="s">
        <v>57</v>
      </c>
    </row>
    <row r="437" spans="1:8" ht="20.100000000000001" customHeight="1" x14ac:dyDescent="0.25">
      <c r="A437" s="311" t="s">
        <v>1312</v>
      </c>
      <c r="B437" s="311" t="s">
        <v>770</v>
      </c>
      <c r="C437" s="312">
        <v>12319801.560000001</v>
      </c>
      <c r="D437" s="313" t="s">
        <v>57</v>
      </c>
      <c r="E437" s="312">
        <v>0</v>
      </c>
      <c r="F437" s="312">
        <v>0</v>
      </c>
      <c r="G437" s="312">
        <v>12319801.560000001</v>
      </c>
      <c r="H437" s="313" t="s">
        <v>57</v>
      </c>
    </row>
    <row r="438" spans="1:8" ht="20.100000000000001" customHeight="1" x14ac:dyDescent="0.25">
      <c r="A438" s="314" t="s">
        <v>1313</v>
      </c>
      <c r="B438" s="314" t="s">
        <v>216</v>
      </c>
      <c r="C438" s="315">
        <v>645000</v>
      </c>
      <c r="D438" s="316" t="s">
        <v>57</v>
      </c>
      <c r="E438" s="315">
        <v>0</v>
      </c>
      <c r="F438" s="315">
        <v>0</v>
      </c>
      <c r="G438" s="315">
        <v>645000</v>
      </c>
      <c r="H438" s="316" t="s">
        <v>57</v>
      </c>
    </row>
    <row r="439" spans="1:8" ht="20.100000000000001" customHeight="1" x14ac:dyDescent="0.25">
      <c r="A439" s="311" t="s">
        <v>1314</v>
      </c>
      <c r="B439" s="311" t="s">
        <v>657</v>
      </c>
      <c r="C439" s="312">
        <v>95000</v>
      </c>
      <c r="D439" s="313" t="s">
        <v>57</v>
      </c>
      <c r="E439" s="312">
        <v>0</v>
      </c>
      <c r="F439" s="312">
        <v>0</v>
      </c>
      <c r="G439" s="312">
        <v>95000</v>
      </c>
      <c r="H439" s="313" t="s">
        <v>57</v>
      </c>
    </row>
    <row r="440" spans="1:8" ht="20.100000000000001" customHeight="1" x14ac:dyDescent="0.25">
      <c r="A440" s="311" t="s">
        <v>1315</v>
      </c>
      <c r="B440" s="311" t="s">
        <v>658</v>
      </c>
      <c r="C440" s="312">
        <v>550000</v>
      </c>
      <c r="D440" s="313" t="s">
        <v>57</v>
      </c>
      <c r="E440" s="312">
        <v>0</v>
      </c>
      <c r="F440" s="312">
        <v>0</v>
      </c>
      <c r="G440" s="312">
        <v>550000</v>
      </c>
      <c r="H440" s="313" t="s">
        <v>57</v>
      </c>
    </row>
    <row r="441" spans="1:8" ht="20.100000000000001" customHeight="1" x14ac:dyDescent="0.25">
      <c r="A441" s="314" t="s">
        <v>1316</v>
      </c>
      <c r="B441" s="314" t="s">
        <v>217</v>
      </c>
      <c r="C441" s="315">
        <v>443695</v>
      </c>
      <c r="D441" s="316" t="s">
        <v>57</v>
      </c>
      <c r="E441" s="315">
        <v>0</v>
      </c>
      <c r="F441" s="315">
        <v>0</v>
      </c>
      <c r="G441" s="315">
        <v>443695</v>
      </c>
      <c r="H441" s="316" t="s">
        <v>57</v>
      </c>
    </row>
    <row r="442" spans="1:8" ht="20.100000000000001" customHeight="1" x14ac:dyDescent="0.25">
      <c r="A442" s="311" t="s">
        <v>1317</v>
      </c>
      <c r="B442" s="311" t="s">
        <v>657</v>
      </c>
      <c r="C442" s="312">
        <v>50000</v>
      </c>
      <c r="D442" s="313" t="s">
        <v>57</v>
      </c>
      <c r="E442" s="312">
        <v>0</v>
      </c>
      <c r="F442" s="312">
        <v>0</v>
      </c>
      <c r="G442" s="312">
        <v>50000</v>
      </c>
      <c r="H442" s="313" t="s">
        <v>57</v>
      </c>
    </row>
    <row r="443" spans="1:8" ht="20.100000000000001" customHeight="1" x14ac:dyDescent="0.25">
      <c r="A443" s="311" t="s">
        <v>1318</v>
      </c>
      <c r="B443" s="311" t="s">
        <v>658</v>
      </c>
      <c r="C443" s="312">
        <v>393695</v>
      </c>
      <c r="D443" s="313" t="s">
        <v>57</v>
      </c>
      <c r="E443" s="312">
        <v>0</v>
      </c>
      <c r="F443" s="312">
        <v>0</v>
      </c>
      <c r="G443" s="312">
        <v>393695</v>
      </c>
      <c r="H443" s="313" t="s">
        <v>57</v>
      </c>
    </row>
    <row r="444" spans="1:8" ht="20.100000000000001" customHeight="1" x14ac:dyDescent="0.25">
      <c r="A444" s="314" t="s">
        <v>1319</v>
      </c>
      <c r="B444" s="314" t="s">
        <v>219</v>
      </c>
      <c r="C444" s="316" t="s">
        <v>57</v>
      </c>
      <c r="D444" s="315">
        <v>808657</v>
      </c>
      <c r="E444" s="315">
        <v>0</v>
      </c>
      <c r="F444" s="315">
        <v>0</v>
      </c>
      <c r="G444" s="316" t="s">
        <v>57</v>
      </c>
      <c r="H444" s="315">
        <v>808657</v>
      </c>
    </row>
    <row r="445" spans="1:8" ht="20.100000000000001" customHeight="1" x14ac:dyDescent="0.25">
      <c r="A445" s="314" t="s">
        <v>1320</v>
      </c>
      <c r="B445" s="314" t="s">
        <v>221</v>
      </c>
      <c r="C445" s="318">
        <v>-278997.7</v>
      </c>
      <c r="D445" s="316" t="s">
        <v>57</v>
      </c>
      <c r="E445" s="315">
        <v>0</v>
      </c>
      <c r="F445" s="315">
        <v>0</v>
      </c>
      <c r="G445" s="318">
        <v>-278997.7</v>
      </c>
      <c r="H445" s="316" t="s">
        <v>57</v>
      </c>
    </row>
    <row r="446" spans="1:8" ht="20.100000000000001" customHeight="1" x14ac:dyDescent="0.25">
      <c r="A446" s="314" t="s">
        <v>1321</v>
      </c>
      <c r="B446" s="314" t="s">
        <v>223</v>
      </c>
      <c r="C446" s="318">
        <v>-258185.49</v>
      </c>
      <c r="D446" s="316" t="s">
        <v>57</v>
      </c>
      <c r="E446" s="315">
        <v>0</v>
      </c>
      <c r="F446" s="315">
        <v>0</v>
      </c>
      <c r="G446" s="318">
        <v>-258185.49</v>
      </c>
      <c r="H446" s="316" t="s">
        <v>57</v>
      </c>
    </row>
    <row r="447" spans="1:8" ht="20.100000000000001" customHeight="1" x14ac:dyDescent="0.25">
      <c r="A447" s="314" t="s">
        <v>1322</v>
      </c>
      <c r="B447" s="314" t="s">
        <v>225</v>
      </c>
      <c r="C447" s="318">
        <v>-1098</v>
      </c>
      <c r="D447" s="316" t="s">
        <v>57</v>
      </c>
      <c r="E447" s="315">
        <v>0</v>
      </c>
      <c r="F447" s="315">
        <v>0</v>
      </c>
      <c r="G447" s="318">
        <v>-1098</v>
      </c>
      <c r="H447" s="316" t="s">
        <v>57</v>
      </c>
    </row>
    <row r="448" spans="1:8" ht="20.100000000000001" customHeight="1" x14ac:dyDescent="0.25">
      <c r="A448" s="314" t="s">
        <v>1323</v>
      </c>
      <c r="B448" s="314" t="s">
        <v>227</v>
      </c>
      <c r="C448" s="318">
        <v>-199.9</v>
      </c>
      <c r="D448" s="316" t="s">
        <v>57</v>
      </c>
      <c r="E448" s="315">
        <v>0</v>
      </c>
      <c r="F448" s="315">
        <v>0</v>
      </c>
      <c r="G448" s="318">
        <v>-199.9</v>
      </c>
      <c r="H448" s="316" t="s">
        <v>57</v>
      </c>
    </row>
    <row r="449" spans="1:8" ht="20.100000000000001" customHeight="1" x14ac:dyDescent="0.25">
      <c r="A449" s="311" t="s">
        <v>1324</v>
      </c>
      <c r="B449" s="311" t="s">
        <v>659</v>
      </c>
      <c r="C449" s="313" t="s">
        <v>57</v>
      </c>
      <c r="D449" s="312">
        <v>1476137.65</v>
      </c>
      <c r="E449" s="312">
        <v>10488.77</v>
      </c>
      <c r="F449" s="312">
        <v>140876.53</v>
      </c>
      <c r="G449" s="313" t="s">
        <v>57</v>
      </c>
      <c r="H449" s="312">
        <v>1606525.41</v>
      </c>
    </row>
    <row r="450" spans="1:8" ht="20.100000000000001" customHeight="1" x14ac:dyDescent="0.25">
      <c r="A450" s="311" t="s">
        <v>1325</v>
      </c>
      <c r="B450" s="311" t="s">
        <v>278</v>
      </c>
      <c r="C450" s="313" t="s">
        <v>57</v>
      </c>
      <c r="D450" s="312">
        <v>1226310.1499999999</v>
      </c>
      <c r="E450" s="312">
        <v>10488.77</v>
      </c>
      <c r="F450" s="312">
        <v>115433.57</v>
      </c>
      <c r="G450" s="313" t="s">
        <v>57</v>
      </c>
      <c r="H450" s="312">
        <v>1331254.95</v>
      </c>
    </row>
    <row r="451" spans="1:8" ht="20.100000000000001" customHeight="1" x14ac:dyDescent="0.25">
      <c r="A451" s="314" t="s">
        <v>1326</v>
      </c>
      <c r="B451" s="314" t="s">
        <v>192</v>
      </c>
      <c r="C451" s="316" t="s">
        <v>57</v>
      </c>
      <c r="D451" s="315">
        <v>803633.94</v>
      </c>
      <c r="E451" s="315">
        <v>10488.77</v>
      </c>
      <c r="F451" s="315">
        <v>108605.29</v>
      </c>
      <c r="G451" s="316" t="s">
        <v>57</v>
      </c>
      <c r="H451" s="315">
        <v>901750.46</v>
      </c>
    </row>
    <row r="452" spans="1:8" ht="20.100000000000001" customHeight="1" x14ac:dyDescent="0.25">
      <c r="A452" s="311" t="s">
        <v>1327</v>
      </c>
      <c r="B452" s="311" t="s">
        <v>660</v>
      </c>
      <c r="C452" s="313" t="s">
        <v>57</v>
      </c>
      <c r="D452" s="312">
        <v>162226.32999999999</v>
      </c>
      <c r="E452" s="312">
        <v>0</v>
      </c>
      <c r="F452" s="312">
        <v>71707.05</v>
      </c>
      <c r="G452" s="313" t="s">
        <v>57</v>
      </c>
      <c r="H452" s="312">
        <v>233933.38</v>
      </c>
    </row>
    <row r="453" spans="1:8" ht="20.100000000000001" customHeight="1" x14ac:dyDescent="0.25">
      <c r="A453" s="311" t="s">
        <v>1328</v>
      </c>
      <c r="B453" s="311" t="s">
        <v>318</v>
      </c>
      <c r="C453" s="313" t="s">
        <v>57</v>
      </c>
      <c r="D453" s="312">
        <v>191</v>
      </c>
      <c r="E453" s="312">
        <v>191</v>
      </c>
      <c r="F453" s="312">
        <v>0</v>
      </c>
      <c r="G453" s="313" t="s">
        <v>57</v>
      </c>
      <c r="H453" s="312">
        <v>0</v>
      </c>
    </row>
    <row r="454" spans="1:8" ht="20.100000000000001" customHeight="1" x14ac:dyDescent="0.25">
      <c r="A454" s="311" t="s">
        <v>1329</v>
      </c>
      <c r="B454" s="311" t="s">
        <v>310</v>
      </c>
      <c r="C454" s="313" t="s">
        <v>57</v>
      </c>
      <c r="D454" s="312">
        <v>0.59</v>
      </c>
      <c r="E454" s="312">
        <v>0.59</v>
      </c>
      <c r="F454" s="312">
        <v>0</v>
      </c>
      <c r="G454" s="313" t="s">
        <v>57</v>
      </c>
      <c r="H454" s="312">
        <v>0</v>
      </c>
    </row>
    <row r="455" spans="1:8" ht="20.100000000000001" customHeight="1" x14ac:dyDescent="0.25">
      <c r="A455" s="311" t="s">
        <v>1330</v>
      </c>
      <c r="B455" s="311" t="s">
        <v>661</v>
      </c>
      <c r="C455" s="313" t="s">
        <v>57</v>
      </c>
      <c r="D455" s="312">
        <v>1516.72</v>
      </c>
      <c r="E455" s="312">
        <v>1516.72</v>
      </c>
      <c r="F455" s="312">
        <v>0</v>
      </c>
      <c r="G455" s="313" t="s">
        <v>57</v>
      </c>
      <c r="H455" s="312">
        <v>0</v>
      </c>
    </row>
    <row r="456" spans="1:8" ht="20.100000000000001" customHeight="1" x14ac:dyDescent="0.25">
      <c r="A456" s="311" t="s">
        <v>1331</v>
      </c>
      <c r="B456" s="311" t="s">
        <v>662</v>
      </c>
      <c r="C456" s="313" t="s">
        <v>57</v>
      </c>
      <c r="D456" s="312">
        <v>7.0000000000000007E-2</v>
      </c>
      <c r="E456" s="312">
        <v>7.0000000000000007E-2</v>
      </c>
      <c r="F456" s="312">
        <v>0</v>
      </c>
      <c r="G456" s="313" t="s">
        <v>57</v>
      </c>
      <c r="H456" s="312">
        <v>0</v>
      </c>
    </row>
    <row r="457" spans="1:8" ht="20.100000000000001" customHeight="1" x14ac:dyDescent="0.25">
      <c r="A457" s="311" t="s">
        <v>1332</v>
      </c>
      <c r="B457" s="311" t="s">
        <v>663</v>
      </c>
      <c r="C457" s="313" t="s">
        <v>57</v>
      </c>
      <c r="D457" s="312">
        <v>25000</v>
      </c>
      <c r="E457" s="312">
        <v>0</v>
      </c>
      <c r="F457" s="312">
        <v>0</v>
      </c>
      <c r="G457" s="313" t="s">
        <v>57</v>
      </c>
      <c r="H457" s="312">
        <v>25000</v>
      </c>
    </row>
    <row r="458" spans="1:8" ht="20.100000000000001" customHeight="1" x14ac:dyDescent="0.25">
      <c r="A458" s="311" t="s">
        <v>1333</v>
      </c>
      <c r="B458" s="311" t="s">
        <v>664</v>
      </c>
      <c r="C458" s="313" t="s">
        <v>57</v>
      </c>
      <c r="D458" s="312">
        <v>7772.89</v>
      </c>
      <c r="E458" s="312">
        <v>0</v>
      </c>
      <c r="F458" s="312">
        <v>0</v>
      </c>
      <c r="G458" s="313" t="s">
        <v>57</v>
      </c>
      <c r="H458" s="312">
        <v>7772.89</v>
      </c>
    </row>
    <row r="459" spans="1:8" ht="20.100000000000001" customHeight="1" x14ac:dyDescent="0.25">
      <c r="A459" s="311" t="s">
        <v>1334</v>
      </c>
      <c r="B459" s="311" t="s">
        <v>771</v>
      </c>
      <c r="C459" s="313" t="s">
        <v>57</v>
      </c>
      <c r="D459" s="312">
        <v>443622</v>
      </c>
      <c r="E459" s="312">
        <v>0</v>
      </c>
      <c r="F459" s="312">
        <v>0</v>
      </c>
      <c r="G459" s="313" t="s">
        <v>57</v>
      </c>
      <c r="H459" s="312">
        <v>443622</v>
      </c>
    </row>
    <row r="460" spans="1:8" ht="20.100000000000001" customHeight="1" x14ac:dyDescent="0.25">
      <c r="A460" s="311" t="s">
        <v>1335</v>
      </c>
      <c r="B460" s="311" t="s">
        <v>370</v>
      </c>
      <c r="C460" s="313" t="s">
        <v>57</v>
      </c>
      <c r="D460" s="312">
        <v>20000</v>
      </c>
      <c r="E460" s="312">
        <v>0</v>
      </c>
      <c r="F460" s="312">
        <v>0</v>
      </c>
      <c r="G460" s="313" t="s">
        <v>57</v>
      </c>
      <c r="H460" s="312">
        <v>20000</v>
      </c>
    </row>
    <row r="461" spans="1:8" ht="20.100000000000001" customHeight="1" x14ac:dyDescent="0.25">
      <c r="A461" s="311" t="s">
        <v>1336</v>
      </c>
      <c r="B461" s="311" t="s">
        <v>192</v>
      </c>
      <c r="C461" s="313" t="s">
        <v>57</v>
      </c>
      <c r="D461" s="312">
        <v>28350.23</v>
      </c>
      <c r="E461" s="312">
        <v>0</v>
      </c>
      <c r="F461" s="312">
        <v>0</v>
      </c>
      <c r="G461" s="313" t="s">
        <v>57</v>
      </c>
      <c r="H461" s="312">
        <v>28350.23</v>
      </c>
    </row>
    <row r="462" spans="1:8" ht="20.100000000000001" customHeight="1" x14ac:dyDescent="0.25">
      <c r="A462" s="311" t="s">
        <v>1337</v>
      </c>
      <c r="B462" s="311" t="s">
        <v>369</v>
      </c>
      <c r="C462" s="313" t="s">
        <v>57</v>
      </c>
      <c r="D462" s="312">
        <v>72307.7</v>
      </c>
      <c r="E462" s="312">
        <v>0</v>
      </c>
      <c r="F462" s="312">
        <v>36898.239999999998</v>
      </c>
      <c r="G462" s="313" t="s">
        <v>57</v>
      </c>
      <c r="H462" s="312">
        <v>109205.94</v>
      </c>
    </row>
    <row r="463" spans="1:8" ht="20.100000000000001" customHeight="1" x14ac:dyDescent="0.25">
      <c r="A463" s="311" t="s">
        <v>1338</v>
      </c>
      <c r="B463" s="311" t="s">
        <v>665</v>
      </c>
      <c r="C463" s="313" t="s">
        <v>57</v>
      </c>
      <c r="D463" s="312">
        <v>1944.12</v>
      </c>
      <c r="E463" s="312">
        <v>8780.39</v>
      </c>
      <c r="F463" s="312">
        <v>0</v>
      </c>
      <c r="G463" s="313" t="s">
        <v>57</v>
      </c>
      <c r="H463" s="317">
        <v>-6836.27</v>
      </c>
    </row>
    <row r="464" spans="1:8" ht="20.100000000000001" customHeight="1" x14ac:dyDescent="0.25">
      <c r="A464" s="311" t="s">
        <v>1339</v>
      </c>
      <c r="B464" s="311" t="s">
        <v>514</v>
      </c>
      <c r="C464" s="313" t="s">
        <v>57</v>
      </c>
      <c r="D464" s="312">
        <v>40020</v>
      </c>
      <c r="E464" s="312">
        <v>0</v>
      </c>
      <c r="F464" s="312">
        <v>0</v>
      </c>
      <c r="G464" s="313" t="s">
        <v>57</v>
      </c>
      <c r="H464" s="312">
        <v>40020</v>
      </c>
    </row>
    <row r="465" spans="1:8" ht="20.100000000000001" customHeight="1" x14ac:dyDescent="0.25">
      <c r="A465" s="311" t="s">
        <v>1340</v>
      </c>
      <c r="B465" s="311" t="s">
        <v>469</v>
      </c>
      <c r="C465" s="313" t="s">
        <v>57</v>
      </c>
      <c r="D465" s="312">
        <v>668.76</v>
      </c>
      <c r="E465" s="312">
        <v>0</v>
      </c>
      <c r="F465" s="312">
        <v>0</v>
      </c>
      <c r="G465" s="313" t="s">
        <v>57</v>
      </c>
      <c r="H465" s="312">
        <v>668.76</v>
      </c>
    </row>
    <row r="466" spans="1:8" ht="20.100000000000001" customHeight="1" x14ac:dyDescent="0.25">
      <c r="A466" s="311" t="s">
        <v>1341</v>
      </c>
      <c r="B466" s="311" t="s">
        <v>126</v>
      </c>
      <c r="C466" s="313" t="s">
        <v>57</v>
      </c>
      <c r="D466" s="312">
        <v>13.53</v>
      </c>
      <c r="E466" s="312">
        <v>0</v>
      </c>
      <c r="F466" s="312">
        <v>0</v>
      </c>
      <c r="G466" s="313" t="s">
        <v>57</v>
      </c>
      <c r="H466" s="312">
        <v>13.53</v>
      </c>
    </row>
    <row r="467" spans="1:8" ht="20.100000000000001" customHeight="1" x14ac:dyDescent="0.25">
      <c r="A467" s="314" t="s">
        <v>1342</v>
      </c>
      <c r="B467" s="314" t="s">
        <v>194</v>
      </c>
      <c r="C467" s="316" t="s">
        <v>57</v>
      </c>
      <c r="D467" s="315">
        <v>422676.21</v>
      </c>
      <c r="E467" s="315">
        <v>0</v>
      </c>
      <c r="F467" s="315">
        <v>6828.28</v>
      </c>
      <c r="G467" s="316" t="s">
        <v>57</v>
      </c>
      <c r="H467" s="315">
        <v>429504.49</v>
      </c>
    </row>
    <row r="468" spans="1:8" ht="20.100000000000001" customHeight="1" x14ac:dyDescent="0.25">
      <c r="A468" s="311" t="s">
        <v>1343</v>
      </c>
      <c r="B468" s="311" t="s">
        <v>667</v>
      </c>
      <c r="C468" s="313" t="s">
        <v>57</v>
      </c>
      <c r="D468" s="312">
        <v>18648.71</v>
      </c>
      <c r="E468" s="312">
        <v>0</v>
      </c>
      <c r="F468" s="312">
        <v>3524.12</v>
      </c>
      <c r="G468" s="313" t="s">
        <v>57</v>
      </c>
      <c r="H468" s="312">
        <v>22172.83</v>
      </c>
    </row>
    <row r="469" spans="1:8" ht="20.100000000000001" customHeight="1" x14ac:dyDescent="0.25">
      <c r="A469" s="311" t="s">
        <v>1344</v>
      </c>
      <c r="B469" s="311" t="s">
        <v>668</v>
      </c>
      <c r="C469" s="313" t="s">
        <v>57</v>
      </c>
      <c r="D469" s="312">
        <v>18348.52</v>
      </c>
      <c r="E469" s="312">
        <v>0</v>
      </c>
      <c r="F469" s="312">
        <v>3304.16</v>
      </c>
      <c r="G469" s="313" t="s">
        <v>57</v>
      </c>
      <c r="H469" s="312">
        <v>21652.68</v>
      </c>
    </row>
    <row r="470" spans="1:8" ht="20.100000000000001" customHeight="1" x14ac:dyDescent="0.25">
      <c r="A470" s="311" t="s">
        <v>1345</v>
      </c>
      <c r="B470" s="311" t="s">
        <v>669</v>
      </c>
      <c r="C470" s="313" t="s">
        <v>57</v>
      </c>
      <c r="D470" s="317">
        <v>-45071.91</v>
      </c>
      <c r="E470" s="312">
        <v>0</v>
      </c>
      <c r="F470" s="312">
        <v>0</v>
      </c>
      <c r="G470" s="313" t="s">
        <v>57</v>
      </c>
      <c r="H470" s="317">
        <v>-45071.91</v>
      </c>
    </row>
    <row r="471" spans="1:8" ht="20.100000000000001" customHeight="1" x14ac:dyDescent="0.25">
      <c r="A471" s="311" t="s">
        <v>1346</v>
      </c>
      <c r="B471" s="311" t="s">
        <v>670</v>
      </c>
      <c r="C471" s="313" t="s">
        <v>57</v>
      </c>
      <c r="D471" s="312">
        <v>18571.77</v>
      </c>
      <c r="E471" s="312">
        <v>0</v>
      </c>
      <c r="F471" s="312">
        <v>0</v>
      </c>
      <c r="G471" s="313" t="s">
        <v>57</v>
      </c>
      <c r="H471" s="312">
        <v>18571.77</v>
      </c>
    </row>
    <row r="472" spans="1:8" ht="20.100000000000001" customHeight="1" x14ac:dyDescent="0.25">
      <c r="A472" s="311" t="s">
        <v>1347</v>
      </c>
      <c r="B472" s="311" t="s">
        <v>671</v>
      </c>
      <c r="C472" s="313" t="s">
        <v>57</v>
      </c>
      <c r="D472" s="312">
        <v>92868.9</v>
      </c>
      <c r="E472" s="312">
        <v>0</v>
      </c>
      <c r="F472" s="312">
        <v>0</v>
      </c>
      <c r="G472" s="313" t="s">
        <v>57</v>
      </c>
      <c r="H472" s="312">
        <v>92868.9</v>
      </c>
    </row>
    <row r="473" spans="1:8" ht="20.100000000000001" customHeight="1" x14ac:dyDescent="0.25">
      <c r="A473" s="311" t="s">
        <v>1348</v>
      </c>
      <c r="B473" s="311" t="s">
        <v>672</v>
      </c>
      <c r="C473" s="313" t="s">
        <v>57</v>
      </c>
      <c r="D473" s="312">
        <v>1857.16</v>
      </c>
      <c r="E473" s="312">
        <v>0</v>
      </c>
      <c r="F473" s="312">
        <v>0</v>
      </c>
      <c r="G473" s="313" t="s">
        <v>57</v>
      </c>
      <c r="H473" s="312">
        <v>1857.16</v>
      </c>
    </row>
    <row r="474" spans="1:8" ht="20.100000000000001" customHeight="1" x14ac:dyDescent="0.25">
      <c r="A474" s="311" t="s">
        <v>1349</v>
      </c>
      <c r="B474" s="311" t="s">
        <v>673</v>
      </c>
      <c r="C474" s="313" t="s">
        <v>57</v>
      </c>
      <c r="D474" s="312">
        <v>2785.76</v>
      </c>
      <c r="E474" s="312">
        <v>0</v>
      </c>
      <c r="F474" s="312">
        <v>0</v>
      </c>
      <c r="G474" s="313" t="s">
        <v>57</v>
      </c>
      <c r="H474" s="312">
        <v>2785.76</v>
      </c>
    </row>
    <row r="475" spans="1:8" ht="20.100000000000001" customHeight="1" x14ac:dyDescent="0.25">
      <c r="A475" s="311" t="s">
        <v>1350</v>
      </c>
      <c r="B475" s="311" t="s">
        <v>674</v>
      </c>
      <c r="C475" s="313" t="s">
        <v>57</v>
      </c>
      <c r="D475" s="312">
        <v>314667.3</v>
      </c>
      <c r="E475" s="312">
        <v>0</v>
      </c>
      <c r="F475" s="312">
        <v>0</v>
      </c>
      <c r="G475" s="313" t="s">
        <v>57</v>
      </c>
      <c r="H475" s="312">
        <v>314667.3</v>
      </c>
    </row>
    <row r="476" spans="1:8" ht="20.100000000000001" customHeight="1" x14ac:dyDescent="0.25">
      <c r="A476" s="311" t="s">
        <v>1351</v>
      </c>
      <c r="B476" s="311" t="s">
        <v>675</v>
      </c>
      <c r="C476" s="313" t="s">
        <v>57</v>
      </c>
      <c r="D476" s="312">
        <v>249827.5</v>
      </c>
      <c r="E476" s="312">
        <v>0</v>
      </c>
      <c r="F476" s="312">
        <v>25442.959999999999</v>
      </c>
      <c r="G476" s="313" t="s">
        <v>57</v>
      </c>
      <c r="H476" s="312">
        <v>275270.46000000002</v>
      </c>
    </row>
    <row r="477" spans="1:8" ht="20.100000000000001" customHeight="1" x14ac:dyDescent="0.25">
      <c r="A477" s="314" t="s">
        <v>1352</v>
      </c>
      <c r="B477" s="314" t="s">
        <v>203</v>
      </c>
      <c r="C477" s="316" t="s">
        <v>57</v>
      </c>
      <c r="D477" s="315">
        <v>249827.5</v>
      </c>
      <c r="E477" s="315">
        <v>0</v>
      </c>
      <c r="F477" s="315">
        <v>25442.959999999999</v>
      </c>
      <c r="G477" s="316" t="s">
        <v>57</v>
      </c>
      <c r="H477" s="315">
        <v>275270.46000000002</v>
      </c>
    </row>
    <row r="478" spans="1:8" ht="20.100000000000001" customHeight="1" x14ac:dyDescent="0.25">
      <c r="A478" s="311" t="s">
        <v>1353</v>
      </c>
      <c r="B478" s="311" t="s">
        <v>291</v>
      </c>
      <c r="C478" s="313" t="s">
        <v>57</v>
      </c>
      <c r="D478" s="312">
        <v>2100</v>
      </c>
      <c r="E478" s="312">
        <v>0</v>
      </c>
      <c r="F478" s="312">
        <v>0</v>
      </c>
      <c r="G478" s="313" t="s">
        <v>57</v>
      </c>
      <c r="H478" s="312">
        <v>2100</v>
      </c>
    </row>
    <row r="479" spans="1:8" ht="20.100000000000001" customHeight="1" x14ac:dyDescent="0.25">
      <c r="A479" s="311" t="s">
        <v>1354</v>
      </c>
      <c r="B479" s="311" t="s">
        <v>346</v>
      </c>
      <c r="C479" s="313" t="s">
        <v>57</v>
      </c>
      <c r="D479" s="312">
        <v>2450</v>
      </c>
      <c r="E479" s="312">
        <v>0</v>
      </c>
      <c r="F479" s="312">
        <v>0</v>
      </c>
      <c r="G479" s="313" t="s">
        <v>57</v>
      </c>
      <c r="H479" s="312">
        <v>2450</v>
      </c>
    </row>
    <row r="480" spans="1:8" ht="20.100000000000001" customHeight="1" x14ac:dyDescent="0.25">
      <c r="A480" s="311" t="s">
        <v>1355</v>
      </c>
      <c r="B480" s="311" t="s">
        <v>290</v>
      </c>
      <c r="C480" s="313" t="s">
        <v>57</v>
      </c>
      <c r="D480" s="312">
        <v>1400</v>
      </c>
      <c r="E480" s="312">
        <v>0</v>
      </c>
      <c r="F480" s="312">
        <v>0</v>
      </c>
      <c r="G480" s="313" t="s">
        <v>57</v>
      </c>
      <c r="H480" s="312">
        <v>1400</v>
      </c>
    </row>
    <row r="481" spans="1:8" ht="20.100000000000001" customHeight="1" x14ac:dyDescent="0.25">
      <c r="A481" s="311" t="s">
        <v>1356</v>
      </c>
      <c r="B481" s="311" t="s">
        <v>350</v>
      </c>
      <c r="C481" s="313" t="s">
        <v>57</v>
      </c>
      <c r="D481" s="312">
        <v>2520</v>
      </c>
      <c r="E481" s="312">
        <v>0</v>
      </c>
      <c r="F481" s="312">
        <v>2800</v>
      </c>
      <c r="G481" s="313" t="s">
        <v>57</v>
      </c>
      <c r="H481" s="312">
        <v>5320</v>
      </c>
    </row>
    <row r="482" spans="1:8" ht="20.100000000000001" customHeight="1" x14ac:dyDescent="0.25">
      <c r="A482" s="311" t="s">
        <v>1357</v>
      </c>
      <c r="B482" s="311" t="s">
        <v>295</v>
      </c>
      <c r="C482" s="313" t="s">
        <v>57</v>
      </c>
      <c r="D482" s="312">
        <v>2450</v>
      </c>
      <c r="E482" s="312">
        <v>0</v>
      </c>
      <c r="F482" s="312">
        <v>1957.34</v>
      </c>
      <c r="G482" s="313" t="s">
        <v>57</v>
      </c>
      <c r="H482" s="312">
        <v>4407.34</v>
      </c>
    </row>
    <row r="483" spans="1:8" ht="20.100000000000001" customHeight="1" x14ac:dyDescent="0.25">
      <c r="A483" s="311" t="s">
        <v>1358</v>
      </c>
      <c r="B483" s="311" t="s">
        <v>413</v>
      </c>
      <c r="C483" s="313" t="s">
        <v>57</v>
      </c>
      <c r="D483" s="312">
        <v>1400</v>
      </c>
      <c r="E483" s="312">
        <v>0</v>
      </c>
      <c r="F483" s="312">
        <v>0</v>
      </c>
      <c r="G483" s="313" t="s">
        <v>57</v>
      </c>
      <c r="H483" s="312">
        <v>1400</v>
      </c>
    </row>
    <row r="484" spans="1:8" ht="20.100000000000001" customHeight="1" x14ac:dyDescent="0.25">
      <c r="A484" s="311" t="s">
        <v>1359</v>
      </c>
      <c r="B484" s="311" t="s">
        <v>292</v>
      </c>
      <c r="C484" s="313" t="s">
        <v>57</v>
      </c>
      <c r="D484" s="312">
        <v>2800</v>
      </c>
      <c r="E484" s="312">
        <v>0</v>
      </c>
      <c r="F484" s="312">
        <v>0</v>
      </c>
      <c r="G484" s="313" t="s">
        <v>57</v>
      </c>
      <c r="H484" s="312">
        <v>2800</v>
      </c>
    </row>
    <row r="485" spans="1:8" ht="20.100000000000001" customHeight="1" x14ac:dyDescent="0.25">
      <c r="A485" s="311" t="s">
        <v>1360</v>
      </c>
      <c r="B485" s="311" t="s">
        <v>298</v>
      </c>
      <c r="C485" s="313" t="s">
        <v>57</v>
      </c>
      <c r="D485" s="312">
        <v>4200</v>
      </c>
      <c r="E485" s="312">
        <v>0</v>
      </c>
      <c r="F485" s="312">
        <v>0</v>
      </c>
      <c r="G485" s="313" t="s">
        <v>57</v>
      </c>
      <c r="H485" s="312">
        <v>4200</v>
      </c>
    </row>
    <row r="486" spans="1:8" ht="20.100000000000001" customHeight="1" x14ac:dyDescent="0.25">
      <c r="A486" s="311" t="s">
        <v>1361</v>
      </c>
      <c r="B486" s="311" t="s">
        <v>299</v>
      </c>
      <c r="C486" s="313" t="s">
        <v>57</v>
      </c>
      <c r="D486" s="312">
        <v>1890</v>
      </c>
      <c r="E486" s="312">
        <v>0</v>
      </c>
      <c r="F486" s="312">
        <v>0</v>
      </c>
      <c r="G486" s="313" t="s">
        <v>57</v>
      </c>
      <c r="H486" s="312">
        <v>1890</v>
      </c>
    </row>
    <row r="487" spans="1:8" ht="20.100000000000001" customHeight="1" x14ac:dyDescent="0.25">
      <c r="A487" s="311" t="s">
        <v>1362</v>
      </c>
      <c r="B487" s="311" t="s">
        <v>399</v>
      </c>
      <c r="C487" s="313" t="s">
        <v>57</v>
      </c>
      <c r="D487" s="312">
        <v>2100</v>
      </c>
      <c r="E487" s="312">
        <v>0</v>
      </c>
      <c r="F487" s="312">
        <v>0</v>
      </c>
      <c r="G487" s="313" t="s">
        <v>57</v>
      </c>
      <c r="H487" s="312">
        <v>2100</v>
      </c>
    </row>
    <row r="488" spans="1:8" ht="20.100000000000001" customHeight="1" x14ac:dyDescent="0.25">
      <c r="A488" s="311" t="s">
        <v>1363</v>
      </c>
      <c r="B488" s="311" t="s">
        <v>303</v>
      </c>
      <c r="C488" s="313" t="s">
        <v>57</v>
      </c>
      <c r="D488" s="312">
        <v>1400</v>
      </c>
      <c r="E488" s="312">
        <v>0</v>
      </c>
      <c r="F488" s="312">
        <v>0</v>
      </c>
      <c r="G488" s="313" t="s">
        <v>57</v>
      </c>
      <c r="H488" s="312">
        <v>1400</v>
      </c>
    </row>
    <row r="489" spans="1:8" ht="20.100000000000001" customHeight="1" x14ac:dyDescent="0.25">
      <c r="A489" s="311" t="s">
        <v>1364</v>
      </c>
      <c r="B489" s="311" t="s">
        <v>352</v>
      </c>
      <c r="C489" s="313" t="s">
        <v>57</v>
      </c>
      <c r="D489" s="312">
        <v>5600</v>
      </c>
      <c r="E489" s="312">
        <v>0</v>
      </c>
      <c r="F489" s="312">
        <v>0</v>
      </c>
      <c r="G489" s="313" t="s">
        <v>57</v>
      </c>
      <c r="H489" s="312">
        <v>5600</v>
      </c>
    </row>
    <row r="490" spans="1:8" ht="20.100000000000001" customHeight="1" x14ac:dyDescent="0.25">
      <c r="A490" s="311" t="s">
        <v>1365</v>
      </c>
      <c r="B490" s="311" t="s">
        <v>306</v>
      </c>
      <c r="C490" s="313" t="s">
        <v>57</v>
      </c>
      <c r="D490" s="312">
        <v>3850</v>
      </c>
      <c r="E490" s="312">
        <v>0</v>
      </c>
      <c r="F490" s="312">
        <v>0</v>
      </c>
      <c r="G490" s="313" t="s">
        <v>57</v>
      </c>
      <c r="H490" s="312">
        <v>3850</v>
      </c>
    </row>
    <row r="491" spans="1:8" ht="20.100000000000001" customHeight="1" x14ac:dyDescent="0.25">
      <c r="A491" s="311" t="s">
        <v>1366</v>
      </c>
      <c r="B491" s="311" t="s">
        <v>461</v>
      </c>
      <c r="C491" s="313" t="s">
        <v>57</v>
      </c>
      <c r="D491" s="312">
        <v>2800</v>
      </c>
      <c r="E491" s="312">
        <v>0</v>
      </c>
      <c r="F491" s="312">
        <v>0</v>
      </c>
      <c r="G491" s="313" t="s">
        <v>57</v>
      </c>
      <c r="H491" s="312">
        <v>2800</v>
      </c>
    </row>
    <row r="492" spans="1:8" ht="20.100000000000001" customHeight="1" x14ac:dyDescent="0.25">
      <c r="A492" s="311" t="s">
        <v>1367</v>
      </c>
      <c r="B492" s="311" t="s">
        <v>676</v>
      </c>
      <c r="C492" s="313" t="s">
        <v>57</v>
      </c>
      <c r="D492" s="312">
        <v>700</v>
      </c>
      <c r="E492" s="312">
        <v>0</v>
      </c>
      <c r="F492" s="312">
        <v>0</v>
      </c>
      <c r="G492" s="313" t="s">
        <v>57</v>
      </c>
      <c r="H492" s="312">
        <v>700</v>
      </c>
    </row>
    <row r="493" spans="1:8" ht="20.100000000000001" customHeight="1" x14ac:dyDescent="0.25">
      <c r="A493" s="311" t="s">
        <v>1368</v>
      </c>
      <c r="B493" s="311" t="s">
        <v>307</v>
      </c>
      <c r="C493" s="313" t="s">
        <v>57</v>
      </c>
      <c r="D493" s="312">
        <v>1050</v>
      </c>
      <c r="E493" s="312">
        <v>0</v>
      </c>
      <c r="F493" s="312">
        <v>0</v>
      </c>
      <c r="G493" s="313" t="s">
        <v>57</v>
      </c>
      <c r="H493" s="312">
        <v>1050</v>
      </c>
    </row>
    <row r="494" spans="1:8" ht="20.100000000000001" customHeight="1" x14ac:dyDescent="0.25">
      <c r="A494" s="311" t="s">
        <v>1369</v>
      </c>
      <c r="B494" s="311" t="s">
        <v>308</v>
      </c>
      <c r="C494" s="313" t="s">
        <v>57</v>
      </c>
      <c r="D494" s="312">
        <v>525</v>
      </c>
      <c r="E494" s="312">
        <v>0</v>
      </c>
      <c r="F494" s="312">
        <v>0</v>
      </c>
      <c r="G494" s="313" t="s">
        <v>57</v>
      </c>
      <c r="H494" s="312">
        <v>525</v>
      </c>
    </row>
    <row r="495" spans="1:8" ht="20.100000000000001" customHeight="1" x14ac:dyDescent="0.25">
      <c r="A495" s="311" t="s">
        <v>1370</v>
      </c>
      <c r="B495" s="311" t="s">
        <v>468</v>
      </c>
      <c r="C495" s="313" t="s">
        <v>57</v>
      </c>
      <c r="D495" s="312">
        <v>2800</v>
      </c>
      <c r="E495" s="312">
        <v>0</v>
      </c>
      <c r="F495" s="312">
        <v>0</v>
      </c>
      <c r="G495" s="313" t="s">
        <v>57</v>
      </c>
      <c r="H495" s="312">
        <v>2800</v>
      </c>
    </row>
    <row r="496" spans="1:8" ht="20.100000000000001" customHeight="1" x14ac:dyDescent="0.25">
      <c r="A496" s="311" t="s">
        <v>1371</v>
      </c>
      <c r="B496" s="311" t="s">
        <v>311</v>
      </c>
      <c r="C496" s="313" t="s">
        <v>57</v>
      </c>
      <c r="D496" s="312">
        <v>2009</v>
      </c>
      <c r="E496" s="312">
        <v>0</v>
      </c>
      <c r="F496" s="312">
        <v>0</v>
      </c>
      <c r="G496" s="313" t="s">
        <v>57</v>
      </c>
      <c r="H496" s="312">
        <v>2009</v>
      </c>
    </row>
    <row r="497" spans="1:8" ht="20.100000000000001" customHeight="1" x14ac:dyDescent="0.25">
      <c r="A497" s="311" t="s">
        <v>1372</v>
      </c>
      <c r="B497" s="311" t="s">
        <v>313</v>
      </c>
      <c r="C497" s="313" t="s">
        <v>57</v>
      </c>
      <c r="D497" s="312">
        <v>2800</v>
      </c>
      <c r="E497" s="312">
        <v>0</v>
      </c>
      <c r="F497" s="312">
        <v>0</v>
      </c>
      <c r="G497" s="313" t="s">
        <v>57</v>
      </c>
      <c r="H497" s="312">
        <v>2800</v>
      </c>
    </row>
    <row r="498" spans="1:8" ht="20.100000000000001" customHeight="1" x14ac:dyDescent="0.25">
      <c r="A498" s="311" t="s">
        <v>1373</v>
      </c>
      <c r="B498" s="311" t="s">
        <v>315</v>
      </c>
      <c r="C498" s="313" t="s">
        <v>57</v>
      </c>
      <c r="D498" s="312">
        <v>0</v>
      </c>
      <c r="E498" s="312">
        <v>0</v>
      </c>
      <c r="F498" s="312">
        <v>770</v>
      </c>
      <c r="G498" s="313" t="s">
        <v>57</v>
      </c>
      <c r="H498" s="312">
        <v>770</v>
      </c>
    </row>
    <row r="499" spans="1:8" ht="20.100000000000001" customHeight="1" x14ac:dyDescent="0.25">
      <c r="A499" s="311" t="s">
        <v>1374</v>
      </c>
      <c r="B499" s="311" t="s">
        <v>423</v>
      </c>
      <c r="C499" s="313" t="s">
        <v>57</v>
      </c>
      <c r="D499" s="312">
        <v>1400</v>
      </c>
      <c r="E499" s="312">
        <v>0</v>
      </c>
      <c r="F499" s="312">
        <v>0</v>
      </c>
      <c r="G499" s="313" t="s">
        <v>57</v>
      </c>
      <c r="H499" s="312">
        <v>1400</v>
      </c>
    </row>
    <row r="500" spans="1:8" ht="20.100000000000001" customHeight="1" x14ac:dyDescent="0.25">
      <c r="A500" s="311" t="s">
        <v>1375</v>
      </c>
      <c r="B500" s="311" t="s">
        <v>677</v>
      </c>
      <c r="C500" s="313" t="s">
        <v>57</v>
      </c>
      <c r="D500" s="312">
        <v>140</v>
      </c>
      <c r="E500" s="312">
        <v>0</v>
      </c>
      <c r="F500" s="312">
        <v>0</v>
      </c>
      <c r="G500" s="313" t="s">
        <v>57</v>
      </c>
      <c r="H500" s="312">
        <v>140</v>
      </c>
    </row>
    <row r="501" spans="1:8" ht="20.100000000000001" customHeight="1" x14ac:dyDescent="0.25">
      <c r="A501" s="311" t="s">
        <v>1376</v>
      </c>
      <c r="B501" s="311" t="s">
        <v>318</v>
      </c>
      <c r="C501" s="313" t="s">
        <v>57</v>
      </c>
      <c r="D501" s="312">
        <v>4900</v>
      </c>
      <c r="E501" s="312">
        <v>0</v>
      </c>
      <c r="F501" s="312">
        <v>0</v>
      </c>
      <c r="G501" s="313" t="s">
        <v>57</v>
      </c>
      <c r="H501" s="312">
        <v>4900</v>
      </c>
    </row>
    <row r="502" spans="1:8" ht="20.100000000000001" customHeight="1" x14ac:dyDescent="0.25">
      <c r="A502" s="311" t="s">
        <v>1377</v>
      </c>
      <c r="B502" s="311" t="s">
        <v>458</v>
      </c>
      <c r="C502" s="313" t="s">
        <v>57</v>
      </c>
      <c r="D502" s="312">
        <v>2401</v>
      </c>
      <c r="E502" s="312">
        <v>0</v>
      </c>
      <c r="F502" s="312">
        <v>0</v>
      </c>
      <c r="G502" s="313" t="s">
        <v>57</v>
      </c>
      <c r="H502" s="312">
        <v>2401</v>
      </c>
    </row>
    <row r="503" spans="1:8" ht="20.100000000000001" customHeight="1" x14ac:dyDescent="0.25">
      <c r="A503" s="311" t="s">
        <v>1378</v>
      </c>
      <c r="B503" s="311" t="s">
        <v>678</v>
      </c>
      <c r="C503" s="313" t="s">
        <v>57</v>
      </c>
      <c r="D503" s="312">
        <v>2520</v>
      </c>
      <c r="E503" s="312">
        <v>0</v>
      </c>
      <c r="F503" s="312">
        <v>0</v>
      </c>
      <c r="G503" s="313" t="s">
        <v>57</v>
      </c>
      <c r="H503" s="312">
        <v>2520</v>
      </c>
    </row>
    <row r="504" spans="1:8" ht="20.100000000000001" customHeight="1" x14ac:dyDescent="0.25">
      <c r="A504" s="311" t="s">
        <v>1379</v>
      </c>
      <c r="B504" s="311" t="s">
        <v>321</v>
      </c>
      <c r="C504" s="313" t="s">
        <v>57</v>
      </c>
      <c r="D504" s="312">
        <v>2310</v>
      </c>
      <c r="E504" s="312">
        <v>0</v>
      </c>
      <c r="F504" s="312">
        <v>0</v>
      </c>
      <c r="G504" s="313" t="s">
        <v>57</v>
      </c>
      <c r="H504" s="312">
        <v>2310</v>
      </c>
    </row>
    <row r="505" spans="1:8" ht="20.100000000000001" customHeight="1" x14ac:dyDescent="0.25">
      <c r="A505" s="311" t="s">
        <v>1380</v>
      </c>
      <c r="B505" s="311" t="s">
        <v>300</v>
      </c>
      <c r="C505" s="313" t="s">
        <v>57</v>
      </c>
      <c r="D505" s="312">
        <v>2800</v>
      </c>
      <c r="E505" s="312">
        <v>0</v>
      </c>
      <c r="F505" s="312">
        <v>0</v>
      </c>
      <c r="G505" s="313" t="s">
        <v>57</v>
      </c>
      <c r="H505" s="312">
        <v>2800</v>
      </c>
    </row>
    <row r="506" spans="1:8" ht="20.100000000000001" customHeight="1" x14ac:dyDescent="0.25">
      <c r="A506" s="311" t="s">
        <v>1381</v>
      </c>
      <c r="B506" s="311" t="s">
        <v>293</v>
      </c>
      <c r="C506" s="313" t="s">
        <v>57</v>
      </c>
      <c r="D506" s="312">
        <v>2800</v>
      </c>
      <c r="E506" s="312">
        <v>0</v>
      </c>
      <c r="F506" s="312">
        <v>0</v>
      </c>
      <c r="G506" s="313" t="s">
        <v>57</v>
      </c>
      <c r="H506" s="312">
        <v>2800</v>
      </c>
    </row>
    <row r="507" spans="1:8" ht="20.100000000000001" customHeight="1" x14ac:dyDescent="0.25">
      <c r="A507" s="311" t="s">
        <v>1382</v>
      </c>
      <c r="B507" s="311" t="s">
        <v>323</v>
      </c>
      <c r="C507" s="313" t="s">
        <v>57</v>
      </c>
      <c r="D507" s="312">
        <v>595</v>
      </c>
      <c r="E507" s="312">
        <v>0</v>
      </c>
      <c r="F507" s="312">
        <v>0</v>
      </c>
      <c r="G507" s="313" t="s">
        <v>57</v>
      </c>
      <c r="H507" s="312">
        <v>595</v>
      </c>
    </row>
    <row r="508" spans="1:8" ht="20.100000000000001" customHeight="1" x14ac:dyDescent="0.25">
      <c r="A508" s="311" t="s">
        <v>1383</v>
      </c>
      <c r="B508" s="311" t="s">
        <v>324</v>
      </c>
      <c r="C508" s="313" t="s">
        <v>57</v>
      </c>
      <c r="D508" s="312">
        <v>420</v>
      </c>
      <c r="E508" s="312">
        <v>0</v>
      </c>
      <c r="F508" s="312">
        <v>0</v>
      </c>
      <c r="G508" s="313" t="s">
        <v>57</v>
      </c>
      <c r="H508" s="312">
        <v>420</v>
      </c>
    </row>
    <row r="509" spans="1:8" ht="20.100000000000001" customHeight="1" x14ac:dyDescent="0.25">
      <c r="A509" s="311" t="s">
        <v>1384</v>
      </c>
      <c r="B509" s="311" t="s">
        <v>325</v>
      </c>
      <c r="C509" s="313" t="s">
        <v>57</v>
      </c>
      <c r="D509" s="312">
        <v>1750</v>
      </c>
      <c r="E509" s="312">
        <v>0</v>
      </c>
      <c r="F509" s="312">
        <v>0</v>
      </c>
      <c r="G509" s="313" t="s">
        <v>57</v>
      </c>
      <c r="H509" s="312">
        <v>1750</v>
      </c>
    </row>
    <row r="510" spans="1:8" ht="20.100000000000001" customHeight="1" x14ac:dyDescent="0.25">
      <c r="A510" s="311" t="s">
        <v>1385</v>
      </c>
      <c r="B510" s="311" t="s">
        <v>449</v>
      </c>
      <c r="C510" s="313" t="s">
        <v>57</v>
      </c>
      <c r="D510" s="312">
        <v>598.36</v>
      </c>
      <c r="E510" s="312">
        <v>0</v>
      </c>
      <c r="F510" s="312">
        <v>0</v>
      </c>
      <c r="G510" s="313" t="s">
        <v>57</v>
      </c>
      <c r="H510" s="312">
        <v>598.36</v>
      </c>
    </row>
    <row r="511" spans="1:8" ht="20.100000000000001" customHeight="1" x14ac:dyDescent="0.25">
      <c r="A511" s="311" t="s">
        <v>1386</v>
      </c>
      <c r="B511" s="311" t="s">
        <v>398</v>
      </c>
      <c r="C511" s="313" t="s">
        <v>57</v>
      </c>
      <c r="D511" s="312">
        <v>2100</v>
      </c>
      <c r="E511" s="312">
        <v>0</v>
      </c>
      <c r="F511" s="312">
        <v>0</v>
      </c>
      <c r="G511" s="313" t="s">
        <v>57</v>
      </c>
      <c r="H511" s="312">
        <v>2100</v>
      </c>
    </row>
    <row r="512" spans="1:8" ht="20.100000000000001" customHeight="1" x14ac:dyDescent="0.25">
      <c r="A512" s="311" t="s">
        <v>1387</v>
      </c>
      <c r="B512" s="311" t="s">
        <v>333</v>
      </c>
      <c r="C512" s="313" t="s">
        <v>57</v>
      </c>
      <c r="D512" s="312">
        <v>4690</v>
      </c>
      <c r="E512" s="312">
        <v>0</v>
      </c>
      <c r="F512" s="312">
        <v>0</v>
      </c>
      <c r="G512" s="313" t="s">
        <v>57</v>
      </c>
      <c r="H512" s="312">
        <v>4690</v>
      </c>
    </row>
    <row r="513" spans="1:8" ht="20.100000000000001" customHeight="1" x14ac:dyDescent="0.25">
      <c r="A513" s="311" t="s">
        <v>1388</v>
      </c>
      <c r="B513" s="311" t="s">
        <v>329</v>
      </c>
      <c r="C513" s="313" t="s">
        <v>57</v>
      </c>
      <c r="D513" s="312">
        <v>4550</v>
      </c>
      <c r="E513" s="312">
        <v>0</v>
      </c>
      <c r="F513" s="312">
        <v>0</v>
      </c>
      <c r="G513" s="313" t="s">
        <v>57</v>
      </c>
      <c r="H513" s="312">
        <v>4550</v>
      </c>
    </row>
    <row r="514" spans="1:8" ht="20.100000000000001" customHeight="1" x14ac:dyDescent="0.25">
      <c r="A514" s="311" t="s">
        <v>1389</v>
      </c>
      <c r="B514" s="311" t="s">
        <v>334</v>
      </c>
      <c r="C514" s="313" t="s">
        <v>57</v>
      </c>
      <c r="D514" s="317">
        <v>-12063.77</v>
      </c>
      <c r="E514" s="312">
        <v>0</v>
      </c>
      <c r="F514" s="312">
        <v>0</v>
      </c>
      <c r="G514" s="313" t="s">
        <v>57</v>
      </c>
      <c r="H514" s="317">
        <v>-12063.77</v>
      </c>
    </row>
    <row r="515" spans="1:8" ht="20.100000000000001" customHeight="1" x14ac:dyDescent="0.25">
      <c r="A515" s="311" t="s">
        <v>1390</v>
      </c>
      <c r="B515" s="311" t="s">
        <v>335</v>
      </c>
      <c r="C515" s="313" t="s">
        <v>57</v>
      </c>
      <c r="D515" s="312">
        <v>2800</v>
      </c>
      <c r="E515" s="312">
        <v>0</v>
      </c>
      <c r="F515" s="312">
        <v>0</v>
      </c>
      <c r="G515" s="313" t="s">
        <v>57</v>
      </c>
      <c r="H515" s="312">
        <v>2800</v>
      </c>
    </row>
    <row r="516" spans="1:8" ht="20.100000000000001" customHeight="1" x14ac:dyDescent="0.25">
      <c r="A516" s="311" t="s">
        <v>1391</v>
      </c>
      <c r="B516" s="311" t="s">
        <v>337</v>
      </c>
      <c r="C516" s="313" t="s">
        <v>57</v>
      </c>
      <c r="D516" s="312">
        <v>2800</v>
      </c>
      <c r="E516" s="312">
        <v>0</v>
      </c>
      <c r="F516" s="312">
        <v>0</v>
      </c>
      <c r="G516" s="313" t="s">
        <v>57</v>
      </c>
      <c r="H516" s="312">
        <v>2800</v>
      </c>
    </row>
    <row r="517" spans="1:8" ht="20.100000000000001" customHeight="1" x14ac:dyDescent="0.25">
      <c r="A517" s="311" t="s">
        <v>1392</v>
      </c>
      <c r="B517" s="311" t="s">
        <v>339</v>
      </c>
      <c r="C517" s="313" t="s">
        <v>57</v>
      </c>
      <c r="D517" s="312">
        <v>0</v>
      </c>
      <c r="E517" s="312">
        <v>0</v>
      </c>
      <c r="F517" s="312">
        <v>1750</v>
      </c>
      <c r="G517" s="313" t="s">
        <v>57</v>
      </c>
      <c r="H517" s="312">
        <v>1750</v>
      </c>
    </row>
    <row r="518" spans="1:8" ht="20.100000000000001" customHeight="1" x14ac:dyDescent="0.25">
      <c r="A518" s="311" t="s">
        <v>1393</v>
      </c>
      <c r="B518" s="311" t="s">
        <v>342</v>
      </c>
      <c r="C518" s="313" t="s">
        <v>57</v>
      </c>
      <c r="D518" s="312">
        <v>1050</v>
      </c>
      <c r="E518" s="312">
        <v>0</v>
      </c>
      <c r="F518" s="312">
        <v>0</v>
      </c>
      <c r="G518" s="313" t="s">
        <v>57</v>
      </c>
      <c r="H518" s="312">
        <v>1050</v>
      </c>
    </row>
    <row r="519" spans="1:8" ht="20.100000000000001" customHeight="1" x14ac:dyDescent="0.25">
      <c r="A519" s="311" t="s">
        <v>1394</v>
      </c>
      <c r="B519" s="311" t="s">
        <v>288</v>
      </c>
      <c r="C519" s="313" t="s">
        <v>57</v>
      </c>
      <c r="D519" s="312">
        <v>1750</v>
      </c>
      <c r="E519" s="312">
        <v>0</v>
      </c>
      <c r="F519" s="312">
        <v>0</v>
      </c>
      <c r="G519" s="313" t="s">
        <v>57</v>
      </c>
      <c r="H519" s="312">
        <v>1750</v>
      </c>
    </row>
    <row r="520" spans="1:8" ht="20.100000000000001" customHeight="1" x14ac:dyDescent="0.25">
      <c r="A520" s="311" t="s">
        <v>1395</v>
      </c>
      <c r="B520" s="311" t="s">
        <v>347</v>
      </c>
      <c r="C520" s="313" t="s">
        <v>57</v>
      </c>
      <c r="D520" s="312">
        <v>1400</v>
      </c>
      <c r="E520" s="312">
        <v>0</v>
      </c>
      <c r="F520" s="312">
        <v>0</v>
      </c>
      <c r="G520" s="313" t="s">
        <v>57</v>
      </c>
      <c r="H520" s="312">
        <v>1400</v>
      </c>
    </row>
    <row r="521" spans="1:8" ht="20.100000000000001" customHeight="1" x14ac:dyDescent="0.25">
      <c r="A521" s="311" t="s">
        <v>1396</v>
      </c>
      <c r="B521" s="311" t="s">
        <v>410</v>
      </c>
      <c r="C521" s="313" t="s">
        <v>57</v>
      </c>
      <c r="D521" s="312">
        <v>700</v>
      </c>
      <c r="E521" s="312">
        <v>0</v>
      </c>
      <c r="F521" s="312">
        <v>0</v>
      </c>
      <c r="G521" s="313" t="s">
        <v>57</v>
      </c>
      <c r="H521" s="312">
        <v>700</v>
      </c>
    </row>
    <row r="522" spans="1:8" ht="20.100000000000001" customHeight="1" x14ac:dyDescent="0.25">
      <c r="A522" s="311" t="s">
        <v>1397</v>
      </c>
      <c r="B522" s="311" t="s">
        <v>349</v>
      </c>
      <c r="C522" s="313" t="s">
        <v>57</v>
      </c>
      <c r="D522" s="312">
        <v>700</v>
      </c>
      <c r="E522" s="312">
        <v>0</v>
      </c>
      <c r="F522" s="312">
        <v>0</v>
      </c>
      <c r="G522" s="313" t="s">
        <v>57</v>
      </c>
      <c r="H522" s="312">
        <v>700</v>
      </c>
    </row>
    <row r="523" spans="1:8" ht="20.100000000000001" customHeight="1" x14ac:dyDescent="0.25">
      <c r="A523" s="311" t="s">
        <v>1398</v>
      </c>
      <c r="B523" s="311" t="s">
        <v>351</v>
      </c>
      <c r="C523" s="313" t="s">
        <v>57</v>
      </c>
      <c r="D523" s="312">
        <v>840</v>
      </c>
      <c r="E523" s="312">
        <v>0</v>
      </c>
      <c r="F523" s="312">
        <v>0</v>
      </c>
      <c r="G523" s="313" t="s">
        <v>57</v>
      </c>
      <c r="H523" s="312">
        <v>840</v>
      </c>
    </row>
    <row r="524" spans="1:8" ht="20.100000000000001" customHeight="1" x14ac:dyDescent="0.25">
      <c r="A524" s="311" t="s">
        <v>1399</v>
      </c>
      <c r="B524" s="311" t="s">
        <v>357</v>
      </c>
      <c r="C524" s="313" t="s">
        <v>57</v>
      </c>
      <c r="D524" s="312">
        <v>2800</v>
      </c>
      <c r="E524" s="312">
        <v>0</v>
      </c>
      <c r="F524" s="312">
        <v>0</v>
      </c>
      <c r="G524" s="313" t="s">
        <v>57</v>
      </c>
      <c r="H524" s="312">
        <v>2800</v>
      </c>
    </row>
    <row r="525" spans="1:8" ht="20.100000000000001" customHeight="1" x14ac:dyDescent="0.25">
      <c r="A525" s="311" t="s">
        <v>1400</v>
      </c>
      <c r="B525" s="311" t="s">
        <v>360</v>
      </c>
      <c r="C525" s="313" t="s">
        <v>57</v>
      </c>
      <c r="D525" s="312">
        <v>1330</v>
      </c>
      <c r="E525" s="312">
        <v>0</v>
      </c>
      <c r="F525" s="312">
        <v>0</v>
      </c>
      <c r="G525" s="313" t="s">
        <v>57</v>
      </c>
      <c r="H525" s="312">
        <v>1330</v>
      </c>
    </row>
    <row r="526" spans="1:8" ht="20.100000000000001" customHeight="1" x14ac:dyDescent="0.25">
      <c r="A526" s="311" t="s">
        <v>1401</v>
      </c>
      <c r="B526" s="311" t="s">
        <v>359</v>
      </c>
      <c r="C526" s="313" t="s">
        <v>57</v>
      </c>
      <c r="D526" s="312">
        <v>2800</v>
      </c>
      <c r="E526" s="312">
        <v>0</v>
      </c>
      <c r="F526" s="312">
        <v>0</v>
      </c>
      <c r="G526" s="313" t="s">
        <v>57</v>
      </c>
      <c r="H526" s="312">
        <v>2800</v>
      </c>
    </row>
    <row r="527" spans="1:8" ht="20.100000000000001" customHeight="1" x14ac:dyDescent="0.25">
      <c r="A527" s="311" t="s">
        <v>1402</v>
      </c>
      <c r="B527" s="311" t="s">
        <v>408</v>
      </c>
      <c r="C527" s="313" t="s">
        <v>57</v>
      </c>
      <c r="D527" s="312">
        <v>2100</v>
      </c>
      <c r="E527" s="312">
        <v>0</v>
      </c>
      <c r="F527" s="312">
        <v>0</v>
      </c>
      <c r="G527" s="313" t="s">
        <v>57</v>
      </c>
      <c r="H527" s="312">
        <v>2100</v>
      </c>
    </row>
    <row r="528" spans="1:8" ht="20.100000000000001" customHeight="1" x14ac:dyDescent="0.25">
      <c r="A528" s="311" t="s">
        <v>1403</v>
      </c>
      <c r="B528" s="311" t="s">
        <v>361</v>
      </c>
      <c r="C528" s="313" t="s">
        <v>57</v>
      </c>
      <c r="D528" s="312">
        <v>2100</v>
      </c>
      <c r="E528" s="312">
        <v>0</v>
      </c>
      <c r="F528" s="312">
        <v>0</v>
      </c>
      <c r="G528" s="313" t="s">
        <v>57</v>
      </c>
      <c r="H528" s="312">
        <v>2100</v>
      </c>
    </row>
    <row r="529" spans="1:8" ht="20.100000000000001" customHeight="1" x14ac:dyDescent="0.25">
      <c r="A529" s="311" t="s">
        <v>1404</v>
      </c>
      <c r="B529" s="311" t="s">
        <v>362</v>
      </c>
      <c r="C529" s="313" t="s">
        <v>57</v>
      </c>
      <c r="D529" s="312">
        <v>840</v>
      </c>
      <c r="E529" s="312">
        <v>0</v>
      </c>
      <c r="F529" s="312">
        <v>0</v>
      </c>
      <c r="G529" s="313" t="s">
        <v>57</v>
      </c>
      <c r="H529" s="312">
        <v>840</v>
      </c>
    </row>
    <row r="530" spans="1:8" ht="20.100000000000001" customHeight="1" x14ac:dyDescent="0.25">
      <c r="A530" s="311" t="s">
        <v>1405</v>
      </c>
      <c r="B530" s="311" t="s">
        <v>363</v>
      </c>
      <c r="C530" s="313" t="s">
        <v>57</v>
      </c>
      <c r="D530" s="312">
        <v>700</v>
      </c>
      <c r="E530" s="312">
        <v>0</v>
      </c>
      <c r="F530" s="312">
        <v>0</v>
      </c>
      <c r="G530" s="313" t="s">
        <v>57</v>
      </c>
      <c r="H530" s="312">
        <v>700</v>
      </c>
    </row>
    <row r="531" spans="1:8" ht="20.100000000000001" customHeight="1" x14ac:dyDescent="0.25">
      <c r="A531" s="311" t="s">
        <v>1406</v>
      </c>
      <c r="B531" s="311" t="s">
        <v>402</v>
      </c>
      <c r="C531" s="313" t="s">
        <v>57</v>
      </c>
      <c r="D531" s="312">
        <v>1400</v>
      </c>
      <c r="E531" s="312">
        <v>0</v>
      </c>
      <c r="F531" s="312">
        <v>0</v>
      </c>
      <c r="G531" s="313" t="s">
        <v>57</v>
      </c>
      <c r="H531" s="312">
        <v>1400</v>
      </c>
    </row>
    <row r="532" spans="1:8" ht="20.100000000000001" customHeight="1" x14ac:dyDescent="0.25">
      <c r="A532" s="311" t="s">
        <v>1407</v>
      </c>
      <c r="B532" s="311" t="s">
        <v>373</v>
      </c>
      <c r="C532" s="313" t="s">
        <v>57</v>
      </c>
      <c r="D532" s="312">
        <v>2450</v>
      </c>
      <c r="E532" s="312">
        <v>0</v>
      </c>
      <c r="F532" s="312">
        <v>0</v>
      </c>
      <c r="G532" s="313" t="s">
        <v>57</v>
      </c>
      <c r="H532" s="312">
        <v>2450</v>
      </c>
    </row>
    <row r="533" spans="1:8" ht="20.100000000000001" customHeight="1" x14ac:dyDescent="0.25">
      <c r="A533" s="311" t="s">
        <v>1408</v>
      </c>
      <c r="B533" s="311" t="s">
        <v>374</v>
      </c>
      <c r="C533" s="313" t="s">
        <v>57</v>
      </c>
      <c r="D533" s="312">
        <v>700</v>
      </c>
      <c r="E533" s="312">
        <v>0</v>
      </c>
      <c r="F533" s="312">
        <v>0</v>
      </c>
      <c r="G533" s="313" t="s">
        <v>57</v>
      </c>
      <c r="H533" s="312">
        <v>700</v>
      </c>
    </row>
    <row r="534" spans="1:8" ht="20.100000000000001" customHeight="1" x14ac:dyDescent="0.25">
      <c r="A534" s="311" t="s">
        <v>1409</v>
      </c>
      <c r="B534" s="311" t="s">
        <v>375</v>
      </c>
      <c r="C534" s="313" t="s">
        <v>57</v>
      </c>
      <c r="D534" s="312">
        <v>2800</v>
      </c>
      <c r="E534" s="312">
        <v>0</v>
      </c>
      <c r="F534" s="312">
        <v>0</v>
      </c>
      <c r="G534" s="313" t="s">
        <v>57</v>
      </c>
      <c r="H534" s="312">
        <v>2800</v>
      </c>
    </row>
    <row r="535" spans="1:8" ht="20.100000000000001" customHeight="1" x14ac:dyDescent="0.25">
      <c r="A535" s="311" t="s">
        <v>1410</v>
      </c>
      <c r="B535" s="311" t="s">
        <v>356</v>
      </c>
      <c r="C535" s="313" t="s">
        <v>57</v>
      </c>
      <c r="D535" s="312">
        <v>2800</v>
      </c>
      <c r="E535" s="312">
        <v>0</v>
      </c>
      <c r="F535" s="312">
        <v>0</v>
      </c>
      <c r="G535" s="313" t="s">
        <v>57</v>
      </c>
      <c r="H535" s="312">
        <v>2800</v>
      </c>
    </row>
    <row r="536" spans="1:8" ht="20.100000000000001" customHeight="1" x14ac:dyDescent="0.25">
      <c r="A536" s="311" t="s">
        <v>1411</v>
      </c>
      <c r="B536" s="311" t="s">
        <v>378</v>
      </c>
      <c r="C536" s="313" t="s">
        <v>57</v>
      </c>
      <c r="D536" s="312">
        <v>1960</v>
      </c>
      <c r="E536" s="312">
        <v>0</v>
      </c>
      <c r="F536" s="312">
        <v>0</v>
      </c>
      <c r="G536" s="313" t="s">
        <v>57</v>
      </c>
      <c r="H536" s="312">
        <v>1960</v>
      </c>
    </row>
    <row r="537" spans="1:8" ht="20.100000000000001" customHeight="1" x14ac:dyDescent="0.25">
      <c r="A537" s="311" t="s">
        <v>1412</v>
      </c>
      <c r="B537" s="311" t="s">
        <v>381</v>
      </c>
      <c r="C537" s="313" t="s">
        <v>57</v>
      </c>
      <c r="D537" s="312">
        <v>1799</v>
      </c>
      <c r="E537" s="312">
        <v>0</v>
      </c>
      <c r="F537" s="312">
        <v>0</v>
      </c>
      <c r="G537" s="313" t="s">
        <v>57</v>
      </c>
      <c r="H537" s="312">
        <v>1799</v>
      </c>
    </row>
    <row r="538" spans="1:8" ht="20.100000000000001" customHeight="1" x14ac:dyDescent="0.25">
      <c r="A538" s="311" t="s">
        <v>1413</v>
      </c>
      <c r="B538" s="311" t="s">
        <v>384</v>
      </c>
      <c r="C538" s="313" t="s">
        <v>57</v>
      </c>
      <c r="D538" s="312">
        <v>3895.28</v>
      </c>
      <c r="E538" s="312">
        <v>0</v>
      </c>
      <c r="F538" s="312">
        <v>0</v>
      </c>
      <c r="G538" s="313" t="s">
        <v>57</v>
      </c>
      <c r="H538" s="312">
        <v>3895.28</v>
      </c>
    </row>
    <row r="539" spans="1:8" ht="20.100000000000001" customHeight="1" x14ac:dyDescent="0.25">
      <c r="A539" s="311" t="s">
        <v>1414</v>
      </c>
      <c r="B539" s="311" t="s">
        <v>385</v>
      </c>
      <c r="C539" s="313" t="s">
        <v>57</v>
      </c>
      <c r="D539" s="312">
        <v>3605</v>
      </c>
      <c r="E539" s="312">
        <v>0</v>
      </c>
      <c r="F539" s="312">
        <v>0</v>
      </c>
      <c r="G539" s="313" t="s">
        <v>57</v>
      </c>
      <c r="H539" s="312">
        <v>3605</v>
      </c>
    </row>
    <row r="540" spans="1:8" ht="20.100000000000001" customHeight="1" x14ac:dyDescent="0.25">
      <c r="A540" s="311" t="s">
        <v>1415</v>
      </c>
      <c r="B540" s="311" t="s">
        <v>679</v>
      </c>
      <c r="C540" s="313" t="s">
        <v>57</v>
      </c>
      <c r="D540" s="312">
        <v>2800</v>
      </c>
      <c r="E540" s="312">
        <v>0</v>
      </c>
      <c r="F540" s="312">
        <v>0</v>
      </c>
      <c r="G540" s="313" t="s">
        <v>57</v>
      </c>
      <c r="H540" s="312">
        <v>2800</v>
      </c>
    </row>
    <row r="541" spans="1:8" ht="20.100000000000001" customHeight="1" x14ac:dyDescent="0.25">
      <c r="A541" s="311" t="s">
        <v>1416</v>
      </c>
      <c r="B541" s="311" t="s">
        <v>387</v>
      </c>
      <c r="C541" s="313" t="s">
        <v>57</v>
      </c>
      <c r="D541" s="312">
        <v>2800</v>
      </c>
      <c r="E541" s="312">
        <v>0</v>
      </c>
      <c r="F541" s="312">
        <v>0</v>
      </c>
      <c r="G541" s="313" t="s">
        <v>57</v>
      </c>
      <c r="H541" s="312">
        <v>2800</v>
      </c>
    </row>
    <row r="542" spans="1:8" ht="20.100000000000001" customHeight="1" x14ac:dyDescent="0.25">
      <c r="A542" s="311" t="s">
        <v>1417</v>
      </c>
      <c r="B542" s="311" t="s">
        <v>389</v>
      </c>
      <c r="C542" s="313" t="s">
        <v>57</v>
      </c>
      <c r="D542" s="312">
        <v>5600</v>
      </c>
      <c r="E542" s="312">
        <v>0</v>
      </c>
      <c r="F542" s="312">
        <v>0</v>
      </c>
      <c r="G542" s="313" t="s">
        <v>57</v>
      </c>
      <c r="H542" s="312">
        <v>5600</v>
      </c>
    </row>
    <row r="543" spans="1:8" ht="20.100000000000001" customHeight="1" x14ac:dyDescent="0.25">
      <c r="A543" s="311" t="s">
        <v>1418</v>
      </c>
      <c r="B543" s="311" t="s">
        <v>391</v>
      </c>
      <c r="C543" s="313" t="s">
        <v>57</v>
      </c>
      <c r="D543" s="312">
        <v>1120</v>
      </c>
      <c r="E543" s="312">
        <v>0</v>
      </c>
      <c r="F543" s="312">
        <v>0</v>
      </c>
      <c r="G543" s="313" t="s">
        <v>57</v>
      </c>
      <c r="H543" s="312">
        <v>1120</v>
      </c>
    </row>
    <row r="544" spans="1:8" ht="20.100000000000001" customHeight="1" x14ac:dyDescent="0.25">
      <c r="A544" s="311" t="s">
        <v>1419</v>
      </c>
      <c r="B544" s="311" t="s">
        <v>393</v>
      </c>
      <c r="C544" s="313" t="s">
        <v>57</v>
      </c>
      <c r="D544" s="312">
        <v>5600</v>
      </c>
      <c r="E544" s="312">
        <v>0</v>
      </c>
      <c r="F544" s="312">
        <v>0</v>
      </c>
      <c r="G544" s="313" t="s">
        <v>57</v>
      </c>
      <c r="H544" s="312">
        <v>5600</v>
      </c>
    </row>
    <row r="545" spans="1:8" ht="20.100000000000001" customHeight="1" x14ac:dyDescent="0.25">
      <c r="A545" s="311" t="s">
        <v>1420</v>
      </c>
      <c r="B545" s="311" t="s">
        <v>396</v>
      </c>
      <c r="C545" s="313" t="s">
        <v>57</v>
      </c>
      <c r="D545" s="312">
        <v>5866.94</v>
      </c>
      <c r="E545" s="312">
        <v>0</v>
      </c>
      <c r="F545" s="312">
        <v>0</v>
      </c>
      <c r="G545" s="313" t="s">
        <v>57</v>
      </c>
      <c r="H545" s="312">
        <v>5866.94</v>
      </c>
    </row>
    <row r="546" spans="1:8" ht="20.100000000000001" customHeight="1" x14ac:dyDescent="0.25">
      <c r="A546" s="311" t="s">
        <v>1421</v>
      </c>
      <c r="B546" s="311" t="s">
        <v>397</v>
      </c>
      <c r="C546" s="313" t="s">
        <v>57</v>
      </c>
      <c r="D546" s="312">
        <v>1050</v>
      </c>
      <c r="E546" s="312">
        <v>0</v>
      </c>
      <c r="F546" s="312">
        <v>0</v>
      </c>
      <c r="G546" s="313" t="s">
        <v>57</v>
      </c>
      <c r="H546" s="312">
        <v>1050</v>
      </c>
    </row>
    <row r="547" spans="1:8" ht="20.100000000000001" customHeight="1" x14ac:dyDescent="0.25">
      <c r="A547" s="311" t="s">
        <v>1422</v>
      </c>
      <c r="B547" s="311" t="s">
        <v>401</v>
      </c>
      <c r="C547" s="313" t="s">
        <v>57</v>
      </c>
      <c r="D547" s="312">
        <v>1050</v>
      </c>
      <c r="E547" s="312">
        <v>0</v>
      </c>
      <c r="F547" s="312">
        <v>175.62</v>
      </c>
      <c r="G547" s="313" t="s">
        <v>57</v>
      </c>
      <c r="H547" s="312">
        <v>1225.6199999999999</v>
      </c>
    </row>
    <row r="548" spans="1:8" ht="20.100000000000001" customHeight="1" x14ac:dyDescent="0.25">
      <c r="A548" s="311" t="s">
        <v>1423</v>
      </c>
      <c r="B548" s="311" t="s">
        <v>406</v>
      </c>
      <c r="C548" s="313" t="s">
        <v>57</v>
      </c>
      <c r="D548" s="312">
        <v>0</v>
      </c>
      <c r="E548" s="312">
        <v>0</v>
      </c>
      <c r="F548" s="312">
        <v>2100</v>
      </c>
      <c r="G548" s="313" t="s">
        <v>57</v>
      </c>
      <c r="H548" s="312">
        <v>2100</v>
      </c>
    </row>
    <row r="549" spans="1:8" ht="20.100000000000001" customHeight="1" x14ac:dyDescent="0.25">
      <c r="A549" s="311" t="s">
        <v>1424</v>
      </c>
      <c r="B549" s="311" t="s">
        <v>407</v>
      </c>
      <c r="C549" s="313" t="s">
        <v>57</v>
      </c>
      <c r="D549" s="312">
        <v>4200</v>
      </c>
      <c r="E549" s="312">
        <v>0</v>
      </c>
      <c r="F549" s="312">
        <v>0</v>
      </c>
      <c r="G549" s="313" t="s">
        <v>57</v>
      </c>
      <c r="H549" s="312">
        <v>4200</v>
      </c>
    </row>
    <row r="550" spans="1:8" ht="20.100000000000001" customHeight="1" x14ac:dyDescent="0.25">
      <c r="A550" s="311" t="s">
        <v>1425</v>
      </c>
      <c r="B550" s="311" t="s">
        <v>1788</v>
      </c>
      <c r="C550" s="313" t="s">
        <v>57</v>
      </c>
      <c r="D550" s="312">
        <v>0</v>
      </c>
      <c r="E550" s="312">
        <v>0</v>
      </c>
      <c r="F550" s="312">
        <v>2100</v>
      </c>
      <c r="G550" s="313" t="s">
        <v>57</v>
      </c>
      <c r="H550" s="312">
        <v>2100</v>
      </c>
    </row>
    <row r="551" spans="1:8" ht="20.100000000000001" customHeight="1" x14ac:dyDescent="0.25">
      <c r="A551" s="311" t="s">
        <v>1426</v>
      </c>
      <c r="B551" s="311" t="s">
        <v>409</v>
      </c>
      <c r="C551" s="313" t="s">
        <v>57</v>
      </c>
      <c r="D551" s="312">
        <v>4200</v>
      </c>
      <c r="E551" s="312">
        <v>0</v>
      </c>
      <c r="F551" s="312">
        <v>0</v>
      </c>
      <c r="G551" s="313" t="s">
        <v>57</v>
      </c>
      <c r="H551" s="312">
        <v>4200</v>
      </c>
    </row>
    <row r="552" spans="1:8" ht="20.100000000000001" customHeight="1" x14ac:dyDescent="0.25">
      <c r="A552" s="311" t="s">
        <v>1427</v>
      </c>
      <c r="B552" s="311" t="s">
        <v>411</v>
      </c>
      <c r="C552" s="313" t="s">
        <v>57</v>
      </c>
      <c r="D552" s="317">
        <v>-1050</v>
      </c>
      <c r="E552" s="312">
        <v>0</v>
      </c>
      <c r="F552" s="312">
        <v>0</v>
      </c>
      <c r="G552" s="313" t="s">
        <v>57</v>
      </c>
      <c r="H552" s="317">
        <v>-1050</v>
      </c>
    </row>
    <row r="553" spans="1:8" ht="20.100000000000001" customHeight="1" x14ac:dyDescent="0.25">
      <c r="A553" s="311" t="s">
        <v>1428</v>
      </c>
      <c r="B553" s="311" t="s">
        <v>412</v>
      </c>
      <c r="C553" s="313" t="s">
        <v>57</v>
      </c>
      <c r="D553" s="312">
        <v>1400</v>
      </c>
      <c r="E553" s="312">
        <v>0</v>
      </c>
      <c r="F553" s="312">
        <v>0</v>
      </c>
      <c r="G553" s="313" t="s">
        <v>57</v>
      </c>
      <c r="H553" s="312">
        <v>1400</v>
      </c>
    </row>
    <row r="554" spans="1:8" ht="20.100000000000001" customHeight="1" x14ac:dyDescent="0.25">
      <c r="A554" s="311" t="s">
        <v>1429</v>
      </c>
      <c r="B554" s="311" t="s">
        <v>414</v>
      </c>
      <c r="C554" s="313" t="s">
        <v>57</v>
      </c>
      <c r="D554" s="312">
        <v>0</v>
      </c>
      <c r="E554" s="312">
        <v>0</v>
      </c>
      <c r="F554" s="312">
        <v>2800</v>
      </c>
      <c r="G554" s="313" t="s">
        <v>57</v>
      </c>
      <c r="H554" s="312">
        <v>2800</v>
      </c>
    </row>
    <row r="555" spans="1:8" ht="20.100000000000001" customHeight="1" x14ac:dyDescent="0.25">
      <c r="A555" s="311" t="s">
        <v>1430</v>
      </c>
      <c r="B555" s="311" t="s">
        <v>416</v>
      </c>
      <c r="C555" s="313" t="s">
        <v>57</v>
      </c>
      <c r="D555" s="312">
        <v>2800</v>
      </c>
      <c r="E555" s="312">
        <v>0</v>
      </c>
      <c r="F555" s="312">
        <v>0</v>
      </c>
      <c r="G555" s="313" t="s">
        <v>57</v>
      </c>
      <c r="H555" s="312">
        <v>2800</v>
      </c>
    </row>
    <row r="556" spans="1:8" ht="20.100000000000001" customHeight="1" x14ac:dyDescent="0.25">
      <c r="A556" s="311" t="s">
        <v>1431</v>
      </c>
      <c r="B556" s="311" t="s">
        <v>417</v>
      </c>
      <c r="C556" s="313" t="s">
        <v>57</v>
      </c>
      <c r="D556" s="312">
        <v>2800</v>
      </c>
      <c r="E556" s="312">
        <v>0</v>
      </c>
      <c r="F556" s="312">
        <v>0</v>
      </c>
      <c r="G556" s="313" t="s">
        <v>57</v>
      </c>
      <c r="H556" s="312">
        <v>2800</v>
      </c>
    </row>
    <row r="557" spans="1:8" ht="20.100000000000001" customHeight="1" x14ac:dyDescent="0.25">
      <c r="A557" s="311" t="s">
        <v>1432</v>
      </c>
      <c r="B557" s="311" t="s">
        <v>418</v>
      </c>
      <c r="C557" s="313" t="s">
        <v>57</v>
      </c>
      <c r="D557" s="312">
        <v>560</v>
      </c>
      <c r="E557" s="312">
        <v>0</v>
      </c>
      <c r="F557" s="312">
        <v>0</v>
      </c>
      <c r="G557" s="313" t="s">
        <v>57</v>
      </c>
      <c r="H557" s="312">
        <v>560</v>
      </c>
    </row>
    <row r="558" spans="1:8" ht="20.100000000000001" customHeight="1" x14ac:dyDescent="0.25">
      <c r="A558" s="311" t="s">
        <v>1433</v>
      </c>
      <c r="B558" s="311" t="s">
        <v>421</v>
      </c>
      <c r="C558" s="313" t="s">
        <v>57</v>
      </c>
      <c r="D558" s="312">
        <v>2800</v>
      </c>
      <c r="E558" s="312">
        <v>0</v>
      </c>
      <c r="F558" s="312">
        <v>700</v>
      </c>
      <c r="G558" s="313" t="s">
        <v>57</v>
      </c>
      <c r="H558" s="312">
        <v>3500</v>
      </c>
    </row>
    <row r="559" spans="1:8" ht="20.100000000000001" customHeight="1" x14ac:dyDescent="0.25">
      <c r="A559" s="311" t="s">
        <v>1434</v>
      </c>
      <c r="B559" s="311" t="s">
        <v>426</v>
      </c>
      <c r="C559" s="313" t="s">
        <v>57</v>
      </c>
      <c r="D559" s="312">
        <v>2800</v>
      </c>
      <c r="E559" s="312">
        <v>0</v>
      </c>
      <c r="F559" s="312">
        <v>0</v>
      </c>
      <c r="G559" s="313" t="s">
        <v>57</v>
      </c>
      <c r="H559" s="312">
        <v>2800</v>
      </c>
    </row>
    <row r="560" spans="1:8" ht="20.100000000000001" customHeight="1" x14ac:dyDescent="0.25">
      <c r="A560" s="311" t="s">
        <v>1435</v>
      </c>
      <c r="B560" s="311" t="s">
        <v>428</v>
      </c>
      <c r="C560" s="313" t="s">
        <v>57</v>
      </c>
      <c r="D560" s="312">
        <v>2800</v>
      </c>
      <c r="E560" s="312">
        <v>0</v>
      </c>
      <c r="F560" s="312">
        <v>0</v>
      </c>
      <c r="G560" s="313" t="s">
        <v>57</v>
      </c>
      <c r="H560" s="312">
        <v>2800</v>
      </c>
    </row>
    <row r="561" spans="1:8" ht="20.100000000000001" customHeight="1" x14ac:dyDescent="0.25">
      <c r="A561" s="311" t="s">
        <v>1436</v>
      </c>
      <c r="B561" s="311" t="s">
        <v>431</v>
      </c>
      <c r="C561" s="313" t="s">
        <v>57</v>
      </c>
      <c r="D561" s="312">
        <v>2800</v>
      </c>
      <c r="E561" s="312">
        <v>0</v>
      </c>
      <c r="F561" s="312">
        <v>0</v>
      </c>
      <c r="G561" s="313" t="s">
        <v>57</v>
      </c>
      <c r="H561" s="312">
        <v>2800</v>
      </c>
    </row>
    <row r="562" spans="1:8" ht="20.100000000000001" customHeight="1" x14ac:dyDescent="0.25">
      <c r="A562" s="311" t="s">
        <v>1437</v>
      </c>
      <c r="B562" s="311" t="s">
        <v>432</v>
      </c>
      <c r="C562" s="313" t="s">
        <v>57</v>
      </c>
      <c r="D562" s="312">
        <v>2100</v>
      </c>
      <c r="E562" s="312">
        <v>0</v>
      </c>
      <c r="F562" s="312">
        <v>0</v>
      </c>
      <c r="G562" s="313" t="s">
        <v>57</v>
      </c>
      <c r="H562" s="312">
        <v>2100</v>
      </c>
    </row>
    <row r="563" spans="1:8" ht="20.100000000000001" customHeight="1" x14ac:dyDescent="0.25">
      <c r="A563" s="311" t="s">
        <v>1438</v>
      </c>
      <c r="B563" s="311" t="s">
        <v>434</v>
      </c>
      <c r="C563" s="313" t="s">
        <v>57</v>
      </c>
      <c r="D563" s="312">
        <v>1470</v>
      </c>
      <c r="E563" s="312">
        <v>0</v>
      </c>
      <c r="F563" s="312">
        <v>700</v>
      </c>
      <c r="G563" s="313" t="s">
        <v>57</v>
      </c>
      <c r="H563" s="312">
        <v>2170</v>
      </c>
    </row>
    <row r="564" spans="1:8" ht="20.100000000000001" customHeight="1" x14ac:dyDescent="0.25">
      <c r="A564" s="311" t="s">
        <v>1439</v>
      </c>
      <c r="B564" s="311" t="s">
        <v>435</v>
      </c>
      <c r="C564" s="313" t="s">
        <v>57</v>
      </c>
      <c r="D564" s="312">
        <v>0</v>
      </c>
      <c r="E564" s="312">
        <v>0</v>
      </c>
      <c r="F564" s="312">
        <v>2800</v>
      </c>
      <c r="G564" s="313" t="s">
        <v>57</v>
      </c>
      <c r="H564" s="312">
        <v>2800</v>
      </c>
    </row>
    <row r="565" spans="1:8" ht="20.100000000000001" customHeight="1" x14ac:dyDescent="0.25">
      <c r="A565" s="311" t="s">
        <v>1440</v>
      </c>
      <c r="B565" s="311" t="s">
        <v>442</v>
      </c>
      <c r="C565" s="313" t="s">
        <v>57</v>
      </c>
      <c r="D565" s="312">
        <v>1050</v>
      </c>
      <c r="E565" s="312">
        <v>0</v>
      </c>
      <c r="F565" s="312">
        <v>0</v>
      </c>
      <c r="G565" s="313" t="s">
        <v>57</v>
      </c>
      <c r="H565" s="312">
        <v>1050</v>
      </c>
    </row>
    <row r="566" spans="1:8" ht="20.100000000000001" customHeight="1" x14ac:dyDescent="0.25">
      <c r="A566" s="311" t="s">
        <v>1441</v>
      </c>
      <c r="B566" s="311" t="s">
        <v>444</v>
      </c>
      <c r="C566" s="313" t="s">
        <v>57</v>
      </c>
      <c r="D566" s="312">
        <v>1540</v>
      </c>
      <c r="E566" s="312">
        <v>0</v>
      </c>
      <c r="F566" s="312">
        <v>0</v>
      </c>
      <c r="G566" s="313" t="s">
        <v>57</v>
      </c>
      <c r="H566" s="312">
        <v>1540</v>
      </c>
    </row>
    <row r="567" spans="1:8" ht="20.100000000000001" customHeight="1" x14ac:dyDescent="0.25">
      <c r="A567" s="311" t="s">
        <v>1442</v>
      </c>
      <c r="B567" s="311" t="s">
        <v>447</v>
      </c>
      <c r="C567" s="313" t="s">
        <v>57</v>
      </c>
      <c r="D567" s="312">
        <v>2800</v>
      </c>
      <c r="E567" s="312">
        <v>0</v>
      </c>
      <c r="F567" s="312">
        <v>0</v>
      </c>
      <c r="G567" s="313" t="s">
        <v>57</v>
      </c>
      <c r="H567" s="312">
        <v>2800</v>
      </c>
    </row>
    <row r="568" spans="1:8" ht="20.100000000000001" customHeight="1" x14ac:dyDescent="0.25">
      <c r="A568" s="311" t="s">
        <v>1443</v>
      </c>
      <c r="B568" s="311" t="s">
        <v>448</v>
      </c>
      <c r="C568" s="313" t="s">
        <v>57</v>
      </c>
      <c r="D568" s="312">
        <v>6810.42</v>
      </c>
      <c r="E568" s="312">
        <v>0</v>
      </c>
      <c r="F568" s="312">
        <v>0</v>
      </c>
      <c r="G568" s="313" t="s">
        <v>57</v>
      </c>
      <c r="H568" s="312">
        <v>6810.42</v>
      </c>
    </row>
    <row r="569" spans="1:8" ht="20.100000000000001" customHeight="1" x14ac:dyDescent="0.25">
      <c r="A569" s="311" t="s">
        <v>1444</v>
      </c>
      <c r="B569" s="311" t="s">
        <v>450</v>
      </c>
      <c r="C569" s="313" t="s">
        <v>57</v>
      </c>
      <c r="D569" s="312">
        <v>840</v>
      </c>
      <c r="E569" s="312">
        <v>0</v>
      </c>
      <c r="F569" s="312">
        <v>0</v>
      </c>
      <c r="G569" s="313" t="s">
        <v>57</v>
      </c>
      <c r="H569" s="312">
        <v>840</v>
      </c>
    </row>
    <row r="570" spans="1:8" ht="20.100000000000001" customHeight="1" x14ac:dyDescent="0.25">
      <c r="A570" s="311" t="s">
        <v>1445</v>
      </c>
      <c r="B570" s="311" t="s">
        <v>451</v>
      </c>
      <c r="C570" s="313" t="s">
        <v>57</v>
      </c>
      <c r="D570" s="312">
        <v>5143.32</v>
      </c>
      <c r="E570" s="312">
        <v>0</v>
      </c>
      <c r="F570" s="312">
        <v>0</v>
      </c>
      <c r="G570" s="313" t="s">
        <v>57</v>
      </c>
      <c r="H570" s="312">
        <v>5143.32</v>
      </c>
    </row>
    <row r="571" spans="1:8" ht="20.100000000000001" customHeight="1" x14ac:dyDescent="0.25">
      <c r="A571" s="311" t="s">
        <v>1446</v>
      </c>
      <c r="B571" s="311" t="s">
        <v>452</v>
      </c>
      <c r="C571" s="313" t="s">
        <v>57</v>
      </c>
      <c r="D571" s="312">
        <v>1400</v>
      </c>
      <c r="E571" s="312">
        <v>0</v>
      </c>
      <c r="F571" s="312">
        <v>0</v>
      </c>
      <c r="G571" s="313" t="s">
        <v>57</v>
      </c>
      <c r="H571" s="312">
        <v>1400</v>
      </c>
    </row>
    <row r="572" spans="1:8" ht="20.100000000000001" customHeight="1" x14ac:dyDescent="0.25">
      <c r="A572" s="311" t="s">
        <v>1447</v>
      </c>
      <c r="B572" s="311" t="s">
        <v>453</v>
      </c>
      <c r="C572" s="313" t="s">
        <v>57</v>
      </c>
      <c r="D572" s="312">
        <v>1120</v>
      </c>
      <c r="E572" s="312">
        <v>0</v>
      </c>
      <c r="F572" s="312">
        <v>0</v>
      </c>
      <c r="G572" s="313" t="s">
        <v>57</v>
      </c>
      <c r="H572" s="312">
        <v>1120</v>
      </c>
    </row>
    <row r="573" spans="1:8" ht="20.100000000000001" customHeight="1" x14ac:dyDescent="0.25">
      <c r="A573" s="311" t="s">
        <v>1448</v>
      </c>
      <c r="B573" s="311" t="s">
        <v>454</v>
      </c>
      <c r="C573" s="313" t="s">
        <v>57</v>
      </c>
      <c r="D573" s="312">
        <v>2800</v>
      </c>
      <c r="E573" s="312">
        <v>0</v>
      </c>
      <c r="F573" s="312">
        <v>0</v>
      </c>
      <c r="G573" s="313" t="s">
        <v>57</v>
      </c>
      <c r="H573" s="312">
        <v>2800</v>
      </c>
    </row>
    <row r="574" spans="1:8" ht="20.100000000000001" customHeight="1" x14ac:dyDescent="0.25">
      <c r="A574" s="311" t="s">
        <v>1449</v>
      </c>
      <c r="B574" s="311" t="s">
        <v>455</v>
      </c>
      <c r="C574" s="313" t="s">
        <v>57</v>
      </c>
      <c r="D574" s="312">
        <v>2800</v>
      </c>
      <c r="E574" s="312">
        <v>0</v>
      </c>
      <c r="F574" s="312">
        <v>0</v>
      </c>
      <c r="G574" s="313" t="s">
        <v>57</v>
      </c>
      <c r="H574" s="312">
        <v>2800</v>
      </c>
    </row>
    <row r="575" spans="1:8" ht="20.100000000000001" customHeight="1" x14ac:dyDescent="0.25">
      <c r="A575" s="311" t="s">
        <v>1450</v>
      </c>
      <c r="B575" s="311" t="s">
        <v>456</v>
      </c>
      <c r="C575" s="313" t="s">
        <v>57</v>
      </c>
      <c r="D575" s="312">
        <v>2388.9499999999998</v>
      </c>
      <c r="E575" s="312">
        <v>0</v>
      </c>
      <c r="F575" s="312">
        <v>0</v>
      </c>
      <c r="G575" s="313" t="s">
        <v>57</v>
      </c>
      <c r="H575" s="312">
        <v>2388.9499999999998</v>
      </c>
    </row>
    <row r="576" spans="1:8" ht="20.100000000000001" customHeight="1" x14ac:dyDescent="0.25">
      <c r="A576" s="311" t="s">
        <v>1451</v>
      </c>
      <c r="B576" s="311" t="s">
        <v>457</v>
      </c>
      <c r="C576" s="313" t="s">
        <v>57</v>
      </c>
      <c r="D576" s="312">
        <v>420</v>
      </c>
      <c r="E576" s="312">
        <v>0</v>
      </c>
      <c r="F576" s="312">
        <v>0</v>
      </c>
      <c r="G576" s="313" t="s">
        <v>57</v>
      </c>
      <c r="H576" s="312">
        <v>420</v>
      </c>
    </row>
    <row r="577" spans="1:8" ht="20.100000000000001" customHeight="1" x14ac:dyDescent="0.25">
      <c r="A577" s="311" t="s">
        <v>1452</v>
      </c>
      <c r="B577" s="311" t="s">
        <v>459</v>
      </c>
      <c r="C577" s="313" t="s">
        <v>57</v>
      </c>
      <c r="D577" s="312">
        <v>1050</v>
      </c>
      <c r="E577" s="312">
        <v>0</v>
      </c>
      <c r="F577" s="312">
        <v>0</v>
      </c>
      <c r="G577" s="313" t="s">
        <v>57</v>
      </c>
      <c r="H577" s="312">
        <v>1050</v>
      </c>
    </row>
    <row r="578" spans="1:8" ht="20.100000000000001" customHeight="1" x14ac:dyDescent="0.25">
      <c r="A578" s="311" t="s">
        <v>1453</v>
      </c>
      <c r="B578" s="311" t="s">
        <v>460</v>
      </c>
      <c r="C578" s="313" t="s">
        <v>57</v>
      </c>
      <c r="D578" s="312">
        <v>2800</v>
      </c>
      <c r="E578" s="312">
        <v>0</v>
      </c>
      <c r="F578" s="312">
        <v>0</v>
      </c>
      <c r="G578" s="313" t="s">
        <v>57</v>
      </c>
      <c r="H578" s="312">
        <v>2800</v>
      </c>
    </row>
    <row r="579" spans="1:8" ht="20.100000000000001" customHeight="1" x14ac:dyDescent="0.25">
      <c r="A579" s="311" t="s">
        <v>1454</v>
      </c>
      <c r="B579" s="311" t="s">
        <v>462</v>
      </c>
      <c r="C579" s="313" t="s">
        <v>57</v>
      </c>
      <c r="D579" s="312">
        <v>1050</v>
      </c>
      <c r="E579" s="312">
        <v>0</v>
      </c>
      <c r="F579" s="312">
        <v>1190</v>
      </c>
      <c r="G579" s="313" t="s">
        <v>57</v>
      </c>
      <c r="H579" s="312">
        <v>2240</v>
      </c>
    </row>
    <row r="580" spans="1:8" ht="20.100000000000001" customHeight="1" x14ac:dyDescent="0.25">
      <c r="A580" s="311" t="s">
        <v>1455</v>
      </c>
      <c r="B580" s="311" t="s">
        <v>463</v>
      </c>
      <c r="C580" s="313" t="s">
        <v>57</v>
      </c>
      <c r="D580" s="312">
        <v>1400</v>
      </c>
      <c r="E580" s="312">
        <v>0</v>
      </c>
      <c r="F580" s="312">
        <v>0</v>
      </c>
      <c r="G580" s="313" t="s">
        <v>57</v>
      </c>
      <c r="H580" s="312">
        <v>1400</v>
      </c>
    </row>
    <row r="581" spans="1:8" ht="20.100000000000001" customHeight="1" x14ac:dyDescent="0.25">
      <c r="A581" s="311" t="s">
        <v>1456</v>
      </c>
      <c r="B581" s="311" t="s">
        <v>464</v>
      </c>
      <c r="C581" s="313" t="s">
        <v>57</v>
      </c>
      <c r="D581" s="312">
        <v>2800</v>
      </c>
      <c r="E581" s="312">
        <v>0</v>
      </c>
      <c r="F581" s="312">
        <v>0</v>
      </c>
      <c r="G581" s="313" t="s">
        <v>57</v>
      </c>
      <c r="H581" s="312">
        <v>2800</v>
      </c>
    </row>
    <row r="582" spans="1:8" ht="20.100000000000001" customHeight="1" x14ac:dyDescent="0.25">
      <c r="A582" s="311" t="s">
        <v>1457</v>
      </c>
      <c r="B582" s="311" t="s">
        <v>465</v>
      </c>
      <c r="C582" s="313" t="s">
        <v>57</v>
      </c>
      <c r="D582" s="312">
        <v>2800</v>
      </c>
      <c r="E582" s="312">
        <v>0</v>
      </c>
      <c r="F582" s="312">
        <v>0</v>
      </c>
      <c r="G582" s="313" t="s">
        <v>57</v>
      </c>
      <c r="H582" s="312">
        <v>2800</v>
      </c>
    </row>
    <row r="583" spans="1:8" ht="20.100000000000001" customHeight="1" x14ac:dyDescent="0.25">
      <c r="A583" s="311" t="s">
        <v>1458</v>
      </c>
      <c r="B583" s="311" t="s">
        <v>466</v>
      </c>
      <c r="C583" s="313" t="s">
        <v>57</v>
      </c>
      <c r="D583" s="312">
        <v>1120</v>
      </c>
      <c r="E583" s="312">
        <v>0</v>
      </c>
      <c r="F583" s="312">
        <v>0</v>
      </c>
      <c r="G583" s="313" t="s">
        <v>57</v>
      </c>
      <c r="H583" s="312">
        <v>1120</v>
      </c>
    </row>
    <row r="584" spans="1:8" ht="20.100000000000001" customHeight="1" x14ac:dyDescent="0.25">
      <c r="A584" s="311" t="s">
        <v>1459</v>
      </c>
      <c r="B584" s="311" t="s">
        <v>467</v>
      </c>
      <c r="C584" s="313" t="s">
        <v>57</v>
      </c>
      <c r="D584" s="312">
        <v>2800</v>
      </c>
      <c r="E584" s="312">
        <v>0</v>
      </c>
      <c r="F584" s="312">
        <v>0</v>
      </c>
      <c r="G584" s="313" t="s">
        <v>57</v>
      </c>
      <c r="H584" s="312">
        <v>2800</v>
      </c>
    </row>
    <row r="585" spans="1:8" ht="20.100000000000001" customHeight="1" x14ac:dyDescent="0.25">
      <c r="A585" s="311" t="s">
        <v>1460</v>
      </c>
      <c r="B585" s="311" t="s">
        <v>482</v>
      </c>
      <c r="C585" s="313" t="s">
        <v>57</v>
      </c>
      <c r="D585" s="312">
        <v>2800</v>
      </c>
      <c r="E585" s="312">
        <v>0</v>
      </c>
      <c r="F585" s="312">
        <v>0</v>
      </c>
      <c r="G585" s="313" t="s">
        <v>57</v>
      </c>
      <c r="H585" s="312">
        <v>2800</v>
      </c>
    </row>
    <row r="586" spans="1:8" ht="20.100000000000001" customHeight="1" x14ac:dyDescent="0.25">
      <c r="A586" s="311" t="s">
        <v>1461</v>
      </c>
      <c r="B586" s="311" t="s">
        <v>470</v>
      </c>
      <c r="C586" s="313" t="s">
        <v>57</v>
      </c>
      <c r="D586" s="312">
        <v>1260</v>
      </c>
      <c r="E586" s="312">
        <v>0</v>
      </c>
      <c r="F586" s="312">
        <v>0</v>
      </c>
      <c r="G586" s="313" t="s">
        <v>57</v>
      </c>
      <c r="H586" s="312">
        <v>1260</v>
      </c>
    </row>
    <row r="587" spans="1:8" ht="20.100000000000001" customHeight="1" x14ac:dyDescent="0.25">
      <c r="A587" s="311" t="s">
        <v>1462</v>
      </c>
      <c r="B587" s="311" t="s">
        <v>471</v>
      </c>
      <c r="C587" s="313" t="s">
        <v>57</v>
      </c>
      <c r="D587" s="312">
        <v>2800</v>
      </c>
      <c r="E587" s="312">
        <v>0</v>
      </c>
      <c r="F587" s="312">
        <v>0</v>
      </c>
      <c r="G587" s="313" t="s">
        <v>57</v>
      </c>
      <c r="H587" s="312">
        <v>2800</v>
      </c>
    </row>
    <row r="588" spans="1:8" ht="20.100000000000001" customHeight="1" x14ac:dyDescent="0.25">
      <c r="A588" s="311" t="s">
        <v>1463</v>
      </c>
      <c r="B588" s="311" t="s">
        <v>472</v>
      </c>
      <c r="C588" s="313" t="s">
        <v>57</v>
      </c>
      <c r="D588" s="312">
        <v>1750</v>
      </c>
      <c r="E588" s="312">
        <v>0</v>
      </c>
      <c r="F588" s="312">
        <v>0</v>
      </c>
      <c r="G588" s="313" t="s">
        <v>57</v>
      </c>
      <c r="H588" s="312">
        <v>1750</v>
      </c>
    </row>
    <row r="589" spans="1:8" ht="20.100000000000001" customHeight="1" x14ac:dyDescent="0.25">
      <c r="A589" s="311" t="s">
        <v>1464</v>
      </c>
      <c r="B589" s="311" t="s">
        <v>473</v>
      </c>
      <c r="C589" s="313" t="s">
        <v>57</v>
      </c>
      <c r="D589" s="312">
        <v>2800</v>
      </c>
      <c r="E589" s="312">
        <v>0</v>
      </c>
      <c r="F589" s="312">
        <v>0</v>
      </c>
      <c r="G589" s="313" t="s">
        <v>57</v>
      </c>
      <c r="H589" s="312">
        <v>2800</v>
      </c>
    </row>
    <row r="590" spans="1:8" ht="20.100000000000001" customHeight="1" x14ac:dyDescent="0.25">
      <c r="A590" s="311" t="s">
        <v>1465</v>
      </c>
      <c r="B590" s="311" t="s">
        <v>474</v>
      </c>
      <c r="C590" s="313" t="s">
        <v>57</v>
      </c>
      <c r="D590" s="312">
        <v>1050</v>
      </c>
      <c r="E590" s="312">
        <v>0</v>
      </c>
      <c r="F590" s="312">
        <v>0</v>
      </c>
      <c r="G590" s="313" t="s">
        <v>57</v>
      </c>
      <c r="H590" s="312">
        <v>1050</v>
      </c>
    </row>
    <row r="591" spans="1:8" ht="20.100000000000001" customHeight="1" x14ac:dyDescent="0.25">
      <c r="A591" s="311" t="s">
        <v>1466</v>
      </c>
      <c r="B591" s="311" t="s">
        <v>475</v>
      </c>
      <c r="C591" s="313" t="s">
        <v>57</v>
      </c>
      <c r="D591" s="312">
        <v>1750</v>
      </c>
      <c r="E591" s="312">
        <v>0</v>
      </c>
      <c r="F591" s="312">
        <v>0</v>
      </c>
      <c r="G591" s="313" t="s">
        <v>57</v>
      </c>
      <c r="H591" s="312">
        <v>1750</v>
      </c>
    </row>
    <row r="592" spans="1:8" ht="20.100000000000001" customHeight="1" x14ac:dyDescent="0.25">
      <c r="A592" s="311" t="s">
        <v>1467</v>
      </c>
      <c r="B592" s="311" t="s">
        <v>15</v>
      </c>
      <c r="C592" s="313" t="s">
        <v>57</v>
      </c>
      <c r="D592" s="312">
        <v>1400</v>
      </c>
      <c r="E592" s="312">
        <v>0</v>
      </c>
      <c r="F592" s="312">
        <v>0</v>
      </c>
      <c r="G592" s="313" t="s">
        <v>57</v>
      </c>
      <c r="H592" s="312">
        <v>1400</v>
      </c>
    </row>
    <row r="593" spans="1:8" ht="20.100000000000001" customHeight="1" x14ac:dyDescent="0.25">
      <c r="A593" s="311" t="s">
        <v>1468</v>
      </c>
      <c r="B593" s="311" t="s">
        <v>476</v>
      </c>
      <c r="C593" s="313" t="s">
        <v>57</v>
      </c>
      <c r="D593" s="312">
        <v>1400</v>
      </c>
      <c r="E593" s="312">
        <v>0</v>
      </c>
      <c r="F593" s="312">
        <v>0</v>
      </c>
      <c r="G593" s="313" t="s">
        <v>57</v>
      </c>
      <c r="H593" s="312">
        <v>1400</v>
      </c>
    </row>
    <row r="594" spans="1:8" ht="20.100000000000001" customHeight="1" x14ac:dyDescent="0.25">
      <c r="A594" s="311" t="s">
        <v>1469</v>
      </c>
      <c r="B594" s="311" t="s">
        <v>477</v>
      </c>
      <c r="C594" s="313" t="s">
        <v>57</v>
      </c>
      <c r="D594" s="312">
        <v>1400</v>
      </c>
      <c r="E594" s="312">
        <v>0</v>
      </c>
      <c r="F594" s="312">
        <v>0</v>
      </c>
      <c r="G594" s="313" t="s">
        <v>57</v>
      </c>
      <c r="H594" s="312">
        <v>1400</v>
      </c>
    </row>
    <row r="595" spans="1:8" ht="20.100000000000001" customHeight="1" x14ac:dyDescent="0.25">
      <c r="A595" s="311" t="s">
        <v>1470</v>
      </c>
      <c r="B595" s="311" t="s">
        <v>478</v>
      </c>
      <c r="C595" s="313" t="s">
        <v>57</v>
      </c>
      <c r="D595" s="312">
        <v>1400</v>
      </c>
      <c r="E595" s="312">
        <v>0</v>
      </c>
      <c r="F595" s="312">
        <v>0</v>
      </c>
      <c r="G595" s="313" t="s">
        <v>57</v>
      </c>
      <c r="H595" s="312">
        <v>1400</v>
      </c>
    </row>
    <row r="596" spans="1:8" ht="20.100000000000001" customHeight="1" x14ac:dyDescent="0.25">
      <c r="A596" s="311" t="s">
        <v>1471</v>
      </c>
      <c r="B596" s="311" t="s">
        <v>479</v>
      </c>
      <c r="C596" s="313" t="s">
        <v>57</v>
      </c>
      <c r="D596" s="312">
        <v>84</v>
      </c>
      <c r="E596" s="312">
        <v>0</v>
      </c>
      <c r="F596" s="312">
        <v>0</v>
      </c>
      <c r="G596" s="313" t="s">
        <v>57</v>
      </c>
      <c r="H596" s="312">
        <v>84</v>
      </c>
    </row>
    <row r="597" spans="1:8" ht="20.100000000000001" customHeight="1" x14ac:dyDescent="0.25">
      <c r="A597" s="311" t="s">
        <v>1472</v>
      </c>
      <c r="B597" s="311" t="s">
        <v>480</v>
      </c>
      <c r="C597" s="313" t="s">
        <v>57</v>
      </c>
      <c r="D597" s="312">
        <v>2800</v>
      </c>
      <c r="E597" s="312">
        <v>0</v>
      </c>
      <c r="F597" s="312">
        <v>0</v>
      </c>
      <c r="G597" s="313" t="s">
        <v>57</v>
      </c>
      <c r="H597" s="312">
        <v>2800</v>
      </c>
    </row>
    <row r="598" spans="1:8" ht="20.100000000000001" customHeight="1" x14ac:dyDescent="0.25">
      <c r="A598" s="311" t="s">
        <v>1473</v>
      </c>
      <c r="B598" s="311" t="s">
        <v>481</v>
      </c>
      <c r="C598" s="313" t="s">
        <v>57</v>
      </c>
      <c r="D598" s="312">
        <v>2800</v>
      </c>
      <c r="E598" s="312">
        <v>0</v>
      </c>
      <c r="F598" s="312">
        <v>0</v>
      </c>
      <c r="G598" s="313" t="s">
        <v>57</v>
      </c>
      <c r="H598" s="312">
        <v>2800</v>
      </c>
    </row>
    <row r="599" spans="1:8" ht="20.100000000000001" customHeight="1" x14ac:dyDescent="0.25">
      <c r="A599" s="311" t="s">
        <v>1474</v>
      </c>
      <c r="B599" s="311" t="s">
        <v>1071</v>
      </c>
      <c r="C599" s="313" t="s">
        <v>57</v>
      </c>
      <c r="D599" s="312">
        <v>1050</v>
      </c>
      <c r="E599" s="312">
        <v>0</v>
      </c>
      <c r="F599" s="312">
        <v>0</v>
      </c>
      <c r="G599" s="313" t="s">
        <v>57</v>
      </c>
      <c r="H599" s="312">
        <v>1050</v>
      </c>
    </row>
    <row r="600" spans="1:8" ht="20.100000000000001" customHeight="1" x14ac:dyDescent="0.25">
      <c r="A600" s="311" t="s">
        <v>1475</v>
      </c>
      <c r="B600" s="311" t="s">
        <v>1073</v>
      </c>
      <c r="C600" s="313" t="s">
        <v>57</v>
      </c>
      <c r="D600" s="312">
        <v>420</v>
      </c>
      <c r="E600" s="312">
        <v>0</v>
      </c>
      <c r="F600" s="312">
        <v>0</v>
      </c>
      <c r="G600" s="313" t="s">
        <v>57</v>
      </c>
      <c r="H600" s="312">
        <v>420</v>
      </c>
    </row>
    <row r="601" spans="1:8" ht="20.100000000000001" customHeight="1" x14ac:dyDescent="0.25">
      <c r="A601" s="311" t="s">
        <v>1476</v>
      </c>
      <c r="B601" s="311" t="s">
        <v>1075</v>
      </c>
      <c r="C601" s="313" t="s">
        <v>57</v>
      </c>
      <c r="D601" s="312">
        <v>1400</v>
      </c>
      <c r="E601" s="312">
        <v>0</v>
      </c>
      <c r="F601" s="312">
        <v>0</v>
      </c>
      <c r="G601" s="313" t="s">
        <v>57</v>
      </c>
      <c r="H601" s="312">
        <v>1400</v>
      </c>
    </row>
    <row r="602" spans="1:8" ht="20.100000000000001" customHeight="1" x14ac:dyDescent="0.25">
      <c r="A602" s="311" t="s">
        <v>1477</v>
      </c>
      <c r="B602" s="311" t="s">
        <v>1077</v>
      </c>
      <c r="C602" s="313" t="s">
        <v>57</v>
      </c>
      <c r="D602" s="312">
        <v>1190</v>
      </c>
      <c r="E602" s="312">
        <v>0</v>
      </c>
      <c r="F602" s="312">
        <v>0</v>
      </c>
      <c r="G602" s="313" t="s">
        <v>57</v>
      </c>
      <c r="H602" s="312">
        <v>1190</v>
      </c>
    </row>
    <row r="603" spans="1:8" ht="20.100000000000001" customHeight="1" x14ac:dyDescent="0.25">
      <c r="A603" s="311" t="s">
        <v>1478</v>
      </c>
      <c r="B603" s="311" t="s">
        <v>1080</v>
      </c>
      <c r="C603" s="313" t="s">
        <v>57</v>
      </c>
      <c r="D603" s="312">
        <v>0</v>
      </c>
      <c r="E603" s="312">
        <v>0</v>
      </c>
      <c r="F603" s="312">
        <v>2800</v>
      </c>
      <c r="G603" s="313" t="s">
        <v>57</v>
      </c>
      <c r="H603" s="312">
        <v>2800</v>
      </c>
    </row>
    <row r="604" spans="1:8" ht="20.100000000000001" customHeight="1" x14ac:dyDescent="0.25">
      <c r="A604" s="311" t="s">
        <v>1479</v>
      </c>
      <c r="B604" s="311" t="s">
        <v>1082</v>
      </c>
      <c r="C604" s="313" t="s">
        <v>57</v>
      </c>
      <c r="D604" s="312">
        <v>0</v>
      </c>
      <c r="E604" s="312">
        <v>0</v>
      </c>
      <c r="F604" s="312">
        <v>2800</v>
      </c>
      <c r="G604" s="313" t="s">
        <v>57</v>
      </c>
      <c r="H604" s="312">
        <v>2800</v>
      </c>
    </row>
    <row r="605" spans="1:8" ht="20.100000000000001" customHeight="1" x14ac:dyDescent="0.25">
      <c r="A605" s="311" t="s">
        <v>1480</v>
      </c>
      <c r="B605" s="311" t="s">
        <v>1084</v>
      </c>
      <c r="C605" s="313" t="s">
        <v>57</v>
      </c>
      <c r="D605" s="312">
        <v>2800</v>
      </c>
      <c r="E605" s="312">
        <v>0</v>
      </c>
      <c r="F605" s="312">
        <v>0</v>
      </c>
      <c r="G605" s="313" t="s">
        <v>57</v>
      </c>
      <c r="H605" s="312">
        <v>2800</v>
      </c>
    </row>
    <row r="606" spans="1:8" ht="20.100000000000001" customHeight="1" x14ac:dyDescent="0.25">
      <c r="A606" s="311" t="s">
        <v>1481</v>
      </c>
      <c r="B606" s="311" t="s">
        <v>1086</v>
      </c>
      <c r="C606" s="313" t="s">
        <v>57</v>
      </c>
      <c r="D606" s="312">
        <v>2100</v>
      </c>
      <c r="E606" s="312">
        <v>0</v>
      </c>
      <c r="F606" s="312">
        <v>0</v>
      </c>
      <c r="G606" s="313" t="s">
        <v>57</v>
      </c>
      <c r="H606" s="312">
        <v>2100</v>
      </c>
    </row>
    <row r="607" spans="1:8" ht="20.100000000000001" customHeight="1" x14ac:dyDescent="0.25">
      <c r="A607" s="311" t="s">
        <v>1482</v>
      </c>
      <c r="B607" s="311" t="s">
        <v>680</v>
      </c>
      <c r="C607" s="313" t="s">
        <v>57</v>
      </c>
      <c r="D607" s="312">
        <v>38690865.140000001</v>
      </c>
      <c r="E607" s="312">
        <v>0</v>
      </c>
      <c r="F607" s="312">
        <v>0</v>
      </c>
      <c r="G607" s="313" t="s">
        <v>57</v>
      </c>
      <c r="H607" s="312">
        <v>38690865.140000001</v>
      </c>
    </row>
    <row r="608" spans="1:8" ht="20.100000000000001" customHeight="1" x14ac:dyDescent="0.25">
      <c r="A608" s="314" t="s">
        <v>1483</v>
      </c>
      <c r="B608" s="314" t="s">
        <v>218</v>
      </c>
      <c r="C608" s="316" t="s">
        <v>57</v>
      </c>
      <c r="D608" s="315">
        <v>10446445.449999999</v>
      </c>
      <c r="E608" s="315">
        <v>0</v>
      </c>
      <c r="F608" s="315">
        <v>0</v>
      </c>
      <c r="G608" s="316" t="s">
        <v>57</v>
      </c>
      <c r="H608" s="315">
        <v>10446445.449999999</v>
      </c>
    </row>
    <row r="609" spans="1:8" ht="20.100000000000001" customHeight="1" x14ac:dyDescent="0.25">
      <c r="A609" s="314" t="s">
        <v>1484</v>
      </c>
      <c r="B609" s="314" t="s">
        <v>220</v>
      </c>
      <c r="C609" s="316" t="s">
        <v>57</v>
      </c>
      <c r="D609" s="315">
        <v>3757988.99</v>
      </c>
      <c r="E609" s="315">
        <v>0</v>
      </c>
      <c r="F609" s="315">
        <v>0</v>
      </c>
      <c r="G609" s="316" t="s">
        <v>57</v>
      </c>
      <c r="H609" s="315">
        <v>3757988.99</v>
      </c>
    </row>
    <row r="610" spans="1:8" ht="20.100000000000001" customHeight="1" x14ac:dyDescent="0.25">
      <c r="A610" s="314" t="s">
        <v>1485</v>
      </c>
      <c r="B610" s="314" t="s">
        <v>222</v>
      </c>
      <c r="C610" s="316" t="s">
        <v>57</v>
      </c>
      <c r="D610" s="315">
        <v>3337367.16</v>
      </c>
      <c r="E610" s="315">
        <v>0</v>
      </c>
      <c r="F610" s="315">
        <v>0</v>
      </c>
      <c r="G610" s="316" t="s">
        <v>57</v>
      </c>
      <c r="H610" s="315">
        <v>3337367.16</v>
      </c>
    </row>
    <row r="611" spans="1:8" ht="20.100000000000001" customHeight="1" x14ac:dyDescent="0.25">
      <c r="A611" s="314" t="s">
        <v>1486</v>
      </c>
      <c r="B611" s="314" t="s">
        <v>224</v>
      </c>
      <c r="C611" s="316" t="s">
        <v>57</v>
      </c>
      <c r="D611" s="315">
        <v>7862470.3600000003</v>
      </c>
      <c r="E611" s="315">
        <v>0</v>
      </c>
      <c r="F611" s="315">
        <v>0</v>
      </c>
      <c r="G611" s="316" t="s">
        <v>57</v>
      </c>
      <c r="H611" s="315">
        <v>7862470.3600000003</v>
      </c>
    </row>
    <row r="612" spans="1:8" ht="20.100000000000001" customHeight="1" x14ac:dyDescent="0.25">
      <c r="A612" s="314" t="s">
        <v>1487</v>
      </c>
      <c r="B612" s="314" t="s">
        <v>226</v>
      </c>
      <c r="C612" s="316" t="s">
        <v>57</v>
      </c>
      <c r="D612" s="315">
        <v>4561192.3</v>
      </c>
      <c r="E612" s="315">
        <v>0</v>
      </c>
      <c r="F612" s="315">
        <v>0</v>
      </c>
      <c r="G612" s="316" t="s">
        <v>57</v>
      </c>
      <c r="H612" s="315">
        <v>4561192.3</v>
      </c>
    </row>
    <row r="613" spans="1:8" ht="20.100000000000001" customHeight="1" x14ac:dyDescent="0.25">
      <c r="A613" s="314" t="s">
        <v>1488</v>
      </c>
      <c r="B613" s="314" t="s">
        <v>228</v>
      </c>
      <c r="C613" s="316" t="s">
        <v>57</v>
      </c>
      <c r="D613" s="315">
        <v>2765075.14</v>
      </c>
      <c r="E613" s="315">
        <v>0</v>
      </c>
      <c r="F613" s="315">
        <v>0</v>
      </c>
      <c r="G613" s="316" t="s">
        <v>57</v>
      </c>
      <c r="H613" s="315">
        <v>2765075.14</v>
      </c>
    </row>
    <row r="614" spans="1:8" ht="20.100000000000001" customHeight="1" x14ac:dyDescent="0.25">
      <c r="A614" s="314" t="s">
        <v>1489</v>
      </c>
      <c r="B614" s="314" t="s">
        <v>229</v>
      </c>
      <c r="C614" s="316" t="s">
        <v>57</v>
      </c>
      <c r="D614" s="315">
        <v>2354645.0299999998</v>
      </c>
      <c r="E614" s="315">
        <v>0</v>
      </c>
      <c r="F614" s="315">
        <v>0</v>
      </c>
      <c r="G614" s="316" t="s">
        <v>57</v>
      </c>
      <c r="H614" s="315">
        <v>2354645.0299999998</v>
      </c>
    </row>
    <row r="615" spans="1:8" ht="20.100000000000001" customHeight="1" x14ac:dyDescent="0.25">
      <c r="A615" s="314" t="s">
        <v>1490</v>
      </c>
      <c r="B615" s="314" t="s">
        <v>231</v>
      </c>
      <c r="C615" s="316" t="s">
        <v>57</v>
      </c>
      <c r="D615" s="315">
        <v>1636821.79</v>
      </c>
      <c r="E615" s="315">
        <v>0</v>
      </c>
      <c r="F615" s="315">
        <v>0</v>
      </c>
      <c r="G615" s="316" t="s">
        <v>57</v>
      </c>
      <c r="H615" s="315">
        <v>1636821.79</v>
      </c>
    </row>
    <row r="616" spans="1:8" ht="20.100000000000001" customHeight="1" x14ac:dyDescent="0.25">
      <c r="A616" s="314" t="s">
        <v>1491</v>
      </c>
      <c r="B616" s="314" t="s">
        <v>763</v>
      </c>
      <c r="C616" s="316" t="s">
        <v>57</v>
      </c>
      <c r="D616" s="315">
        <v>1968858.92</v>
      </c>
      <c r="E616" s="315">
        <v>0</v>
      </c>
      <c r="F616" s="315">
        <v>0</v>
      </c>
      <c r="G616" s="316" t="s">
        <v>57</v>
      </c>
      <c r="H616" s="315">
        <v>1968858.92</v>
      </c>
    </row>
    <row r="617" spans="1:8" ht="20.100000000000001" customHeight="1" x14ac:dyDescent="0.25">
      <c r="A617" s="311" t="s">
        <v>1492</v>
      </c>
      <c r="B617" s="311" t="s">
        <v>681</v>
      </c>
      <c r="C617" s="313" t="s">
        <v>57</v>
      </c>
      <c r="D617" s="312">
        <v>8728421.3599999994</v>
      </c>
      <c r="E617" s="312">
        <v>0</v>
      </c>
      <c r="F617" s="312">
        <v>394435.39</v>
      </c>
      <c r="G617" s="313" t="s">
        <v>57</v>
      </c>
      <c r="H617" s="312">
        <v>9122856.75</v>
      </c>
    </row>
    <row r="618" spans="1:8" ht="20.100000000000001" customHeight="1" x14ac:dyDescent="0.25">
      <c r="A618" s="314" t="s">
        <v>1493</v>
      </c>
      <c r="B618" s="314" t="s">
        <v>241</v>
      </c>
      <c r="C618" s="316" t="s">
        <v>57</v>
      </c>
      <c r="D618" s="315">
        <v>2325627.5299999998</v>
      </c>
      <c r="E618" s="315">
        <v>0</v>
      </c>
      <c r="F618" s="315">
        <v>282578.49</v>
      </c>
      <c r="G618" s="316" t="s">
        <v>57</v>
      </c>
      <c r="H618" s="315">
        <v>2608206.02</v>
      </c>
    </row>
    <row r="619" spans="1:8" ht="20.100000000000001" customHeight="1" x14ac:dyDescent="0.25">
      <c r="A619" s="314" t="s">
        <v>1494</v>
      </c>
      <c r="B619" s="314" t="s">
        <v>178</v>
      </c>
      <c r="C619" s="316" t="s">
        <v>57</v>
      </c>
      <c r="D619" s="315">
        <v>599743.79</v>
      </c>
      <c r="E619" s="315">
        <v>0</v>
      </c>
      <c r="F619" s="315">
        <v>71280</v>
      </c>
      <c r="G619" s="316" t="s">
        <v>57</v>
      </c>
      <c r="H619" s="315">
        <v>671023.79</v>
      </c>
    </row>
    <row r="620" spans="1:8" ht="20.100000000000001" customHeight="1" x14ac:dyDescent="0.25">
      <c r="A620" s="314" t="s">
        <v>1495</v>
      </c>
      <c r="B620" s="314" t="s">
        <v>242</v>
      </c>
      <c r="C620" s="316" t="s">
        <v>57</v>
      </c>
      <c r="D620" s="318">
        <v>-2716399.5</v>
      </c>
      <c r="E620" s="315">
        <v>0</v>
      </c>
      <c r="F620" s="315">
        <v>2571</v>
      </c>
      <c r="G620" s="316" t="s">
        <v>57</v>
      </c>
      <c r="H620" s="318">
        <v>-2713828.5</v>
      </c>
    </row>
    <row r="621" spans="1:8" ht="20.100000000000001" customHeight="1" x14ac:dyDescent="0.25">
      <c r="A621" s="314" t="s">
        <v>1496</v>
      </c>
      <c r="B621" s="314" t="s">
        <v>243</v>
      </c>
      <c r="C621" s="316" t="s">
        <v>57</v>
      </c>
      <c r="D621" s="315">
        <v>8305343.0099999998</v>
      </c>
      <c r="E621" s="315">
        <v>0</v>
      </c>
      <c r="F621" s="315">
        <v>0</v>
      </c>
      <c r="G621" s="316" t="s">
        <v>57</v>
      </c>
      <c r="H621" s="315">
        <v>8305343.0099999998</v>
      </c>
    </row>
    <row r="622" spans="1:8" ht="20.100000000000001" customHeight="1" x14ac:dyDescent="0.25">
      <c r="A622" s="311" t="s">
        <v>1497</v>
      </c>
      <c r="B622" s="311" t="s">
        <v>811</v>
      </c>
      <c r="C622" s="313" t="s">
        <v>57</v>
      </c>
      <c r="D622" s="312">
        <v>41495.360000000001</v>
      </c>
      <c r="E622" s="312">
        <v>0</v>
      </c>
      <c r="F622" s="312">
        <v>0</v>
      </c>
      <c r="G622" s="313" t="s">
        <v>57</v>
      </c>
      <c r="H622" s="312">
        <v>41495.360000000001</v>
      </c>
    </row>
    <row r="623" spans="1:8" ht="20.100000000000001" customHeight="1" x14ac:dyDescent="0.25">
      <c r="A623" s="311" t="s">
        <v>1498</v>
      </c>
      <c r="B623" s="311" t="s">
        <v>1499</v>
      </c>
      <c r="C623" s="313" t="s">
        <v>57</v>
      </c>
      <c r="D623" s="312">
        <v>17500</v>
      </c>
      <c r="E623" s="312">
        <v>0</v>
      </c>
      <c r="F623" s="312">
        <v>0</v>
      </c>
      <c r="G623" s="313" t="s">
        <v>57</v>
      </c>
      <c r="H623" s="312">
        <v>17500</v>
      </c>
    </row>
    <row r="624" spans="1:8" ht="20.100000000000001" customHeight="1" x14ac:dyDescent="0.25">
      <c r="A624" s="311" t="s">
        <v>1500</v>
      </c>
      <c r="B624" s="311" t="s">
        <v>251</v>
      </c>
      <c r="C624" s="313" t="s">
        <v>57</v>
      </c>
      <c r="D624" s="312">
        <v>62000</v>
      </c>
      <c r="E624" s="312">
        <v>0</v>
      </c>
      <c r="F624" s="312">
        <v>0</v>
      </c>
      <c r="G624" s="313" t="s">
        <v>57</v>
      </c>
      <c r="H624" s="312">
        <v>62000</v>
      </c>
    </row>
    <row r="625" spans="1:8" ht="20.100000000000001" customHeight="1" x14ac:dyDescent="0.25">
      <c r="A625" s="311" t="s">
        <v>1501</v>
      </c>
      <c r="B625" s="311" t="s">
        <v>1502</v>
      </c>
      <c r="C625" s="313" t="s">
        <v>57</v>
      </c>
      <c r="D625" s="312">
        <v>190000</v>
      </c>
      <c r="E625" s="312">
        <v>0</v>
      </c>
      <c r="F625" s="312">
        <v>0</v>
      </c>
      <c r="G625" s="313" t="s">
        <v>57</v>
      </c>
      <c r="H625" s="312">
        <v>190000</v>
      </c>
    </row>
    <row r="626" spans="1:8" ht="20.100000000000001" customHeight="1" x14ac:dyDescent="0.25">
      <c r="A626" s="311" t="s">
        <v>1503</v>
      </c>
      <c r="B626" s="311" t="s">
        <v>253</v>
      </c>
      <c r="C626" s="313" t="s">
        <v>57</v>
      </c>
      <c r="D626" s="312">
        <v>495000</v>
      </c>
      <c r="E626" s="312">
        <v>0</v>
      </c>
      <c r="F626" s="312">
        <v>0</v>
      </c>
      <c r="G626" s="313" t="s">
        <v>57</v>
      </c>
      <c r="H626" s="312">
        <v>495000</v>
      </c>
    </row>
    <row r="627" spans="1:8" ht="20.100000000000001" customHeight="1" x14ac:dyDescent="0.25">
      <c r="A627" s="311" t="s">
        <v>1504</v>
      </c>
      <c r="B627" s="311" t="s">
        <v>706</v>
      </c>
      <c r="C627" s="313" t="s">
        <v>57</v>
      </c>
      <c r="D627" s="312">
        <v>30000</v>
      </c>
      <c r="E627" s="312">
        <v>0</v>
      </c>
      <c r="F627" s="312">
        <v>0</v>
      </c>
      <c r="G627" s="313" t="s">
        <v>57</v>
      </c>
      <c r="H627" s="312">
        <v>30000</v>
      </c>
    </row>
    <row r="628" spans="1:8" ht="20.100000000000001" customHeight="1" x14ac:dyDescent="0.25">
      <c r="A628" s="311" t="s">
        <v>1505</v>
      </c>
      <c r="B628" s="311" t="s">
        <v>803</v>
      </c>
      <c r="C628" s="313" t="s">
        <v>57</v>
      </c>
      <c r="D628" s="312">
        <v>170000</v>
      </c>
      <c r="E628" s="312">
        <v>0</v>
      </c>
      <c r="F628" s="312">
        <v>0</v>
      </c>
      <c r="G628" s="313" t="s">
        <v>57</v>
      </c>
      <c r="H628" s="312">
        <v>170000</v>
      </c>
    </row>
    <row r="629" spans="1:8" ht="20.100000000000001" customHeight="1" x14ac:dyDescent="0.25">
      <c r="A629" s="311" t="s">
        <v>1506</v>
      </c>
      <c r="B629" s="311" t="s">
        <v>804</v>
      </c>
      <c r="C629" s="313" t="s">
        <v>57</v>
      </c>
      <c r="D629" s="312">
        <v>55000</v>
      </c>
      <c r="E629" s="312">
        <v>0</v>
      </c>
      <c r="F629" s="312">
        <v>0</v>
      </c>
      <c r="G629" s="313" t="s">
        <v>57</v>
      </c>
      <c r="H629" s="312">
        <v>55000</v>
      </c>
    </row>
    <row r="630" spans="1:8" ht="20.100000000000001" customHeight="1" x14ac:dyDescent="0.25">
      <c r="A630" s="311" t="s">
        <v>1507</v>
      </c>
      <c r="B630" s="311" t="s">
        <v>1508</v>
      </c>
      <c r="C630" s="313" t="s">
        <v>57</v>
      </c>
      <c r="D630" s="312">
        <v>450000</v>
      </c>
      <c r="E630" s="312">
        <v>0</v>
      </c>
      <c r="F630" s="312">
        <v>0</v>
      </c>
      <c r="G630" s="313" t="s">
        <v>57</v>
      </c>
      <c r="H630" s="312">
        <v>450000</v>
      </c>
    </row>
    <row r="631" spans="1:8" ht="20.100000000000001" customHeight="1" x14ac:dyDescent="0.25">
      <c r="A631" s="311" t="s">
        <v>1509</v>
      </c>
      <c r="B631" s="311" t="s">
        <v>805</v>
      </c>
      <c r="C631" s="313" t="s">
        <v>57</v>
      </c>
      <c r="D631" s="312">
        <v>3327734</v>
      </c>
      <c r="E631" s="312">
        <v>0</v>
      </c>
      <c r="F631" s="312">
        <v>0</v>
      </c>
      <c r="G631" s="313" t="s">
        <v>57</v>
      </c>
      <c r="H631" s="312">
        <v>3327734</v>
      </c>
    </row>
    <row r="632" spans="1:8" ht="20.100000000000001" customHeight="1" x14ac:dyDescent="0.25">
      <c r="A632" s="311" t="s">
        <v>1510</v>
      </c>
      <c r="B632" s="311" t="s">
        <v>806</v>
      </c>
      <c r="C632" s="313" t="s">
        <v>57</v>
      </c>
      <c r="D632" s="312">
        <v>1167000</v>
      </c>
      <c r="E632" s="312">
        <v>0</v>
      </c>
      <c r="F632" s="312">
        <v>0</v>
      </c>
      <c r="G632" s="313" t="s">
        <v>57</v>
      </c>
      <c r="H632" s="312">
        <v>1167000</v>
      </c>
    </row>
    <row r="633" spans="1:8" ht="20.100000000000001" customHeight="1" x14ac:dyDescent="0.25">
      <c r="A633" s="311" t="s">
        <v>1511</v>
      </c>
      <c r="B633" s="311" t="s">
        <v>1512</v>
      </c>
      <c r="C633" s="313" t="s">
        <v>57</v>
      </c>
      <c r="D633" s="312">
        <v>300000</v>
      </c>
      <c r="E633" s="312">
        <v>0</v>
      </c>
      <c r="F633" s="312">
        <v>0</v>
      </c>
      <c r="G633" s="313" t="s">
        <v>57</v>
      </c>
      <c r="H633" s="312">
        <v>300000</v>
      </c>
    </row>
    <row r="634" spans="1:8" ht="20.100000000000001" customHeight="1" x14ac:dyDescent="0.25">
      <c r="A634" s="311" t="s">
        <v>1513</v>
      </c>
      <c r="B634" s="311" t="s">
        <v>686</v>
      </c>
      <c r="C634" s="313" t="s">
        <v>57</v>
      </c>
      <c r="D634" s="312">
        <v>80000</v>
      </c>
      <c r="E634" s="312">
        <v>0</v>
      </c>
      <c r="F634" s="312">
        <v>0</v>
      </c>
      <c r="G634" s="313" t="s">
        <v>57</v>
      </c>
      <c r="H634" s="312">
        <v>80000</v>
      </c>
    </row>
    <row r="635" spans="1:8" ht="20.100000000000001" customHeight="1" x14ac:dyDescent="0.25">
      <c r="A635" s="311" t="s">
        <v>1514</v>
      </c>
      <c r="B635" s="311" t="s">
        <v>179</v>
      </c>
      <c r="C635" s="313" t="s">
        <v>57</v>
      </c>
      <c r="D635" s="312">
        <v>1904732</v>
      </c>
      <c r="E635" s="312">
        <v>0</v>
      </c>
      <c r="F635" s="312">
        <v>0</v>
      </c>
      <c r="G635" s="313" t="s">
        <v>57</v>
      </c>
      <c r="H635" s="312">
        <v>1904732</v>
      </c>
    </row>
    <row r="636" spans="1:8" ht="20.100000000000001" customHeight="1" x14ac:dyDescent="0.25">
      <c r="A636" s="311" t="s">
        <v>1515</v>
      </c>
      <c r="B636" s="311" t="s">
        <v>687</v>
      </c>
      <c r="C636" s="313" t="s">
        <v>57</v>
      </c>
      <c r="D636" s="312">
        <v>14881.65</v>
      </c>
      <c r="E636" s="312">
        <v>0</v>
      </c>
      <c r="F636" s="312">
        <v>0</v>
      </c>
      <c r="G636" s="313" t="s">
        <v>57</v>
      </c>
      <c r="H636" s="312">
        <v>14881.65</v>
      </c>
    </row>
    <row r="637" spans="1:8" ht="20.100000000000001" customHeight="1" x14ac:dyDescent="0.25">
      <c r="A637" s="314" t="s">
        <v>1516</v>
      </c>
      <c r="B637" s="314" t="s">
        <v>244</v>
      </c>
      <c r="C637" s="316" t="s">
        <v>57</v>
      </c>
      <c r="D637" s="315">
        <v>214106.53</v>
      </c>
      <c r="E637" s="315">
        <v>0</v>
      </c>
      <c r="F637" s="315">
        <v>38005.9</v>
      </c>
      <c r="G637" s="316" t="s">
        <v>57</v>
      </c>
      <c r="H637" s="315">
        <v>252112.43</v>
      </c>
    </row>
    <row r="638" spans="1:8" ht="20.100000000000001" customHeight="1" x14ac:dyDescent="0.25">
      <c r="A638" s="311" t="s">
        <v>1517</v>
      </c>
      <c r="B638" s="311" t="s">
        <v>688</v>
      </c>
      <c r="C638" s="313" t="s">
        <v>57</v>
      </c>
      <c r="D638" s="312">
        <v>214106.53</v>
      </c>
      <c r="E638" s="312">
        <v>0</v>
      </c>
      <c r="F638" s="312">
        <v>38005.9</v>
      </c>
      <c r="G638" s="313" t="s">
        <v>57</v>
      </c>
      <c r="H638" s="312">
        <v>252112.43</v>
      </c>
    </row>
    <row r="639" spans="1:8" ht="20.100000000000001" customHeight="1" x14ac:dyDescent="0.25">
      <c r="A639" s="311" t="s">
        <v>1518</v>
      </c>
      <c r="B639" s="311" t="s">
        <v>689</v>
      </c>
      <c r="C639" s="312">
        <v>7511262.2199999997</v>
      </c>
      <c r="D639" s="313" t="s">
        <v>57</v>
      </c>
      <c r="E639" s="312">
        <v>550103.88</v>
      </c>
      <c r="F639" s="312">
        <v>0</v>
      </c>
      <c r="G639" s="312">
        <v>8061366.0999999996</v>
      </c>
      <c r="H639" s="313" t="s">
        <v>57</v>
      </c>
    </row>
    <row r="640" spans="1:8" ht="20.100000000000001" customHeight="1" x14ac:dyDescent="0.25">
      <c r="A640" s="311" t="s">
        <v>1519</v>
      </c>
      <c r="B640" s="311" t="s">
        <v>243</v>
      </c>
      <c r="C640" s="312">
        <v>5694126.1699999999</v>
      </c>
      <c r="D640" s="313" t="s">
        <v>57</v>
      </c>
      <c r="E640" s="312">
        <v>329482.46999999997</v>
      </c>
      <c r="F640" s="312">
        <v>0</v>
      </c>
      <c r="G640" s="312">
        <v>6023608.6399999997</v>
      </c>
      <c r="H640" s="313" t="s">
        <v>57</v>
      </c>
    </row>
    <row r="641" spans="1:8" ht="20.100000000000001" customHeight="1" x14ac:dyDescent="0.25">
      <c r="A641" s="314" t="s">
        <v>1520</v>
      </c>
      <c r="B641" s="314" t="s">
        <v>250</v>
      </c>
      <c r="C641" s="315">
        <v>84035</v>
      </c>
      <c r="D641" s="316" t="s">
        <v>57</v>
      </c>
      <c r="E641" s="315">
        <v>10447.280000000001</v>
      </c>
      <c r="F641" s="315">
        <v>0</v>
      </c>
      <c r="G641" s="315">
        <v>94482.28</v>
      </c>
      <c r="H641" s="316" t="s">
        <v>57</v>
      </c>
    </row>
    <row r="642" spans="1:8" ht="20.100000000000001" customHeight="1" x14ac:dyDescent="0.25">
      <c r="A642" s="311" t="s">
        <v>1521</v>
      </c>
      <c r="B642" s="311" t="s">
        <v>690</v>
      </c>
      <c r="C642" s="312">
        <v>48933</v>
      </c>
      <c r="D642" s="313" t="s">
        <v>57</v>
      </c>
      <c r="E642" s="312">
        <v>0</v>
      </c>
      <c r="F642" s="312">
        <v>0</v>
      </c>
      <c r="G642" s="312">
        <v>48933</v>
      </c>
      <c r="H642" s="313" t="s">
        <v>57</v>
      </c>
    </row>
    <row r="643" spans="1:8" ht="20.100000000000001" customHeight="1" x14ac:dyDescent="0.25">
      <c r="A643" s="311" t="s">
        <v>1522</v>
      </c>
      <c r="B643" s="311" t="s">
        <v>691</v>
      </c>
      <c r="C643" s="312">
        <v>0</v>
      </c>
      <c r="D643" s="313" t="s">
        <v>57</v>
      </c>
      <c r="E643" s="312">
        <v>8315.2800000000007</v>
      </c>
      <c r="F643" s="312">
        <v>0</v>
      </c>
      <c r="G643" s="312">
        <v>8315.2800000000007</v>
      </c>
      <c r="H643" s="313" t="s">
        <v>57</v>
      </c>
    </row>
    <row r="644" spans="1:8" ht="20.100000000000001" customHeight="1" x14ac:dyDescent="0.25">
      <c r="A644" s="311" t="s">
        <v>1523</v>
      </c>
      <c r="B644" s="311" t="s">
        <v>692</v>
      </c>
      <c r="C644" s="312">
        <v>35102</v>
      </c>
      <c r="D644" s="313" t="s">
        <v>57</v>
      </c>
      <c r="E644" s="312">
        <v>2132</v>
      </c>
      <c r="F644" s="312">
        <v>0</v>
      </c>
      <c r="G644" s="312">
        <v>37234</v>
      </c>
      <c r="H644" s="313" t="s">
        <v>57</v>
      </c>
    </row>
    <row r="645" spans="1:8" ht="20.100000000000001" customHeight="1" x14ac:dyDescent="0.25">
      <c r="A645" s="314" t="s">
        <v>1524</v>
      </c>
      <c r="B645" s="314" t="s">
        <v>275</v>
      </c>
      <c r="C645" s="315">
        <v>44268.28</v>
      </c>
      <c r="D645" s="316" t="s">
        <v>57</v>
      </c>
      <c r="E645" s="315">
        <v>0</v>
      </c>
      <c r="F645" s="315">
        <v>0</v>
      </c>
      <c r="G645" s="315">
        <v>44268.28</v>
      </c>
      <c r="H645" s="316" t="s">
        <v>57</v>
      </c>
    </row>
    <row r="646" spans="1:8" ht="20.100000000000001" customHeight="1" x14ac:dyDescent="0.25">
      <c r="A646" s="311" t="s">
        <v>1525</v>
      </c>
      <c r="B646" s="311" t="s">
        <v>693</v>
      </c>
      <c r="C646" s="312">
        <v>19176.28</v>
      </c>
      <c r="D646" s="313" t="s">
        <v>57</v>
      </c>
      <c r="E646" s="312">
        <v>0</v>
      </c>
      <c r="F646" s="312">
        <v>0</v>
      </c>
      <c r="G646" s="312">
        <v>19176.28</v>
      </c>
      <c r="H646" s="313" t="s">
        <v>57</v>
      </c>
    </row>
    <row r="647" spans="1:8" ht="20.100000000000001" customHeight="1" x14ac:dyDescent="0.25">
      <c r="A647" s="311" t="s">
        <v>1526</v>
      </c>
      <c r="B647" s="311" t="s">
        <v>694</v>
      </c>
      <c r="C647" s="312">
        <v>16381</v>
      </c>
      <c r="D647" s="313" t="s">
        <v>57</v>
      </c>
      <c r="E647" s="312">
        <v>0</v>
      </c>
      <c r="F647" s="312">
        <v>0</v>
      </c>
      <c r="G647" s="312">
        <v>16381</v>
      </c>
      <c r="H647" s="313" t="s">
        <v>57</v>
      </c>
    </row>
    <row r="648" spans="1:8" ht="20.100000000000001" customHeight="1" x14ac:dyDescent="0.25">
      <c r="A648" s="311" t="s">
        <v>1527</v>
      </c>
      <c r="B648" s="311" t="s">
        <v>695</v>
      </c>
      <c r="C648" s="312">
        <v>2023</v>
      </c>
      <c r="D648" s="313" t="s">
        <v>57</v>
      </c>
      <c r="E648" s="312">
        <v>0</v>
      </c>
      <c r="F648" s="312">
        <v>0</v>
      </c>
      <c r="G648" s="312">
        <v>2023</v>
      </c>
      <c r="H648" s="313" t="s">
        <v>57</v>
      </c>
    </row>
    <row r="649" spans="1:8" ht="20.100000000000001" customHeight="1" x14ac:dyDescent="0.25">
      <c r="A649" s="311" t="s">
        <v>1528</v>
      </c>
      <c r="B649" s="311" t="s">
        <v>696</v>
      </c>
      <c r="C649" s="312">
        <v>2300</v>
      </c>
      <c r="D649" s="313" t="s">
        <v>57</v>
      </c>
      <c r="E649" s="312">
        <v>0</v>
      </c>
      <c r="F649" s="312">
        <v>0</v>
      </c>
      <c r="G649" s="312">
        <v>2300</v>
      </c>
      <c r="H649" s="313" t="s">
        <v>57</v>
      </c>
    </row>
    <row r="650" spans="1:8" ht="20.100000000000001" customHeight="1" x14ac:dyDescent="0.25">
      <c r="A650" s="311" t="s">
        <v>1529</v>
      </c>
      <c r="B650" s="311" t="s">
        <v>682</v>
      </c>
      <c r="C650" s="312">
        <v>4388</v>
      </c>
      <c r="D650" s="313" t="s">
        <v>57</v>
      </c>
      <c r="E650" s="312">
        <v>0</v>
      </c>
      <c r="F650" s="312">
        <v>0</v>
      </c>
      <c r="G650" s="312">
        <v>4388</v>
      </c>
      <c r="H650" s="313" t="s">
        <v>57</v>
      </c>
    </row>
    <row r="651" spans="1:8" ht="20.100000000000001" customHeight="1" x14ac:dyDescent="0.25">
      <c r="A651" s="314" t="s">
        <v>1530</v>
      </c>
      <c r="B651" s="314" t="s">
        <v>251</v>
      </c>
      <c r="C651" s="315">
        <v>132634.14000000001</v>
      </c>
      <c r="D651" s="316" t="s">
        <v>57</v>
      </c>
      <c r="E651" s="315">
        <v>39558.39</v>
      </c>
      <c r="F651" s="315">
        <v>0</v>
      </c>
      <c r="G651" s="315">
        <v>172192.53</v>
      </c>
      <c r="H651" s="316" t="s">
        <v>57</v>
      </c>
    </row>
    <row r="652" spans="1:8" ht="20.100000000000001" customHeight="1" x14ac:dyDescent="0.25">
      <c r="A652" s="311" t="s">
        <v>1531</v>
      </c>
      <c r="B652" s="311" t="s">
        <v>697</v>
      </c>
      <c r="C652" s="312">
        <v>83505.919999999998</v>
      </c>
      <c r="D652" s="313" t="s">
        <v>57</v>
      </c>
      <c r="E652" s="312">
        <v>34117.599999999999</v>
      </c>
      <c r="F652" s="312">
        <v>0</v>
      </c>
      <c r="G652" s="312">
        <v>117623.52</v>
      </c>
      <c r="H652" s="313" t="s">
        <v>57</v>
      </c>
    </row>
    <row r="653" spans="1:8" ht="20.100000000000001" customHeight="1" x14ac:dyDescent="0.25">
      <c r="A653" s="311" t="s">
        <v>1532</v>
      </c>
      <c r="B653" s="311" t="s">
        <v>698</v>
      </c>
      <c r="C653" s="312">
        <v>28210.12</v>
      </c>
      <c r="D653" s="313" t="s">
        <v>57</v>
      </c>
      <c r="E653" s="312">
        <v>3608.35</v>
      </c>
      <c r="F653" s="312">
        <v>0</v>
      </c>
      <c r="G653" s="312">
        <v>31818.47</v>
      </c>
      <c r="H653" s="313" t="s">
        <v>57</v>
      </c>
    </row>
    <row r="654" spans="1:8" ht="20.100000000000001" customHeight="1" x14ac:dyDescent="0.25">
      <c r="A654" s="311" t="s">
        <v>1533</v>
      </c>
      <c r="B654" s="311" t="s">
        <v>699</v>
      </c>
      <c r="C654" s="312">
        <v>13855.32</v>
      </c>
      <c r="D654" s="313" t="s">
        <v>57</v>
      </c>
      <c r="E654" s="312">
        <v>0</v>
      </c>
      <c r="F654" s="312">
        <v>0</v>
      </c>
      <c r="G654" s="312">
        <v>13855.32</v>
      </c>
      <c r="H654" s="313" t="s">
        <v>57</v>
      </c>
    </row>
    <row r="655" spans="1:8" ht="20.100000000000001" customHeight="1" x14ac:dyDescent="0.25">
      <c r="A655" s="311" t="s">
        <v>1534</v>
      </c>
      <c r="B655" s="311" t="s">
        <v>825</v>
      </c>
      <c r="C655" s="312">
        <v>7062.78</v>
      </c>
      <c r="D655" s="313" t="s">
        <v>57</v>
      </c>
      <c r="E655" s="312">
        <v>1832.44</v>
      </c>
      <c r="F655" s="312">
        <v>0</v>
      </c>
      <c r="G655" s="312">
        <v>8895.2199999999993</v>
      </c>
      <c r="H655" s="313" t="s">
        <v>57</v>
      </c>
    </row>
    <row r="656" spans="1:8" ht="20.100000000000001" customHeight="1" x14ac:dyDescent="0.25">
      <c r="A656" s="314" t="s">
        <v>1535</v>
      </c>
      <c r="B656" s="314" t="s">
        <v>252</v>
      </c>
      <c r="C656" s="315">
        <v>208207</v>
      </c>
      <c r="D656" s="316" t="s">
        <v>57</v>
      </c>
      <c r="E656" s="315">
        <v>3750</v>
      </c>
      <c r="F656" s="315">
        <v>0</v>
      </c>
      <c r="G656" s="315">
        <v>211957</v>
      </c>
      <c r="H656" s="316" t="s">
        <v>57</v>
      </c>
    </row>
    <row r="657" spans="1:8" ht="20.100000000000001" customHeight="1" x14ac:dyDescent="0.25">
      <c r="A657" s="311" t="s">
        <v>1536</v>
      </c>
      <c r="B657" s="311" t="s">
        <v>267</v>
      </c>
      <c r="C657" s="312">
        <v>72766</v>
      </c>
      <c r="D657" s="313" t="s">
        <v>57</v>
      </c>
      <c r="E657" s="312">
        <v>2500</v>
      </c>
      <c r="F657" s="312">
        <v>0</v>
      </c>
      <c r="G657" s="312">
        <v>75266</v>
      </c>
      <c r="H657" s="313" t="s">
        <v>57</v>
      </c>
    </row>
    <row r="658" spans="1:8" ht="20.100000000000001" customHeight="1" x14ac:dyDescent="0.25">
      <c r="A658" s="311" t="s">
        <v>1537</v>
      </c>
      <c r="B658" s="311" t="s">
        <v>701</v>
      </c>
      <c r="C658" s="312">
        <v>72065</v>
      </c>
      <c r="D658" s="313" t="s">
        <v>57</v>
      </c>
      <c r="E658" s="312">
        <v>1250</v>
      </c>
      <c r="F658" s="312">
        <v>0</v>
      </c>
      <c r="G658" s="312">
        <v>73315</v>
      </c>
      <c r="H658" s="313" t="s">
        <v>57</v>
      </c>
    </row>
    <row r="659" spans="1:8" ht="20.100000000000001" customHeight="1" x14ac:dyDescent="0.25">
      <c r="A659" s="311" t="s">
        <v>1538</v>
      </c>
      <c r="B659" s="311" t="s">
        <v>702</v>
      </c>
      <c r="C659" s="312">
        <v>12940.4</v>
      </c>
      <c r="D659" s="313" t="s">
        <v>57</v>
      </c>
      <c r="E659" s="312">
        <v>0</v>
      </c>
      <c r="F659" s="312">
        <v>0</v>
      </c>
      <c r="G659" s="312">
        <v>12940.4</v>
      </c>
      <c r="H659" s="313" t="s">
        <v>57</v>
      </c>
    </row>
    <row r="660" spans="1:8" ht="20.100000000000001" customHeight="1" x14ac:dyDescent="0.25">
      <c r="A660" s="311" t="s">
        <v>1539</v>
      </c>
      <c r="B660" s="311" t="s">
        <v>703</v>
      </c>
      <c r="C660" s="312">
        <v>23569.68</v>
      </c>
      <c r="D660" s="313" t="s">
        <v>57</v>
      </c>
      <c r="E660" s="312">
        <v>0</v>
      </c>
      <c r="F660" s="312">
        <v>0</v>
      </c>
      <c r="G660" s="312">
        <v>23569.68</v>
      </c>
      <c r="H660" s="313" t="s">
        <v>57</v>
      </c>
    </row>
    <row r="661" spans="1:8" ht="20.100000000000001" customHeight="1" x14ac:dyDescent="0.25">
      <c r="A661" s="311" t="s">
        <v>1540</v>
      </c>
      <c r="B661" s="311" t="s">
        <v>704</v>
      </c>
      <c r="C661" s="312">
        <v>26865.919999999998</v>
      </c>
      <c r="D661" s="313" t="s">
        <v>57</v>
      </c>
      <c r="E661" s="312">
        <v>0</v>
      </c>
      <c r="F661" s="312">
        <v>0</v>
      </c>
      <c r="G661" s="312">
        <v>26865.919999999998</v>
      </c>
      <c r="H661" s="313" t="s">
        <v>57</v>
      </c>
    </row>
    <row r="662" spans="1:8" ht="20.100000000000001" customHeight="1" x14ac:dyDescent="0.25">
      <c r="A662" s="314" t="s">
        <v>1541</v>
      </c>
      <c r="B662" s="314" t="s">
        <v>253</v>
      </c>
      <c r="C662" s="315">
        <v>192782.91</v>
      </c>
      <c r="D662" s="316" t="s">
        <v>57</v>
      </c>
      <c r="E662" s="315">
        <v>19699.009999999998</v>
      </c>
      <c r="F662" s="315">
        <v>0</v>
      </c>
      <c r="G662" s="315">
        <v>212481.92000000001</v>
      </c>
      <c r="H662" s="316" t="s">
        <v>57</v>
      </c>
    </row>
    <row r="663" spans="1:8" ht="20.100000000000001" customHeight="1" x14ac:dyDescent="0.25">
      <c r="A663" s="311" t="s">
        <v>1542</v>
      </c>
      <c r="B663" s="311" t="s">
        <v>705</v>
      </c>
      <c r="C663" s="312">
        <v>140012.49</v>
      </c>
      <c r="D663" s="313" t="s">
        <v>57</v>
      </c>
      <c r="E663" s="312">
        <v>19699.009999999998</v>
      </c>
      <c r="F663" s="312">
        <v>0</v>
      </c>
      <c r="G663" s="312">
        <v>159711.5</v>
      </c>
      <c r="H663" s="313" t="s">
        <v>57</v>
      </c>
    </row>
    <row r="664" spans="1:8" ht="20.100000000000001" customHeight="1" x14ac:dyDescent="0.25">
      <c r="A664" s="311" t="s">
        <v>1543</v>
      </c>
      <c r="B664" s="311" t="s">
        <v>168</v>
      </c>
      <c r="C664" s="312">
        <v>52770.42</v>
      </c>
      <c r="D664" s="313" t="s">
        <v>57</v>
      </c>
      <c r="E664" s="312">
        <v>0</v>
      </c>
      <c r="F664" s="312">
        <v>0</v>
      </c>
      <c r="G664" s="312">
        <v>52770.42</v>
      </c>
      <c r="H664" s="313" t="s">
        <v>57</v>
      </c>
    </row>
    <row r="665" spans="1:8" ht="20.100000000000001" customHeight="1" x14ac:dyDescent="0.25">
      <c r="A665" s="314" t="s">
        <v>1544</v>
      </c>
      <c r="B665" s="314" t="s">
        <v>254</v>
      </c>
      <c r="C665" s="315">
        <v>101757.54</v>
      </c>
      <c r="D665" s="316" t="s">
        <v>57</v>
      </c>
      <c r="E665" s="315">
        <v>27109.98</v>
      </c>
      <c r="F665" s="315">
        <v>0</v>
      </c>
      <c r="G665" s="315">
        <v>128867.52</v>
      </c>
      <c r="H665" s="316" t="s">
        <v>57</v>
      </c>
    </row>
    <row r="666" spans="1:8" ht="20.100000000000001" customHeight="1" x14ac:dyDescent="0.25">
      <c r="A666" s="311" t="s">
        <v>1545</v>
      </c>
      <c r="B666" s="311" t="s">
        <v>707</v>
      </c>
      <c r="C666" s="312">
        <v>101757.54</v>
      </c>
      <c r="D666" s="313" t="s">
        <v>57</v>
      </c>
      <c r="E666" s="312">
        <v>27109.98</v>
      </c>
      <c r="F666" s="312">
        <v>0</v>
      </c>
      <c r="G666" s="312">
        <v>128867.52</v>
      </c>
      <c r="H666" s="313" t="s">
        <v>57</v>
      </c>
    </row>
    <row r="667" spans="1:8" ht="20.100000000000001" customHeight="1" x14ac:dyDescent="0.25">
      <c r="A667" s="314" t="s">
        <v>1546</v>
      </c>
      <c r="B667" s="314" t="s">
        <v>255</v>
      </c>
      <c r="C667" s="315">
        <v>28060.44</v>
      </c>
      <c r="D667" s="316" t="s">
        <v>57</v>
      </c>
      <c r="E667" s="315">
        <v>32216.51</v>
      </c>
      <c r="F667" s="315">
        <v>0</v>
      </c>
      <c r="G667" s="315">
        <v>60276.95</v>
      </c>
      <c r="H667" s="316" t="s">
        <v>57</v>
      </c>
    </row>
    <row r="668" spans="1:8" ht="20.100000000000001" customHeight="1" x14ac:dyDescent="0.25">
      <c r="A668" s="311" t="s">
        <v>1547</v>
      </c>
      <c r="B668" s="311" t="s">
        <v>162</v>
      </c>
      <c r="C668" s="312">
        <v>28060.44</v>
      </c>
      <c r="D668" s="313" t="s">
        <v>57</v>
      </c>
      <c r="E668" s="312">
        <v>32216.51</v>
      </c>
      <c r="F668" s="312">
        <v>0</v>
      </c>
      <c r="G668" s="312">
        <v>60276.95</v>
      </c>
      <c r="H668" s="313" t="s">
        <v>57</v>
      </c>
    </row>
    <row r="669" spans="1:8" ht="20.100000000000001" customHeight="1" x14ac:dyDescent="0.25">
      <c r="A669" s="314" t="s">
        <v>1548</v>
      </c>
      <c r="B669" s="314" t="s">
        <v>256</v>
      </c>
      <c r="C669" s="315">
        <v>418764</v>
      </c>
      <c r="D669" s="316" t="s">
        <v>57</v>
      </c>
      <c r="E669" s="315">
        <v>0</v>
      </c>
      <c r="F669" s="315">
        <v>0</v>
      </c>
      <c r="G669" s="315">
        <v>418764</v>
      </c>
      <c r="H669" s="316" t="s">
        <v>57</v>
      </c>
    </row>
    <row r="670" spans="1:8" ht="20.100000000000001" customHeight="1" x14ac:dyDescent="0.25">
      <c r="A670" s="311" t="s">
        <v>1549</v>
      </c>
      <c r="B670" s="311" t="s">
        <v>266</v>
      </c>
      <c r="C670" s="312">
        <v>355764</v>
      </c>
      <c r="D670" s="313" t="s">
        <v>57</v>
      </c>
      <c r="E670" s="312">
        <v>0</v>
      </c>
      <c r="F670" s="312">
        <v>0</v>
      </c>
      <c r="G670" s="312">
        <v>355764</v>
      </c>
      <c r="H670" s="313" t="s">
        <v>57</v>
      </c>
    </row>
    <row r="671" spans="1:8" ht="20.100000000000001" customHeight="1" x14ac:dyDescent="0.25">
      <c r="A671" s="311" t="s">
        <v>1550</v>
      </c>
      <c r="B671" s="311" t="s">
        <v>267</v>
      </c>
      <c r="C671" s="312">
        <v>22500</v>
      </c>
      <c r="D671" s="313" t="s">
        <v>57</v>
      </c>
      <c r="E671" s="312">
        <v>0</v>
      </c>
      <c r="F671" s="312">
        <v>0</v>
      </c>
      <c r="G671" s="312">
        <v>22500</v>
      </c>
      <c r="H671" s="313" t="s">
        <v>57</v>
      </c>
    </row>
    <row r="672" spans="1:8" ht="20.100000000000001" customHeight="1" x14ac:dyDescent="0.25">
      <c r="A672" s="311" t="s">
        <v>1551</v>
      </c>
      <c r="B672" s="311" t="s">
        <v>701</v>
      </c>
      <c r="C672" s="312">
        <v>17500</v>
      </c>
      <c r="D672" s="313" t="s">
        <v>57</v>
      </c>
      <c r="E672" s="312">
        <v>0</v>
      </c>
      <c r="F672" s="312">
        <v>0</v>
      </c>
      <c r="G672" s="312">
        <v>17500</v>
      </c>
      <c r="H672" s="313" t="s">
        <v>57</v>
      </c>
    </row>
    <row r="673" spans="1:8" ht="20.100000000000001" customHeight="1" x14ac:dyDescent="0.25">
      <c r="A673" s="311" t="s">
        <v>1552</v>
      </c>
      <c r="B673" s="311" t="s">
        <v>702</v>
      </c>
      <c r="C673" s="312">
        <v>7500</v>
      </c>
      <c r="D673" s="313" t="s">
        <v>57</v>
      </c>
      <c r="E673" s="312">
        <v>0</v>
      </c>
      <c r="F673" s="312">
        <v>0</v>
      </c>
      <c r="G673" s="312">
        <v>7500</v>
      </c>
      <c r="H673" s="313" t="s">
        <v>57</v>
      </c>
    </row>
    <row r="674" spans="1:8" ht="20.100000000000001" customHeight="1" x14ac:dyDescent="0.25">
      <c r="A674" s="311" t="s">
        <v>1553</v>
      </c>
      <c r="B674" s="311" t="s">
        <v>703</v>
      </c>
      <c r="C674" s="312">
        <v>7500</v>
      </c>
      <c r="D674" s="313" t="s">
        <v>57</v>
      </c>
      <c r="E674" s="312">
        <v>0</v>
      </c>
      <c r="F674" s="312">
        <v>0</v>
      </c>
      <c r="G674" s="312">
        <v>7500</v>
      </c>
      <c r="H674" s="313" t="s">
        <v>57</v>
      </c>
    </row>
    <row r="675" spans="1:8" ht="20.100000000000001" customHeight="1" x14ac:dyDescent="0.25">
      <c r="A675" s="311" t="s">
        <v>1554</v>
      </c>
      <c r="B675" s="311" t="s">
        <v>704</v>
      </c>
      <c r="C675" s="312">
        <v>8000</v>
      </c>
      <c r="D675" s="313" t="s">
        <v>57</v>
      </c>
      <c r="E675" s="312">
        <v>0</v>
      </c>
      <c r="F675" s="312">
        <v>0</v>
      </c>
      <c r="G675" s="312">
        <v>8000</v>
      </c>
      <c r="H675" s="313" t="s">
        <v>57</v>
      </c>
    </row>
    <row r="676" spans="1:8" ht="20.100000000000001" customHeight="1" x14ac:dyDescent="0.25">
      <c r="A676" s="314" t="s">
        <v>1555</v>
      </c>
      <c r="B676" s="314" t="s">
        <v>257</v>
      </c>
      <c r="C676" s="315">
        <v>1468879.45</v>
      </c>
      <c r="D676" s="316" t="s">
        <v>57</v>
      </c>
      <c r="E676" s="315">
        <v>162835.70000000001</v>
      </c>
      <c r="F676" s="315">
        <v>0</v>
      </c>
      <c r="G676" s="315">
        <v>1631715.15</v>
      </c>
      <c r="H676" s="316" t="s">
        <v>57</v>
      </c>
    </row>
    <row r="677" spans="1:8" ht="20.100000000000001" customHeight="1" x14ac:dyDescent="0.25">
      <c r="A677" s="311" t="s">
        <v>1556</v>
      </c>
      <c r="B677" s="311" t="s">
        <v>266</v>
      </c>
      <c r="C677" s="312">
        <v>124680.07</v>
      </c>
      <c r="D677" s="313" t="s">
        <v>57</v>
      </c>
      <c r="E677" s="312">
        <v>4756</v>
      </c>
      <c r="F677" s="312">
        <v>0</v>
      </c>
      <c r="G677" s="312">
        <v>129436.07</v>
      </c>
      <c r="H677" s="313" t="s">
        <v>57</v>
      </c>
    </row>
    <row r="678" spans="1:8" ht="20.100000000000001" customHeight="1" x14ac:dyDescent="0.25">
      <c r="A678" s="311" t="s">
        <v>1557</v>
      </c>
      <c r="B678" s="311" t="s">
        <v>267</v>
      </c>
      <c r="C678" s="312">
        <v>8750</v>
      </c>
      <c r="D678" s="313" t="s">
        <v>57</v>
      </c>
      <c r="E678" s="312">
        <v>0</v>
      </c>
      <c r="F678" s="312">
        <v>0</v>
      </c>
      <c r="G678" s="312">
        <v>8750</v>
      </c>
      <c r="H678" s="313" t="s">
        <v>57</v>
      </c>
    </row>
    <row r="679" spans="1:8" ht="20.100000000000001" customHeight="1" x14ac:dyDescent="0.25">
      <c r="A679" s="311" t="s">
        <v>1558</v>
      </c>
      <c r="B679" s="311" t="s">
        <v>701</v>
      </c>
      <c r="C679" s="312">
        <v>11439.64</v>
      </c>
      <c r="D679" s="313" t="s">
        <v>57</v>
      </c>
      <c r="E679" s="312">
        <v>0</v>
      </c>
      <c r="F679" s="312">
        <v>0</v>
      </c>
      <c r="G679" s="312">
        <v>11439.64</v>
      </c>
      <c r="H679" s="313" t="s">
        <v>57</v>
      </c>
    </row>
    <row r="680" spans="1:8" ht="20.100000000000001" customHeight="1" x14ac:dyDescent="0.25">
      <c r="A680" s="311" t="s">
        <v>1559</v>
      </c>
      <c r="B680" s="311" t="s">
        <v>694</v>
      </c>
      <c r="C680" s="312">
        <v>299363.65000000002</v>
      </c>
      <c r="D680" s="313" t="s">
        <v>57</v>
      </c>
      <c r="E680" s="312">
        <v>8206.2800000000007</v>
      </c>
      <c r="F680" s="312">
        <v>0</v>
      </c>
      <c r="G680" s="312">
        <v>307569.93</v>
      </c>
      <c r="H680" s="313" t="s">
        <v>57</v>
      </c>
    </row>
    <row r="681" spans="1:8" ht="20.100000000000001" customHeight="1" x14ac:dyDescent="0.25">
      <c r="A681" s="311" t="s">
        <v>1560</v>
      </c>
      <c r="B681" s="311" t="s">
        <v>741</v>
      </c>
      <c r="C681" s="312">
        <v>390916.79</v>
      </c>
      <c r="D681" s="313" t="s">
        <v>57</v>
      </c>
      <c r="E681" s="312">
        <v>92828.28</v>
      </c>
      <c r="F681" s="312">
        <v>0</v>
      </c>
      <c r="G681" s="312">
        <v>483745.07</v>
      </c>
      <c r="H681" s="313" t="s">
        <v>57</v>
      </c>
    </row>
    <row r="682" spans="1:8" ht="20.100000000000001" customHeight="1" x14ac:dyDescent="0.25">
      <c r="A682" s="311" t="s">
        <v>1561</v>
      </c>
      <c r="B682" s="311" t="s">
        <v>708</v>
      </c>
      <c r="C682" s="312">
        <v>243600</v>
      </c>
      <c r="D682" s="313" t="s">
        <v>57</v>
      </c>
      <c r="E682" s="312">
        <v>0</v>
      </c>
      <c r="F682" s="312">
        <v>0</v>
      </c>
      <c r="G682" s="312">
        <v>243600</v>
      </c>
      <c r="H682" s="313" t="s">
        <v>57</v>
      </c>
    </row>
    <row r="683" spans="1:8" ht="20.100000000000001" customHeight="1" x14ac:dyDescent="0.25">
      <c r="A683" s="311" t="s">
        <v>1562</v>
      </c>
      <c r="B683" s="311" t="s">
        <v>710</v>
      </c>
      <c r="C683" s="312">
        <v>207790.68</v>
      </c>
      <c r="D683" s="313" t="s">
        <v>57</v>
      </c>
      <c r="E683" s="312">
        <v>0</v>
      </c>
      <c r="F683" s="312">
        <v>0</v>
      </c>
      <c r="G683" s="312">
        <v>207790.68</v>
      </c>
      <c r="H683" s="313" t="s">
        <v>57</v>
      </c>
    </row>
    <row r="684" spans="1:8" ht="20.100000000000001" customHeight="1" x14ac:dyDescent="0.25">
      <c r="A684" s="311" t="s">
        <v>1563</v>
      </c>
      <c r="B684" s="311" t="s">
        <v>711</v>
      </c>
      <c r="C684" s="312">
        <v>42166</v>
      </c>
      <c r="D684" s="313" t="s">
        <v>57</v>
      </c>
      <c r="E684" s="312">
        <v>0</v>
      </c>
      <c r="F684" s="312">
        <v>0</v>
      </c>
      <c r="G684" s="312">
        <v>42166</v>
      </c>
      <c r="H684" s="313" t="s">
        <v>57</v>
      </c>
    </row>
    <row r="685" spans="1:8" ht="20.100000000000001" customHeight="1" x14ac:dyDescent="0.25">
      <c r="A685" s="311" t="s">
        <v>1564</v>
      </c>
      <c r="B685" s="311" t="s">
        <v>712</v>
      </c>
      <c r="C685" s="312">
        <v>0</v>
      </c>
      <c r="D685" s="313" t="s">
        <v>57</v>
      </c>
      <c r="E685" s="312">
        <v>463.26</v>
      </c>
      <c r="F685" s="312">
        <v>0</v>
      </c>
      <c r="G685" s="312">
        <v>463.26</v>
      </c>
      <c r="H685" s="313" t="s">
        <v>57</v>
      </c>
    </row>
    <row r="686" spans="1:8" ht="20.100000000000001" customHeight="1" x14ac:dyDescent="0.25">
      <c r="A686" s="311" t="s">
        <v>1565</v>
      </c>
      <c r="B686" s="311" t="s">
        <v>713</v>
      </c>
      <c r="C686" s="312">
        <v>4930</v>
      </c>
      <c r="D686" s="313" t="s">
        <v>57</v>
      </c>
      <c r="E686" s="317">
        <v>-580</v>
      </c>
      <c r="F686" s="312">
        <v>0</v>
      </c>
      <c r="G686" s="312">
        <v>4350</v>
      </c>
      <c r="H686" s="313" t="s">
        <v>57</v>
      </c>
    </row>
    <row r="687" spans="1:8" ht="20.100000000000001" customHeight="1" x14ac:dyDescent="0.25">
      <c r="A687" s="311" t="s">
        <v>1566</v>
      </c>
      <c r="B687" s="311" t="s">
        <v>714</v>
      </c>
      <c r="C687" s="312">
        <v>20207.2</v>
      </c>
      <c r="D687" s="313" t="s">
        <v>57</v>
      </c>
      <c r="E687" s="312">
        <v>0</v>
      </c>
      <c r="F687" s="312">
        <v>0</v>
      </c>
      <c r="G687" s="312">
        <v>20207.2</v>
      </c>
      <c r="H687" s="313" t="s">
        <v>57</v>
      </c>
    </row>
    <row r="688" spans="1:8" ht="20.100000000000001" customHeight="1" x14ac:dyDescent="0.25">
      <c r="A688" s="311" t="s">
        <v>1567</v>
      </c>
      <c r="B688" s="311" t="s">
        <v>715</v>
      </c>
      <c r="C688" s="312">
        <v>6731.09</v>
      </c>
      <c r="D688" s="313" t="s">
        <v>57</v>
      </c>
      <c r="E688" s="312">
        <v>0</v>
      </c>
      <c r="F688" s="312">
        <v>0</v>
      </c>
      <c r="G688" s="312">
        <v>6731.09</v>
      </c>
      <c r="H688" s="313" t="s">
        <v>57</v>
      </c>
    </row>
    <row r="689" spans="1:8" ht="20.100000000000001" customHeight="1" x14ac:dyDescent="0.25">
      <c r="A689" s="311" t="s">
        <v>1791</v>
      </c>
      <c r="B689" s="311" t="s">
        <v>1783</v>
      </c>
      <c r="C689" s="312">
        <v>14069.19</v>
      </c>
      <c r="D689" s="313" t="s">
        <v>57</v>
      </c>
      <c r="E689" s="312">
        <v>0</v>
      </c>
      <c r="F689" s="312">
        <v>0</v>
      </c>
      <c r="G689" s="312">
        <v>14069.19</v>
      </c>
      <c r="H689" s="313" t="s">
        <v>57</v>
      </c>
    </row>
    <row r="690" spans="1:8" ht="20.100000000000001" customHeight="1" x14ac:dyDescent="0.25">
      <c r="A690" s="311" t="s">
        <v>1568</v>
      </c>
      <c r="B690" s="311" t="s">
        <v>716</v>
      </c>
      <c r="C690" s="312">
        <v>15193.9</v>
      </c>
      <c r="D690" s="313" t="s">
        <v>57</v>
      </c>
      <c r="E690" s="312">
        <v>0</v>
      </c>
      <c r="F690" s="312">
        <v>0</v>
      </c>
      <c r="G690" s="312">
        <v>15193.9</v>
      </c>
      <c r="H690" s="313" t="s">
        <v>57</v>
      </c>
    </row>
    <row r="691" spans="1:8" ht="20.100000000000001" customHeight="1" x14ac:dyDescent="0.25">
      <c r="A691" s="311" t="s">
        <v>1569</v>
      </c>
      <c r="B691" s="311" t="s">
        <v>703</v>
      </c>
      <c r="C691" s="312">
        <v>2500</v>
      </c>
      <c r="D691" s="313" t="s">
        <v>57</v>
      </c>
      <c r="E691" s="312">
        <v>0</v>
      </c>
      <c r="F691" s="312">
        <v>0</v>
      </c>
      <c r="G691" s="312">
        <v>2500</v>
      </c>
      <c r="H691" s="313" t="s">
        <v>57</v>
      </c>
    </row>
    <row r="692" spans="1:8" ht="20.100000000000001" customHeight="1" x14ac:dyDescent="0.25">
      <c r="A692" s="311" t="s">
        <v>1570</v>
      </c>
      <c r="B692" s="311" t="s">
        <v>1571</v>
      </c>
      <c r="C692" s="312">
        <v>2400</v>
      </c>
      <c r="D692" s="313" t="s">
        <v>57</v>
      </c>
      <c r="E692" s="312">
        <v>0</v>
      </c>
      <c r="F692" s="312">
        <v>0</v>
      </c>
      <c r="G692" s="312">
        <v>2400</v>
      </c>
      <c r="H692" s="313" t="s">
        <v>57</v>
      </c>
    </row>
    <row r="693" spans="1:8" ht="20.100000000000001" customHeight="1" x14ac:dyDescent="0.25">
      <c r="A693" s="311" t="s">
        <v>1572</v>
      </c>
      <c r="B693" s="311" t="s">
        <v>696</v>
      </c>
      <c r="C693" s="312">
        <v>15857.73</v>
      </c>
      <c r="D693" s="313" t="s">
        <v>57</v>
      </c>
      <c r="E693" s="312">
        <v>13436.15</v>
      </c>
      <c r="F693" s="312">
        <v>0</v>
      </c>
      <c r="G693" s="312">
        <v>29293.88</v>
      </c>
      <c r="H693" s="313" t="s">
        <v>57</v>
      </c>
    </row>
    <row r="694" spans="1:8" ht="20.100000000000001" customHeight="1" x14ac:dyDescent="0.25">
      <c r="A694" s="311" t="s">
        <v>1573</v>
      </c>
      <c r="B694" s="311" t="s">
        <v>825</v>
      </c>
      <c r="C694" s="312">
        <v>31031.11</v>
      </c>
      <c r="D694" s="313" t="s">
        <v>57</v>
      </c>
      <c r="E694" s="312">
        <v>10905.9</v>
      </c>
      <c r="F694" s="312">
        <v>0</v>
      </c>
      <c r="G694" s="312">
        <v>41937.01</v>
      </c>
      <c r="H694" s="313" t="s">
        <v>57</v>
      </c>
    </row>
    <row r="695" spans="1:8" ht="20.100000000000001" customHeight="1" x14ac:dyDescent="0.25">
      <c r="A695" s="311" t="s">
        <v>1574</v>
      </c>
      <c r="B695" s="311" t="s">
        <v>831</v>
      </c>
      <c r="C695" s="312">
        <v>3000</v>
      </c>
      <c r="D695" s="313" t="s">
        <v>57</v>
      </c>
      <c r="E695" s="312">
        <v>0</v>
      </c>
      <c r="F695" s="312">
        <v>0</v>
      </c>
      <c r="G695" s="312">
        <v>3000</v>
      </c>
      <c r="H695" s="313" t="s">
        <v>57</v>
      </c>
    </row>
    <row r="696" spans="1:8" ht="20.100000000000001" customHeight="1" x14ac:dyDescent="0.25">
      <c r="A696" s="311" t="s">
        <v>1575</v>
      </c>
      <c r="B696" s="311" t="s">
        <v>720</v>
      </c>
      <c r="C696" s="312">
        <v>1203.5</v>
      </c>
      <c r="D696" s="313" t="s">
        <v>57</v>
      </c>
      <c r="E696" s="312">
        <v>8828.65</v>
      </c>
      <c r="F696" s="312">
        <v>0</v>
      </c>
      <c r="G696" s="312">
        <v>10032.15</v>
      </c>
      <c r="H696" s="313" t="s">
        <v>57</v>
      </c>
    </row>
    <row r="697" spans="1:8" ht="20.100000000000001" customHeight="1" x14ac:dyDescent="0.25">
      <c r="A697" s="311" t="s">
        <v>1576</v>
      </c>
      <c r="B697" s="311" t="s">
        <v>826</v>
      </c>
      <c r="C697" s="312">
        <v>4932.8999999999996</v>
      </c>
      <c r="D697" s="313" t="s">
        <v>57</v>
      </c>
      <c r="E697" s="317">
        <v>-106.93</v>
      </c>
      <c r="F697" s="312">
        <v>0</v>
      </c>
      <c r="G697" s="312">
        <v>4825.97</v>
      </c>
      <c r="H697" s="313" t="s">
        <v>57</v>
      </c>
    </row>
    <row r="698" spans="1:8" ht="20.100000000000001" customHeight="1" x14ac:dyDescent="0.25">
      <c r="A698" s="311" t="s">
        <v>1792</v>
      </c>
      <c r="B698" s="311" t="s">
        <v>1793</v>
      </c>
      <c r="C698" s="312">
        <v>1418</v>
      </c>
      <c r="D698" s="313" t="s">
        <v>57</v>
      </c>
      <c r="E698" s="312">
        <v>0</v>
      </c>
      <c r="F698" s="312">
        <v>0</v>
      </c>
      <c r="G698" s="312">
        <v>1418</v>
      </c>
      <c r="H698" s="313" t="s">
        <v>57</v>
      </c>
    </row>
    <row r="699" spans="1:8" ht="20.100000000000001" customHeight="1" x14ac:dyDescent="0.25">
      <c r="A699" s="311" t="s">
        <v>1794</v>
      </c>
      <c r="B699" s="311" t="s">
        <v>1784</v>
      </c>
      <c r="C699" s="312">
        <v>4590</v>
      </c>
      <c r="D699" s="313" t="s">
        <v>57</v>
      </c>
      <c r="E699" s="312">
        <v>0</v>
      </c>
      <c r="F699" s="312">
        <v>0</v>
      </c>
      <c r="G699" s="312">
        <v>4590</v>
      </c>
      <c r="H699" s="313" t="s">
        <v>57</v>
      </c>
    </row>
    <row r="700" spans="1:8" ht="20.100000000000001" customHeight="1" x14ac:dyDescent="0.25">
      <c r="A700" s="311" t="s">
        <v>1795</v>
      </c>
      <c r="B700" s="311" t="s">
        <v>1785</v>
      </c>
      <c r="C700" s="312">
        <v>3732</v>
      </c>
      <c r="D700" s="313" t="s">
        <v>57</v>
      </c>
      <c r="E700" s="312">
        <v>0</v>
      </c>
      <c r="F700" s="312">
        <v>0</v>
      </c>
      <c r="G700" s="312">
        <v>3732</v>
      </c>
      <c r="H700" s="313" t="s">
        <v>57</v>
      </c>
    </row>
    <row r="701" spans="1:8" ht="20.100000000000001" customHeight="1" x14ac:dyDescent="0.25">
      <c r="A701" s="311" t="s">
        <v>1796</v>
      </c>
      <c r="B701" s="311" t="s">
        <v>1778</v>
      </c>
      <c r="C701" s="312">
        <v>0</v>
      </c>
      <c r="D701" s="313" t="s">
        <v>57</v>
      </c>
      <c r="E701" s="312">
        <v>2226.98</v>
      </c>
      <c r="F701" s="312">
        <v>0</v>
      </c>
      <c r="G701" s="312">
        <v>2226.98</v>
      </c>
      <c r="H701" s="313" t="s">
        <v>57</v>
      </c>
    </row>
    <row r="702" spans="1:8" ht="20.100000000000001" customHeight="1" x14ac:dyDescent="0.25">
      <c r="A702" s="311" t="s">
        <v>1797</v>
      </c>
      <c r="B702" s="311" t="s">
        <v>1779</v>
      </c>
      <c r="C702" s="312">
        <v>1275</v>
      </c>
      <c r="D702" s="313" t="s">
        <v>57</v>
      </c>
      <c r="E702" s="312">
        <v>2517</v>
      </c>
      <c r="F702" s="312">
        <v>0</v>
      </c>
      <c r="G702" s="312">
        <v>3792</v>
      </c>
      <c r="H702" s="313" t="s">
        <v>57</v>
      </c>
    </row>
    <row r="703" spans="1:8" ht="20.100000000000001" customHeight="1" x14ac:dyDescent="0.25">
      <c r="A703" s="311" t="s">
        <v>1798</v>
      </c>
      <c r="B703" s="311" t="s">
        <v>1780</v>
      </c>
      <c r="C703" s="312">
        <v>7101</v>
      </c>
      <c r="D703" s="313" t="s">
        <v>57</v>
      </c>
      <c r="E703" s="312">
        <v>19354.13</v>
      </c>
      <c r="F703" s="312">
        <v>0</v>
      </c>
      <c r="G703" s="312">
        <v>26455.13</v>
      </c>
      <c r="H703" s="313" t="s">
        <v>57</v>
      </c>
    </row>
    <row r="704" spans="1:8" ht="20.100000000000001" customHeight="1" x14ac:dyDescent="0.25">
      <c r="A704" s="314" t="s">
        <v>1577</v>
      </c>
      <c r="B704" s="314" t="s">
        <v>258</v>
      </c>
      <c r="C704" s="315">
        <v>606594.27</v>
      </c>
      <c r="D704" s="316" t="s">
        <v>57</v>
      </c>
      <c r="E704" s="315">
        <v>14000</v>
      </c>
      <c r="F704" s="315">
        <v>0</v>
      </c>
      <c r="G704" s="315">
        <v>620594.27</v>
      </c>
      <c r="H704" s="316" t="s">
        <v>57</v>
      </c>
    </row>
    <row r="705" spans="1:8" ht="20.100000000000001" customHeight="1" x14ac:dyDescent="0.25">
      <c r="A705" s="311" t="s">
        <v>1578</v>
      </c>
      <c r="B705" s="311" t="s">
        <v>717</v>
      </c>
      <c r="C705" s="312">
        <v>199490.82</v>
      </c>
      <c r="D705" s="313" t="s">
        <v>57</v>
      </c>
      <c r="E705" s="312">
        <v>2000</v>
      </c>
      <c r="F705" s="312">
        <v>0</v>
      </c>
      <c r="G705" s="312">
        <v>201490.82</v>
      </c>
      <c r="H705" s="313" t="s">
        <v>57</v>
      </c>
    </row>
    <row r="706" spans="1:8" ht="20.100000000000001" customHeight="1" x14ac:dyDescent="0.25">
      <c r="A706" s="311" t="s">
        <v>1579</v>
      </c>
      <c r="B706" s="311" t="s">
        <v>718</v>
      </c>
      <c r="C706" s="312">
        <v>337903.45</v>
      </c>
      <c r="D706" s="313" t="s">
        <v>57</v>
      </c>
      <c r="E706" s="312">
        <v>12000</v>
      </c>
      <c r="F706" s="312">
        <v>0</v>
      </c>
      <c r="G706" s="312">
        <v>349903.45</v>
      </c>
      <c r="H706" s="313" t="s">
        <v>57</v>
      </c>
    </row>
    <row r="707" spans="1:8" ht="20.100000000000001" customHeight="1" x14ac:dyDescent="0.25">
      <c r="A707" s="311" t="s">
        <v>1580</v>
      </c>
      <c r="B707" s="311" t="s">
        <v>719</v>
      </c>
      <c r="C707" s="312">
        <v>69200</v>
      </c>
      <c r="D707" s="313" t="s">
        <v>57</v>
      </c>
      <c r="E707" s="312">
        <v>0</v>
      </c>
      <c r="F707" s="312">
        <v>0</v>
      </c>
      <c r="G707" s="312">
        <v>69200</v>
      </c>
      <c r="H707" s="313" t="s">
        <v>57</v>
      </c>
    </row>
    <row r="708" spans="1:8" ht="20.100000000000001" customHeight="1" x14ac:dyDescent="0.25">
      <c r="A708" s="314" t="s">
        <v>1581</v>
      </c>
      <c r="B708" s="314" t="s">
        <v>266</v>
      </c>
      <c r="C708" s="318">
        <v>-10802.65</v>
      </c>
      <c r="D708" s="316" t="s">
        <v>57</v>
      </c>
      <c r="E708" s="315">
        <v>0</v>
      </c>
      <c r="F708" s="315">
        <v>0</v>
      </c>
      <c r="G708" s="318">
        <v>-10802.65</v>
      </c>
      <c r="H708" s="316" t="s">
        <v>57</v>
      </c>
    </row>
    <row r="709" spans="1:8" ht="20.100000000000001" customHeight="1" x14ac:dyDescent="0.25">
      <c r="A709" s="311" t="s">
        <v>1582</v>
      </c>
      <c r="B709" s="311" t="s">
        <v>687</v>
      </c>
      <c r="C709" s="317">
        <v>-10802.65</v>
      </c>
      <c r="D709" s="313" t="s">
        <v>57</v>
      </c>
      <c r="E709" s="312">
        <v>0</v>
      </c>
      <c r="F709" s="312">
        <v>0</v>
      </c>
      <c r="G709" s="317">
        <v>-10802.65</v>
      </c>
      <c r="H709" s="313" t="s">
        <v>57</v>
      </c>
    </row>
    <row r="710" spans="1:8" ht="20.100000000000001" customHeight="1" x14ac:dyDescent="0.25">
      <c r="A710" s="314" t="s">
        <v>1583</v>
      </c>
      <c r="B710" s="314" t="s">
        <v>259</v>
      </c>
      <c r="C710" s="315">
        <v>1920654</v>
      </c>
      <c r="D710" s="316" t="s">
        <v>57</v>
      </c>
      <c r="E710" s="315">
        <v>4122</v>
      </c>
      <c r="F710" s="315">
        <v>0</v>
      </c>
      <c r="G710" s="315">
        <v>1924776</v>
      </c>
      <c r="H710" s="316" t="s">
        <v>57</v>
      </c>
    </row>
    <row r="711" spans="1:8" ht="20.100000000000001" customHeight="1" x14ac:dyDescent="0.25">
      <c r="A711" s="311" t="s">
        <v>1584</v>
      </c>
      <c r="B711" s="311" t="s">
        <v>725</v>
      </c>
      <c r="C711" s="312">
        <v>295482</v>
      </c>
      <c r="D711" s="313" t="s">
        <v>57</v>
      </c>
      <c r="E711" s="312">
        <v>0</v>
      </c>
      <c r="F711" s="312">
        <v>0</v>
      </c>
      <c r="G711" s="312">
        <v>295482</v>
      </c>
      <c r="H711" s="313" t="s">
        <v>57</v>
      </c>
    </row>
    <row r="712" spans="1:8" ht="20.100000000000001" customHeight="1" x14ac:dyDescent="0.25">
      <c r="A712" s="311" t="s">
        <v>1585</v>
      </c>
      <c r="B712" s="311" t="s">
        <v>772</v>
      </c>
      <c r="C712" s="312">
        <v>383970</v>
      </c>
      <c r="D712" s="313" t="s">
        <v>57</v>
      </c>
      <c r="E712" s="312">
        <v>0</v>
      </c>
      <c r="F712" s="312">
        <v>0</v>
      </c>
      <c r="G712" s="312">
        <v>383970</v>
      </c>
      <c r="H712" s="313" t="s">
        <v>57</v>
      </c>
    </row>
    <row r="713" spans="1:8" ht="20.100000000000001" customHeight="1" x14ac:dyDescent="0.25">
      <c r="A713" s="311" t="s">
        <v>1586</v>
      </c>
      <c r="B713" s="311" t="s">
        <v>726</v>
      </c>
      <c r="C713" s="312">
        <v>796536</v>
      </c>
      <c r="D713" s="313" t="s">
        <v>57</v>
      </c>
      <c r="E713" s="312">
        <v>0</v>
      </c>
      <c r="F713" s="312">
        <v>0</v>
      </c>
      <c r="G713" s="312">
        <v>796536</v>
      </c>
      <c r="H713" s="313" t="s">
        <v>57</v>
      </c>
    </row>
    <row r="714" spans="1:8" ht="20.100000000000001" customHeight="1" x14ac:dyDescent="0.25">
      <c r="A714" s="311" t="s">
        <v>1587</v>
      </c>
      <c r="B714" s="311" t="s">
        <v>727</v>
      </c>
      <c r="C714" s="312">
        <v>444666</v>
      </c>
      <c r="D714" s="313" t="s">
        <v>57</v>
      </c>
      <c r="E714" s="312">
        <v>4122</v>
      </c>
      <c r="F714" s="312">
        <v>0</v>
      </c>
      <c r="G714" s="312">
        <v>448788</v>
      </c>
      <c r="H714" s="313" t="s">
        <v>57</v>
      </c>
    </row>
    <row r="715" spans="1:8" ht="20.100000000000001" customHeight="1" x14ac:dyDescent="0.25">
      <c r="A715" s="314" t="s">
        <v>1588</v>
      </c>
      <c r="B715" s="314" t="s">
        <v>260</v>
      </c>
      <c r="C715" s="315">
        <v>53313.37</v>
      </c>
      <c r="D715" s="316" t="s">
        <v>57</v>
      </c>
      <c r="E715" s="315">
        <v>9917.3799999999992</v>
      </c>
      <c r="F715" s="315">
        <v>0</v>
      </c>
      <c r="G715" s="315">
        <v>63230.75</v>
      </c>
      <c r="H715" s="316" t="s">
        <v>57</v>
      </c>
    </row>
    <row r="716" spans="1:8" ht="20.100000000000001" customHeight="1" x14ac:dyDescent="0.25">
      <c r="A716" s="311" t="s">
        <v>1589</v>
      </c>
      <c r="B716" s="311" t="s">
        <v>729</v>
      </c>
      <c r="C716" s="312">
        <v>49193.5</v>
      </c>
      <c r="D716" s="313" t="s">
        <v>57</v>
      </c>
      <c r="E716" s="312">
        <v>9917.3799999999992</v>
      </c>
      <c r="F716" s="312">
        <v>0</v>
      </c>
      <c r="G716" s="312">
        <v>59110.879999999997</v>
      </c>
      <c r="H716" s="313" t="s">
        <v>57</v>
      </c>
    </row>
    <row r="717" spans="1:8" ht="20.100000000000001" customHeight="1" x14ac:dyDescent="0.25">
      <c r="A717" s="311" t="s">
        <v>1590</v>
      </c>
      <c r="B717" s="311" t="s">
        <v>730</v>
      </c>
      <c r="C717" s="312">
        <v>4119.87</v>
      </c>
      <c r="D717" s="313" t="s">
        <v>57</v>
      </c>
      <c r="E717" s="312">
        <v>0</v>
      </c>
      <c r="F717" s="312">
        <v>0</v>
      </c>
      <c r="G717" s="312">
        <v>4119.87</v>
      </c>
      <c r="H717" s="313" t="s">
        <v>57</v>
      </c>
    </row>
    <row r="718" spans="1:8" ht="20.100000000000001" customHeight="1" x14ac:dyDescent="0.25">
      <c r="A718" s="314" t="s">
        <v>1591</v>
      </c>
      <c r="B718" s="314" t="s">
        <v>261</v>
      </c>
      <c r="C718" s="315">
        <v>81568.72</v>
      </c>
      <c r="D718" s="316" t="s">
        <v>57</v>
      </c>
      <c r="E718" s="315">
        <v>0</v>
      </c>
      <c r="F718" s="315">
        <v>0</v>
      </c>
      <c r="G718" s="315">
        <v>81568.72</v>
      </c>
      <c r="H718" s="316" t="s">
        <v>57</v>
      </c>
    </row>
    <row r="719" spans="1:8" ht="20.100000000000001" customHeight="1" x14ac:dyDescent="0.25">
      <c r="A719" s="311" t="s">
        <v>1592</v>
      </c>
      <c r="B719" s="311" t="s">
        <v>729</v>
      </c>
      <c r="C719" s="312">
        <v>68562.94</v>
      </c>
      <c r="D719" s="313" t="s">
        <v>57</v>
      </c>
      <c r="E719" s="312">
        <v>0</v>
      </c>
      <c r="F719" s="312">
        <v>0</v>
      </c>
      <c r="G719" s="312">
        <v>68562.94</v>
      </c>
      <c r="H719" s="313" t="s">
        <v>57</v>
      </c>
    </row>
    <row r="720" spans="1:8" ht="20.100000000000001" customHeight="1" x14ac:dyDescent="0.25">
      <c r="A720" s="311" t="s">
        <v>1593</v>
      </c>
      <c r="B720" s="311" t="s">
        <v>730</v>
      </c>
      <c r="C720" s="312">
        <v>4958.6899999999996</v>
      </c>
      <c r="D720" s="313" t="s">
        <v>57</v>
      </c>
      <c r="E720" s="312">
        <v>0</v>
      </c>
      <c r="F720" s="312">
        <v>0</v>
      </c>
      <c r="G720" s="312">
        <v>4958.6899999999996</v>
      </c>
      <c r="H720" s="313" t="s">
        <v>57</v>
      </c>
    </row>
    <row r="721" spans="1:8" ht="20.100000000000001" customHeight="1" x14ac:dyDescent="0.25">
      <c r="A721" s="311" t="s">
        <v>1594</v>
      </c>
      <c r="B721" s="311" t="s">
        <v>731</v>
      </c>
      <c r="C721" s="312">
        <v>6394.19</v>
      </c>
      <c r="D721" s="313" t="s">
        <v>57</v>
      </c>
      <c r="E721" s="312">
        <v>0</v>
      </c>
      <c r="F721" s="312">
        <v>0</v>
      </c>
      <c r="G721" s="312">
        <v>6394.19</v>
      </c>
      <c r="H721" s="313" t="s">
        <v>57</v>
      </c>
    </row>
    <row r="722" spans="1:8" ht="20.100000000000001" customHeight="1" x14ac:dyDescent="0.25">
      <c r="A722" s="311" t="s">
        <v>1595</v>
      </c>
      <c r="B722" s="311" t="s">
        <v>732</v>
      </c>
      <c r="C722" s="312">
        <v>1652.9</v>
      </c>
      <c r="D722" s="313" t="s">
        <v>57</v>
      </c>
      <c r="E722" s="312">
        <v>0</v>
      </c>
      <c r="F722" s="312">
        <v>0</v>
      </c>
      <c r="G722" s="312">
        <v>1652.9</v>
      </c>
      <c r="H722" s="313" t="s">
        <v>57</v>
      </c>
    </row>
    <row r="723" spans="1:8" ht="20.100000000000001" customHeight="1" x14ac:dyDescent="0.25">
      <c r="A723" s="314" t="s">
        <v>1596</v>
      </c>
      <c r="B723" s="314" t="s">
        <v>262</v>
      </c>
      <c r="C723" s="315">
        <v>300000</v>
      </c>
      <c r="D723" s="316" t="s">
        <v>57</v>
      </c>
      <c r="E723" s="315">
        <v>0</v>
      </c>
      <c r="F723" s="315">
        <v>0</v>
      </c>
      <c r="G723" s="315">
        <v>300000</v>
      </c>
      <c r="H723" s="316" t="s">
        <v>57</v>
      </c>
    </row>
    <row r="724" spans="1:8" ht="20.100000000000001" customHeight="1" x14ac:dyDescent="0.25">
      <c r="A724" s="311" t="s">
        <v>1597</v>
      </c>
      <c r="B724" s="311" t="s">
        <v>266</v>
      </c>
      <c r="C724" s="312">
        <v>104500</v>
      </c>
      <c r="D724" s="313" t="s">
        <v>57</v>
      </c>
      <c r="E724" s="312">
        <v>0</v>
      </c>
      <c r="F724" s="312">
        <v>0</v>
      </c>
      <c r="G724" s="312">
        <v>104500</v>
      </c>
      <c r="H724" s="313" t="s">
        <v>57</v>
      </c>
    </row>
    <row r="725" spans="1:8" ht="20.100000000000001" customHeight="1" x14ac:dyDescent="0.25">
      <c r="A725" s="311" t="s">
        <v>1598</v>
      </c>
      <c r="B725" s="311" t="s">
        <v>267</v>
      </c>
      <c r="C725" s="312">
        <v>82500</v>
      </c>
      <c r="D725" s="313" t="s">
        <v>57</v>
      </c>
      <c r="E725" s="312">
        <v>0</v>
      </c>
      <c r="F725" s="312">
        <v>0</v>
      </c>
      <c r="G725" s="312">
        <v>82500</v>
      </c>
      <c r="H725" s="313" t="s">
        <v>57</v>
      </c>
    </row>
    <row r="726" spans="1:8" ht="20.100000000000001" customHeight="1" x14ac:dyDescent="0.25">
      <c r="A726" s="311" t="s">
        <v>1599</v>
      </c>
      <c r="B726" s="311" t="s">
        <v>701</v>
      </c>
      <c r="C726" s="312">
        <v>60500</v>
      </c>
      <c r="D726" s="313" t="s">
        <v>57</v>
      </c>
      <c r="E726" s="312">
        <v>0</v>
      </c>
      <c r="F726" s="312">
        <v>0</v>
      </c>
      <c r="G726" s="312">
        <v>60500</v>
      </c>
      <c r="H726" s="313" t="s">
        <v>57</v>
      </c>
    </row>
    <row r="727" spans="1:8" ht="20.100000000000001" customHeight="1" x14ac:dyDescent="0.25">
      <c r="A727" s="311" t="s">
        <v>1600</v>
      </c>
      <c r="B727" s="311" t="s">
        <v>702</v>
      </c>
      <c r="C727" s="312">
        <v>17500</v>
      </c>
      <c r="D727" s="313" t="s">
        <v>57</v>
      </c>
      <c r="E727" s="312">
        <v>0</v>
      </c>
      <c r="F727" s="312">
        <v>0</v>
      </c>
      <c r="G727" s="312">
        <v>17500</v>
      </c>
      <c r="H727" s="313" t="s">
        <v>57</v>
      </c>
    </row>
    <row r="728" spans="1:8" ht="20.100000000000001" customHeight="1" x14ac:dyDescent="0.25">
      <c r="A728" s="311" t="s">
        <v>1601</v>
      </c>
      <c r="B728" s="311" t="s">
        <v>703</v>
      </c>
      <c r="C728" s="312">
        <v>17500</v>
      </c>
      <c r="D728" s="313" t="s">
        <v>57</v>
      </c>
      <c r="E728" s="312">
        <v>0</v>
      </c>
      <c r="F728" s="312">
        <v>0</v>
      </c>
      <c r="G728" s="312">
        <v>17500</v>
      </c>
      <c r="H728" s="313" t="s">
        <v>57</v>
      </c>
    </row>
    <row r="729" spans="1:8" ht="20.100000000000001" customHeight="1" x14ac:dyDescent="0.25">
      <c r="A729" s="311" t="s">
        <v>1602</v>
      </c>
      <c r="B729" s="311" t="s">
        <v>704</v>
      </c>
      <c r="C729" s="312">
        <v>17500</v>
      </c>
      <c r="D729" s="313" t="s">
        <v>57</v>
      </c>
      <c r="E729" s="312">
        <v>0</v>
      </c>
      <c r="F729" s="312">
        <v>0</v>
      </c>
      <c r="G729" s="312">
        <v>17500</v>
      </c>
      <c r="H729" s="313" t="s">
        <v>57</v>
      </c>
    </row>
    <row r="730" spans="1:8" ht="20.100000000000001" customHeight="1" x14ac:dyDescent="0.25">
      <c r="A730" s="314" t="s">
        <v>1603</v>
      </c>
      <c r="B730" s="314" t="s">
        <v>263</v>
      </c>
      <c r="C730" s="315">
        <v>63409.7</v>
      </c>
      <c r="D730" s="316" t="s">
        <v>57</v>
      </c>
      <c r="E730" s="315">
        <v>5826.22</v>
      </c>
      <c r="F730" s="315">
        <v>0</v>
      </c>
      <c r="G730" s="315">
        <v>69235.92</v>
      </c>
      <c r="H730" s="316" t="s">
        <v>57</v>
      </c>
    </row>
    <row r="731" spans="1:8" ht="20.100000000000001" customHeight="1" x14ac:dyDescent="0.25">
      <c r="A731" s="311" t="s">
        <v>1604</v>
      </c>
      <c r="B731" s="311" t="s">
        <v>733</v>
      </c>
      <c r="C731" s="312">
        <v>63409.7</v>
      </c>
      <c r="D731" s="313" t="s">
        <v>57</v>
      </c>
      <c r="E731" s="312">
        <v>5826.22</v>
      </c>
      <c r="F731" s="312">
        <v>0</v>
      </c>
      <c r="G731" s="312">
        <v>69235.92</v>
      </c>
      <c r="H731" s="313" t="s">
        <v>57</v>
      </c>
    </row>
    <row r="732" spans="1:8" ht="20.100000000000001" customHeight="1" x14ac:dyDescent="0.25">
      <c r="A732" s="311" t="s">
        <v>1605</v>
      </c>
      <c r="B732" s="311" t="s">
        <v>241</v>
      </c>
      <c r="C732" s="312">
        <v>1368761.54</v>
      </c>
      <c r="D732" s="313" t="s">
        <v>57</v>
      </c>
      <c r="E732" s="312">
        <v>113103.14</v>
      </c>
      <c r="F732" s="312">
        <v>0</v>
      </c>
      <c r="G732" s="312">
        <v>1481864.68</v>
      </c>
      <c r="H732" s="313" t="s">
        <v>57</v>
      </c>
    </row>
    <row r="733" spans="1:8" ht="20.100000000000001" customHeight="1" x14ac:dyDescent="0.25">
      <c r="A733" s="314" t="s">
        <v>1606</v>
      </c>
      <c r="B733" s="314" t="s">
        <v>796</v>
      </c>
      <c r="C733" s="315">
        <v>1368761.54</v>
      </c>
      <c r="D733" s="316" t="s">
        <v>57</v>
      </c>
      <c r="E733" s="315">
        <v>113103.14</v>
      </c>
      <c r="F733" s="315">
        <v>0</v>
      </c>
      <c r="G733" s="315">
        <v>1481864.68</v>
      </c>
      <c r="H733" s="316" t="s">
        <v>57</v>
      </c>
    </row>
    <row r="734" spans="1:8" ht="20.100000000000001" customHeight="1" x14ac:dyDescent="0.25">
      <c r="A734" s="311" t="s">
        <v>1607</v>
      </c>
      <c r="B734" s="311" t="s">
        <v>696</v>
      </c>
      <c r="C734" s="312">
        <v>19638.900000000001</v>
      </c>
      <c r="D734" s="313" t="s">
        <v>57</v>
      </c>
      <c r="E734" s="312">
        <v>0</v>
      </c>
      <c r="F734" s="312">
        <v>0</v>
      </c>
      <c r="G734" s="312">
        <v>19638.900000000001</v>
      </c>
      <c r="H734" s="313" t="s">
        <v>57</v>
      </c>
    </row>
    <row r="735" spans="1:8" ht="20.100000000000001" customHeight="1" x14ac:dyDescent="0.25">
      <c r="A735" s="311" t="s">
        <v>1608</v>
      </c>
      <c r="B735" s="311" t="s">
        <v>734</v>
      </c>
      <c r="C735" s="312">
        <v>7979.44</v>
      </c>
      <c r="D735" s="313" t="s">
        <v>57</v>
      </c>
      <c r="E735" s="312">
        <v>520.9</v>
      </c>
      <c r="F735" s="312">
        <v>0</v>
      </c>
      <c r="G735" s="312">
        <v>8500.34</v>
      </c>
      <c r="H735" s="313" t="s">
        <v>57</v>
      </c>
    </row>
    <row r="736" spans="1:8" ht="20.100000000000001" customHeight="1" x14ac:dyDescent="0.25">
      <c r="A736" s="311" t="s">
        <v>1609</v>
      </c>
      <c r="B736" s="311" t="s">
        <v>735</v>
      </c>
      <c r="C736" s="312">
        <v>0</v>
      </c>
      <c r="D736" s="313" t="s">
        <v>57</v>
      </c>
      <c r="E736" s="312">
        <v>483</v>
      </c>
      <c r="F736" s="312">
        <v>0</v>
      </c>
      <c r="G736" s="312">
        <v>483</v>
      </c>
      <c r="H736" s="313" t="s">
        <v>57</v>
      </c>
    </row>
    <row r="737" spans="1:8" ht="20.100000000000001" customHeight="1" x14ac:dyDescent="0.25">
      <c r="A737" s="311" t="s">
        <v>1610</v>
      </c>
      <c r="B737" s="311" t="s">
        <v>736</v>
      </c>
      <c r="C737" s="312">
        <v>7218.68</v>
      </c>
      <c r="D737" s="313" t="s">
        <v>57</v>
      </c>
      <c r="E737" s="317">
        <v>-6423.67</v>
      </c>
      <c r="F737" s="312">
        <v>0</v>
      </c>
      <c r="G737" s="312">
        <v>795.01</v>
      </c>
      <c r="H737" s="313" t="s">
        <v>57</v>
      </c>
    </row>
    <row r="738" spans="1:8" ht="20.100000000000001" customHeight="1" x14ac:dyDescent="0.25">
      <c r="A738" s="311" t="s">
        <v>1611</v>
      </c>
      <c r="B738" s="311" t="s">
        <v>737</v>
      </c>
      <c r="C738" s="312">
        <v>3534</v>
      </c>
      <c r="D738" s="313" t="s">
        <v>57</v>
      </c>
      <c r="E738" s="312">
        <v>754</v>
      </c>
      <c r="F738" s="312">
        <v>0</v>
      </c>
      <c r="G738" s="312">
        <v>4288</v>
      </c>
      <c r="H738" s="313" t="s">
        <v>57</v>
      </c>
    </row>
    <row r="739" spans="1:8" ht="20.100000000000001" customHeight="1" x14ac:dyDescent="0.25">
      <c r="A739" s="311" t="s">
        <v>1612</v>
      </c>
      <c r="B739" s="311" t="s">
        <v>738</v>
      </c>
      <c r="C739" s="312">
        <v>0</v>
      </c>
      <c r="D739" s="313" t="s">
        <v>57</v>
      </c>
      <c r="E739" s="312">
        <v>7500</v>
      </c>
      <c r="F739" s="312">
        <v>0</v>
      </c>
      <c r="G739" s="312">
        <v>7500</v>
      </c>
      <c r="H739" s="313" t="s">
        <v>57</v>
      </c>
    </row>
    <row r="740" spans="1:8" ht="20.100000000000001" customHeight="1" x14ac:dyDescent="0.25">
      <c r="A740" s="311" t="s">
        <v>1613</v>
      </c>
      <c r="B740" s="311" t="s">
        <v>739</v>
      </c>
      <c r="C740" s="312">
        <v>60798.64</v>
      </c>
      <c r="D740" s="313" t="s">
        <v>57</v>
      </c>
      <c r="E740" s="312">
        <v>0</v>
      </c>
      <c r="F740" s="312">
        <v>0</v>
      </c>
      <c r="G740" s="312">
        <v>60798.64</v>
      </c>
      <c r="H740" s="313" t="s">
        <v>57</v>
      </c>
    </row>
    <row r="741" spans="1:8" ht="20.100000000000001" customHeight="1" x14ac:dyDescent="0.25">
      <c r="A741" s="311" t="s">
        <v>1614</v>
      </c>
      <c r="B741" s="311" t="s">
        <v>693</v>
      </c>
      <c r="C741" s="312">
        <v>2278.3200000000002</v>
      </c>
      <c r="D741" s="313" t="s">
        <v>57</v>
      </c>
      <c r="E741" s="312">
        <v>184</v>
      </c>
      <c r="F741" s="312">
        <v>0</v>
      </c>
      <c r="G741" s="312">
        <v>2462.3200000000002</v>
      </c>
      <c r="H741" s="313" t="s">
        <v>57</v>
      </c>
    </row>
    <row r="742" spans="1:8" ht="20.100000000000001" customHeight="1" x14ac:dyDescent="0.25">
      <c r="A742" s="311" t="s">
        <v>1615</v>
      </c>
      <c r="B742" s="311" t="s">
        <v>740</v>
      </c>
      <c r="C742" s="312">
        <v>3000</v>
      </c>
      <c r="D742" s="313" t="s">
        <v>57</v>
      </c>
      <c r="E742" s="312">
        <v>1000</v>
      </c>
      <c r="F742" s="312">
        <v>0</v>
      </c>
      <c r="G742" s="312">
        <v>4000</v>
      </c>
      <c r="H742" s="313" t="s">
        <v>57</v>
      </c>
    </row>
    <row r="743" spans="1:8" ht="20.100000000000001" customHeight="1" x14ac:dyDescent="0.25">
      <c r="A743" s="311" t="s">
        <v>1616</v>
      </c>
      <c r="B743" s="311" t="s">
        <v>721</v>
      </c>
      <c r="C743" s="312">
        <v>3772</v>
      </c>
      <c r="D743" s="313" t="s">
        <v>57</v>
      </c>
      <c r="E743" s="312">
        <v>0</v>
      </c>
      <c r="F743" s="312">
        <v>0</v>
      </c>
      <c r="G743" s="312">
        <v>3772</v>
      </c>
      <c r="H743" s="313" t="s">
        <v>57</v>
      </c>
    </row>
    <row r="744" spans="1:8" ht="20.100000000000001" customHeight="1" x14ac:dyDescent="0.25">
      <c r="A744" s="311" t="s">
        <v>1617</v>
      </c>
      <c r="B744" s="311" t="s">
        <v>729</v>
      </c>
      <c r="C744" s="312">
        <v>533664.51</v>
      </c>
      <c r="D744" s="313" t="s">
        <v>57</v>
      </c>
      <c r="E744" s="312">
        <v>44987.56</v>
      </c>
      <c r="F744" s="312">
        <v>0</v>
      </c>
      <c r="G744" s="312">
        <v>578652.06999999995</v>
      </c>
      <c r="H744" s="313" t="s">
        <v>57</v>
      </c>
    </row>
    <row r="745" spans="1:8" ht="20.100000000000001" customHeight="1" x14ac:dyDescent="0.25">
      <c r="A745" s="311" t="s">
        <v>1618</v>
      </c>
      <c r="B745" s="311" t="s">
        <v>731</v>
      </c>
      <c r="C745" s="312">
        <v>50714.95</v>
      </c>
      <c r="D745" s="313" t="s">
        <v>57</v>
      </c>
      <c r="E745" s="312">
        <v>0</v>
      </c>
      <c r="F745" s="312">
        <v>0</v>
      </c>
      <c r="G745" s="312">
        <v>50714.95</v>
      </c>
      <c r="H745" s="313" t="s">
        <v>57</v>
      </c>
    </row>
    <row r="746" spans="1:8" ht="20.100000000000001" customHeight="1" x14ac:dyDescent="0.25">
      <c r="A746" s="311" t="s">
        <v>1619</v>
      </c>
      <c r="B746" s="311" t="s">
        <v>730</v>
      </c>
      <c r="C746" s="312">
        <v>24863.06</v>
      </c>
      <c r="D746" s="313" t="s">
        <v>57</v>
      </c>
      <c r="E746" s="312">
        <v>0</v>
      </c>
      <c r="F746" s="312">
        <v>0</v>
      </c>
      <c r="G746" s="312">
        <v>24863.06</v>
      </c>
      <c r="H746" s="313" t="s">
        <v>57</v>
      </c>
    </row>
    <row r="747" spans="1:8" ht="20.100000000000001" customHeight="1" x14ac:dyDescent="0.25">
      <c r="A747" s="311" t="s">
        <v>1620</v>
      </c>
      <c r="B747" s="311" t="s">
        <v>732</v>
      </c>
      <c r="C747" s="312">
        <v>10716.19</v>
      </c>
      <c r="D747" s="313" t="s">
        <v>57</v>
      </c>
      <c r="E747" s="312">
        <v>0</v>
      </c>
      <c r="F747" s="312">
        <v>0</v>
      </c>
      <c r="G747" s="312">
        <v>10716.19</v>
      </c>
      <c r="H747" s="313" t="s">
        <v>57</v>
      </c>
    </row>
    <row r="748" spans="1:8" ht="20.100000000000001" customHeight="1" x14ac:dyDescent="0.25">
      <c r="A748" s="311" t="s">
        <v>1621</v>
      </c>
      <c r="B748" s="311" t="s">
        <v>798</v>
      </c>
      <c r="C748" s="312">
        <v>58381.21</v>
      </c>
      <c r="D748" s="313" t="s">
        <v>57</v>
      </c>
      <c r="E748" s="312">
        <v>3869.91</v>
      </c>
      <c r="F748" s="312">
        <v>0</v>
      </c>
      <c r="G748" s="312">
        <v>62251.12</v>
      </c>
      <c r="H748" s="313" t="s">
        <v>57</v>
      </c>
    </row>
    <row r="749" spans="1:8" ht="20.100000000000001" customHeight="1" x14ac:dyDescent="0.25">
      <c r="A749" s="311" t="s">
        <v>1622</v>
      </c>
      <c r="B749" s="311" t="s">
        <v>742</v>
      </c>
      <c r="C749" s="312">
        <v>1470</v>
      </c>
      <c r="D749" s="313" t="s">
        <v>57</v>
      </c>
      <c r="E749" s="312">
        <v>0</v>
      </c>
      <c r="F749" s="312">
        <v>0</v>
      </c>
      <c r="G749" s="312">
        <v>1470</v>
      </c>
      <c r="H749" s="313" t="s">
        <v>57</v>
      </c>
    </row>
    <row r="750" spans="1:8" ht="20.100000000000001" customHeight="1" x14ac:dyDescent="0.25">
      <c r="A750" s="311" t="s">
        <v>1623</v>
      </c>
      <c r="B750" s="311" t="s">
        <v>743</v>
      </c>
      <c r="C750" s="312">
        <v>632.5</v>
      </c>
      <c r="D750" s="313" t="s">
        <v>57</v>
      </c>
      <c r="E750" s="312">
        <v>0</v>
      </c>
      <c r="F750" s="312">
        <v>0</v>
      </c>
      <c r="G750" s="312">
        <v>632.5</v>
      </c>
      <c r="H750" s="313" t="s">
        <v>57</v>
      </c>
    </row>
    <row r="751" spans="1:8" ht="20.100000000000001" customHeight="1" x14ac:dyDescent="0.25">
      <c r="A751" s="311" t="s">
        <v>1624</v>
      </c>
      <c r="B751" s="311" t="s">
        <v>744</v>
      </c>
      <c r="C751" s="312">
        <v>16457.87</v>
      </c>
      <c r="D751" s="313" t="s">
        <v>57</v>
      </c>
      <c r="E751" s="312">
        <v>0</v>
      </c>
      <c r="F751" s="312">
        <v>0</v>
      </c>
      <c r="G751" s="312">
        <v>16457.87</v>
      </c>
      <c r="H751" s="313" t="s">
        <v>57</v>
      </c>
    </row>
    <row r="752" spans="1:8" ht="20.100000000000001" customHeight="1" x14ac:dyDescent="0.25">
      <c r="A752" s="311" t="s">
        <v>1625</v>
      </c>
      <c r="B752" s="311" t="s">
        <v>745</v>
      </c>
      <c r="C752" s="312">
        <v>2500</v>
      </c>
      <c r="D752" s="313" t="s">
        <v>57</v>
      </c>
      <c r="E752" s="312">
        <v>0</v>
      </c>
      <c r="F752" s="312">
        <v>0</v>
      </c>
      <c r="G752" s="312">
        <v>2500</v>
      </c>
      <c r="H752" s="313" t="s">
        <v>57</v>
      </c>
    </row>
    <row r="753" spans="1:8" ht="20.100000000000001" customHeight="1" x14ac:dyDescent="0.25">
      <c r="A753" s="311" t="s">
        <v>1626</v>
      </c>
      <c r="B753" s="311" t="s">
        <v>746</v>
      </c>
      <c r="C753" s="312">
        <v>3146.81</v>
      </c>
      <c r="D753" s="313" t="s">
        <v>57</v>
      </c>
      <c r="E753" s="312">
        <v>0</v>
      </c>
      <c r="F753" s="312">
        <v>0</v>
      </c>
      <c r="G753" s="312">
        <v>3146.81</v>
      </c>
      <c r="H753" s="313" t="s">
        <v>57</v>
      </c>
    </row>
    <row r="754" spans="1:8" ht="20.100000000000001" customHeight="1" x14ac:dyDescent="0.25">
      <c r="A754" s="311" t="s">
        <v>1627</v>
      </c>
      <c r="B754" s="311" t="s">
        <v>747</v>
      </c>
      <c r="C754" s="312">
        <v>6817.85</v>
      </c>
      <c r="D754" s="313" t="s">
        <v>57</v>
      </c>
      <c r="E754" s="312">
        <v>0</v>
      </c>
      <c r="F754" s="312">
        <v>0</v>
      </c>
      <c r="G754" s="312">
        <v>6817.85</v>
      </c>
      <c r="H754" s="313" t="s">
        <v>57</v>
      </c>
    </row>
    <row r="755" spans="1:8" ht="20.100000000000001" customHeight="1" x14ac:dyDescent="0.25">
      <c r="A755" s="311" t="s">
        <v>1799</v>
      </c>
      <c r="B755" s="311" t="s">
        <v>1786</v>
      </c>
      <c r="C755" s="312">
        <v>710.9</v>
      </c>
      <c r="D755" s="313" t="s">
        <v>57</v>
      </c>
      <c r="E755" s="312">
        <v>0</v>
      </c>
      <c r="F755" s="312">
        <v>0</v>
      </c>
      <c r="G755" s="312">
        <v>710.9</v>
      </c>
      <c r="H755" s="313" t="s">
        <v>57</v>
      </c>
    </row>
    <row r="756" spans="1:8" ht="20.100000000000001" customHeight="1" x14ac:dyDescent="0.25">
      <c r="A756" s="311" t="s">
        <v>1628</v>
      </c>
      <c r="B756" s="311" t="s">
        <v>748</v>
      </c>
      <c r="C756" s="312">
        <v>7646.6</v>
      </c>
      <c r="D756" s="313" t="s">
        <v>57</v>
      </c>
      <c r="E756" s="312">
        <v>0</v>
      </c>
      <c r="F756" s="312">
        <v>0</v>
      </c>
      <c r="G756" s="312">
        <v>7646.6</v>
      </c>
      <c r="H756" s="313" t="s">
        <v>57</v>
      </c>
    </row>
    <row r="757" spans="1:8" ht="20.100000000000001" customHeight="1" x14ac:dyDescent="0.25">
      <c r="A757" s="311" t="s">
        <v>1629</v>
      </c>
      <c r="B757" s="311" t="s">
        <v>700</v>
      </c>
      <c r="C757" s="312">
        <v>1725.66</v>
      </c>
      <c r="D757" s="313" t="s">
        <v>57</v>
      </c>
      <c r="E757" s="312">
        <v>1725.66</v>
      </c>
      <c r="F757" s="312">
        <v>0</v>
      </c>
      <c r="G757" s="312">
        <v>3451.32</v>
      </c>
      <c r="H757" s="313" t="s">
        <v>57</v>
      </c>
    </row>
    <row r="758" spans="1:8" ht="20.100000000000001" customHeight="1" x14ac:dyDescent="0.25">
      <c r="A758" s="311" t="s">
        <v>1630</v>
      </c>
      <c r="B758" s="311" t="s">
        <v>749</v>
      </c>
      <c r="C758" s="312">
        <v>3162.86</v>
      </c>
      <c r="D758" s="313" t="s">
        <v>57</v>
      </c>
      <c r="E758" s="312">
        <v>0</v>
      </c>
      <c r="F758" s="312">
        <v>0</v>
      </c>
      <c r="G758" s="312">
        <v>3162.86</v>
      </c>
      <c r="H758" s="313" t="s">
        <v>57</v>
      </c>
    </row>
    <row r="759" spans="1:8" ht="20.100000000000001" customHeight="1" x14ac:dyDescent="0.25">
      <c r="A759" s="311" t="s">
        <v>1631</v>
      </c>
      <c r="B759" s="311" t="s">
        <v>750</v>
      </c>
      <c r="C759" s="312">
        <v>449.71</v>
      </c>
      <c r="D759" s="313" t="s">
        <v>57</v>
      </c>
      <c r="E759" s="312">
        <v>0</v>
      </c>
      <c r="F759" s="312">
        <v>0</v>
      </c>
      <c r="G759" s="312">
        <v>449.71</v>
      </c>
      <c r="H759" s="313" t="s">
        <v>57</v>
      </c>
    </row>
    <row r="760" spans="1:8" ht="20.100000000000001" customHeight="1" x14ac:dyDescent="0.25">
      <c r="A760" s="311" t="s">
        <v>1632</v>
      </c>
      <c r="B760" s="311" t="s">
        <v>751</v>
      </c>
      <c r="C760" s="312">
        <v>0</v>
      </c>
      <c r="D760" s="313" t="s">
        <v>57</v>
      </c>
      <c r="E760" s="312">
        <v>2635.23</v>
      </c>
      <c r="F760" s="312">
        <v>0</v>
      </c>
      <c r="G760" s="312">
        <v>2635.23</v>
      </c>
      <c r="H760" s="313" t="s">
        <v>57</v>
      </c>
    </row>
    <row r="761" spans="1:8" ht="20.100000000000001" customHeight="1" x14ac:dyDescent="0.25">
      <c r="A761" s="311" t="s">
        <v>1633</v>
      </c>
      <c r="B761" s="311" t="s">
        <v>752</v>
      </c>
      <c r="C761" s="312">
        <v>66451.899999999994</v>
      </c>
      <c r="D761" s="313" t="s">
        <v>57</v>
      </c>
      <c r="E761" s="312">
        <v>0</v>
      </c>
      <c r="F761" s="312">
        <v>0</v>
      </c>
      <c r="G761" s="312">
        <v>66451.899999999994</v>
      </c>
      <c r="H761" s="313" t="s">
        <v>57</v>
      </c>
    </row>
    <row r="762" spans="1:8" ht="20.100000000000001" customHeight="1" x14ac:dyDescent="0.25">
      <c r="A762" s="311" t="s">
        <v>1634</v>
      </c>
      <c r="B762" s="311" t="s">
        <v>753</v>
      </c>
      <c r="C762" s="312">
        <v>2500</v>
      </c>
      <c r="D762" s="313" t="s">
        <v>57</v>
      </c>
      <c r="E762" s="312">
        <v>0</v>
      </c>
      <c r="F762" s="312">
        <v>0</v>
      </c>
      <c r="G762" s="312">
        <v>2500</v>
      </c>
      <c r="H762" s="313" t="s">
        <v>57</v>
      </c>
    </row>
    <row r="763" spans="1:8" ht="20.100000000000001" customHeight="1" x14ac:dyDescent="0.25">
      <c r="A763" s="311" t="s">
        <v>1635</v>
      </c>
      <c r="B763" s="311" t="s">
        <v>694</v>
      </c>
      <c r="C763" s="312">
        <v>8432.9599999999991</v>
      </c>
      <c r="D763" s="313" t="s">
        <v>57</v>
      </c>
      <c r="E763" s="312">
        <v>8745</v>
      </c>
      <c r="F763" s="312">
        <v>0</v>
      </c>
      <c r="G763" s="312">
        <v>17177.96</v>
      </c>
      <c r="H763" s="313" t="s">
        <v>57</v>
      </c>
    </row>
    <row r="764" spans="1:8" ht="20.100000000000001" customHeight="1" x14ac:dyDescent="0.25">
      <c r="A764" s="311" t="s">
        <v>1636</v>
      </c>
      <c r="B764" s="311" t="s">
        <v>754</v>
      </c>
      <c r="C764" s="312">
        <v>121876.97</v>
      </c>
      <c r="D764" s="313" t="s">
        <v>57</v>
      </c>
      <c r="E764" s="312">
        <v>13322.44</v>
      </c>
      <c r="F764" s="312">
        <v>0</v>
      </c>
      <c r="G764" s="312">
        <v>135199.41</v>
      </c>
      <c r="H764" s="313" t="s">
        <v>57</v>
      </c>
    </row>
    <row r="765" spans="1:8" ht="20.100000000000001" customHeight="1" x14ac:dyDescent="0.25">
      <c r="A765" s="311" t="s">
        <v>1800</v>
      </c>
      <c r="B765" s="311" t="s">
        <v>1787</v>
      </c>
      <c r="C765" s="312">
        <v>9434.34</v>
      </c>
      <c r="D765" s="313" t="s">
        <v>57</v>
      </c>
      <c r="E765" s="312">
        <v>0</v>
      </c>
      <c r="F765" s="312">
        <v>0</v>
      </c>
      <c r="G765" s="312">
        <v>9434.34</v>
      </c>
      <c r="H765" s="313" t="s">
        <v>57</v>
      </c>
    </row>
    <row r="766" spans="1:8" ht="20.100000000000001" customHeight="1" x14ac:dyDescent="0.25">
      <c r="A766" s="311" t="s">
        <v>1637</v>
      </c>
      <c r="B766" s="311" t="s">
        <v>756</v>
      </c>
      <c r="C766" s="312">
        <v>304601.71000000002</v>
      </c>
      <c r="D766" s="313" t="s">
        <v>57</v>
      </c>
      <c r="E766" s="312">
        <v>0</v>
      </c>
      <c r="F766" s="312">
        <v>0</v>
      </c>
      <c r="G766" s="312">
        <v>304601.71000000002</v>
      </c>
      <c r="H766" s="313" t="s">
        <v>57</v>
      </c>
    </row>
    <row r="767" spans="1:8" ht="20.100000000000001" customHeight="1" x14ac:dyDescent="0.25">
      <c r="A767" s="311" t="s">
        <v>1638</v>
      </c>
      <c r="B767" s="311" t="s">
        <v>687</v>
      </c>
      <c r="C767" s="312">
        <v>150</v>
      </c>
      <c r="D767" s="313" t="s">
        <v>57</v>
      </c>
      <c r="E767" s="312">
        <v>30306.11</v>
      </c>
      <c r="F767" s="312">
        <v>0</v>
      </c>
      <c r="G767" s="312">
        <v>30456.11</v>
      </c>
      <c r="H767" s="313" t="s">
        <v>57</v>
      </c>
    </row>
    <row r="768" spans="1:8" ht="20.100000000000001" customHeight="1" x14ac:dyDescent="0.25">
      <c r="A768" s="311" t="s">
        <v>1639</v>
      </c>
      <c r="B768" s="311" t="s">
        <v>682</v>
      </c>
      <c r="C768" s="312">
        <v>3400</v>
      </c>
      <c r="D768" s="313" t="s">
        <v>57</v>
      </c>
      <c r="E768" s="312">
        <v>3493</v>
      </c>
      <c r="F768" s="312">
        <v>0</v>
      </c>
      <c r="G768" s="312">
        <v>6893</v>
      </c>
      <c r="H768" s="313" t="s">
        <v>57</v>
      </c>
    </row>
    <row r="769" spans="1:8" ht="20.100000000000001" customHeight="1" x14ac:dyDescent="0.25">
      <c r="A769" s="311" t="s">
        <v>1640</v>
      </c>
      <c r="B769" s="311" t="s">
        <v>757</v>
      </c>
      <c r="C769" s="312">
        <v>254</v>
      </c>
      <c r="D769" s="313" t="s">
        <v>57</v>
      </c>
      <c r="E769" s="312">
        <v>0</v>
      </c>
      <c r="F769" s="312">
        <v>0</v>
      </c>
      <c r="G769" s="312">
        <v>254</v>
      </c>
      <c r="H769" s="313" t="s">
        <v>57</v>
      </c>
    </row>
    <row r="770" spans="1:8" ht="20.100000000000001" customHeight="1" x14ac:dyDescent="0.25">
      <c r="A770" s="311" t="s">
        <v>1641</v>
      </c>
      <c r="B770" s="311" t="s">
        <v>758</v>
      </c>
      <c r="C770" s="312">
        <v>11419</v>
      </c>
      <c r="D770" s="313" t="s">
        <v>57</v>
      </c>
      <c r="E770" s="312">
        <v>0</v>
      </c>
      <c r="F770" s="312">
        <v>0</v>
      </c>
      <c r="G770" s="312">
        <v>11419</v>
      </c>
      <c r="H770" s="313" t="s">
        <v>57</v>
      </c>
    </row>
    <row r="771" spans="1:8" ht="20.100000000000001" customHeight="1" x14ac:dyDescent="0.25">
      <c r="A771" s="311" t="s">
        <v>1642</v>
      </c>
      <c r="B771" s="311" t="s">
        <v>759</v>
      </c>
      <c r="C771" s="312">
        <v>8960</v>
      </c>
      <c r="D771" s="313" t="s">
        <v>57</v>
      </c>
      <c r="E771" s="312">
        <v>0</v>
      </c>
      <c r="F771" s="312">
        <v>0</v>
      </c>
      <c r="G771" s="312">
        <v>8960</v>
      </c>
      <c r="H771" s="313" t="s">
        <v>57</v>
      </c>
    </row>
    <row r="772" spans="1:8" ht="20.100000000000001" customHeight="1" x14ac:dyDescent="0.25">
      <c r="A772" s="314" t="s">
        <v>1643</v>
      </c>
      <c r="B772" s="314" t="s">
        <v>269</v>
      </c>
      <c r="C772" s="315">
        <v>29303.51</v>
      </c>
      <c r="D772" s="316" t="s">
        <v>57</v>
      </c>
      <c r="E772" s="315">
        <v>964.27</v>
      </c>
      <c r="F772" s="315">
        <v>0</v>
      </c>
      <c r="G772" s="315">
        <v>30267.78</v>
      </c>
      <c r="H772" s="316" t="s">
        <v>57</v>
      </c>
    </row>
    <row r="773" spans="1:8" ht="20.100000000000001" customHeight="1" x14ac:dyDescent="0.25">
      <c r="A773" s="311" t="s">
        <v>1644</v>
      </c>
      <c r="B773" s="311" t="s">
        <v>760</v>
      </c>
      <c r="C773" s="312">
        <v>5110.55</v>
      </c>
      <c r="D773" s="313" t="s">
        <v>57</v>
      </c>
      <c r="E773" s="312">
        <v>198.67</v>
      </c>
      <c r="F773" s="312">
        <v>0</v>
      </c>
      <c r="G773" s="312">
        <v>5309.22</v>
      </c>
      <c r="H773" s="313" t="s">
        <v>57</v>
      </c>
    </row>
    <row r="774" spans="1:8" ht="20.100000000000001" customHeight="1" x14ac:dyDescent="0.25">
      <c r="A774" s="311" t="s">
        <v>1645</v>
      </c>
      <c r="B774" s="311" t="s">
        <v>98</v>
      </c>
      <c r="C774" s="312">
        <v>24192.959999999999</v>
      </c>
      <c r="D774" s="313" t="s">
        <v>57</v>
      </c>
      <c r="E774" s="312">
        <v>765.6</v>
      </c>
      <c r="F774" s="312">
        <v>0</v>
      </c>
      <c r="G774" s="312">
        <v>24958.560000000001</v>
      </c>
      <c r="H774" s="313" t="s">
        <v>57</v>
      </c>
    </row>
    <row r="775" spans="1:8" ht="20.100000000000001" customHeight="1" x14ac:dyDescent="0.25">
      <c r="A775" s="314" t="s">
        <v>1646</v>
      </c>
      <c r="B775" s="314" t="s">
        <v>761</v>
      </c>
      <c r="C775" s="315">
        <v>8071</v>
      </c>
      <c r="D775" s="316" t="s">
        <v>57</v>
      </c>
      <c r="E775" s="315">
        <v>7554</v>
      </c>
      <c r="F775" s="315">
        <v>0</v>
      </c>
      <c r="G775" s="315">
        <v>15625</v>
      </c>
      <c r="H775" s="316" t="s">
        <v>57</v>
      </c>
    </row>
    <row r="776" spans="1:8" ht="20.100000000000001" customHeight="1" x14ac:dyDescent="0.25">
      <c r="A776" s="311" t="s">
        <v>1647</v>
      </c>
      <c r="B776" s="311" t="s">
        <v>178</v>
      </c>
      <c r="C776" s="312">
        <v>411000</v>
      </c>
      <c r="D776" s="313" t="s">
        <v>57</v>
      </c>
      <c r="E776" s="312">
        <v>99000</v>
      </c>
      <c r="F776" s="312">
        <v>0</v>
      </c>
      <c r="G776" s="312">
        <v>510000</v>
      </c>
      <c r="H776" s="313" t="s">
        <v>57</v>
      </c>
    </row>
    <row r="777" spans="1:8" ht="20.100000000000001" customHeight="1" x14ac:dyDescent="0.25">
      <c r="A777" s="314" t="s">
        <v>1648</v>
      </c>
      <c r="B777" s="314" t="s">
        <v>178</v>
      </c>
      <c r="C777" s="315">
        <v>411000</v>
      </c>
      <c r="D777" s="316" t="s">
        <v>57</v>
      </c>
      <c r="E777" s="315">
        <v>99000</v>
      </c>
      <c r="F777" s="315">
        <v>0</v>
      </c>
      <c r="G777" s="315">
        <v>510000</v>
      </c>
      <c r="H777" s="316" t="s">
        <v>57</v>
      </c>
    </row>
    <row r="778" spans="1:8" ht="20.100000000000001" customHeight="1" x14ac:dyDescent="0.25">
      <c r="A778" s="311" t="s">
        <v>1649</v>
      </c>
      <c r="B778" s="311" t="s">
        <v>124</v>
      </c>
      <c r="C778" s="312">
        <v>42000</v>
      </c>
      <c r="D778" s="313" t="s">
        <v>57</v>
      </c>
      <c r="E778" s="312">
        <v>0</v>
      </c>
      <c r="F778" s="312">
        <v>0</v>
      </c>
      <c r="G778" s="312">
        <v>42000</v>
      </c>
      <c r="H778" s="313" t="s">
        <v>57</v>
      </c>
    </row>
    <row r="779" spans="1:8" ht="20.100000000000001" customHeight="1" x14ac:dyDescent="0.25">
      <c r="A779" s="311" t="s">
        <v>1650</v>
      </c>
      <c r="B779" s="311" t="s">
        <v>119</v>
      </c>
      <c r="C779" s="312">
        <v>51000</v>
      </c>
      <c r="D779" s="313" t="s">
        <v>57</v>
      </c>
      <c r="E779" s="312">
        <v>6000</v>
      </c>
      <c r="F779" s="312">
        <v>0</v>
      </c>
      <c r="G779" s="312">
        <v>57000</v>
      </c>
      <c r="H779" s="313" t="s">
        <v>57</v>
      </c>
    </row>
    <row r="780" spans="1:8" ht="20.100000000000001" customHeight="1" x14ac:dyDescent="0.25">
      <c r="A780" s="311" t="s">
        <v>1651</v>
      </c>
      <c r="B780" s="311" t="s">
        <v>762</v>
      </c>
      <c r="C780" s="312">
        <v>72000</v>
      </c>
      <c r="D780" s="313" t="s">
        <v>57</v>
      </c>
      <c r="E780" s="312">
        <v>0</v>
      </c>
      <c r="F780" s="312">
        <v>0</v>
      </c>
      <c r="G780" s="312">
        <v>72000</v>
      </c>
      <c r="H780" s="313" t="s">
        <v>57</v>
      </c>
    </row>
    <row r="781" spans="1:8" ht="20.100000000000001" customHeight="1" x14ac:dyDescent="0.25">
      <c r="A781" s="311" t="s">
        <v>1652</v>
      </c>
      <c r="B781" s="311" t="s">
        <v>722</v>
      </c>
      <c r="C781" s="312">
        <v>51000</v>
      </c>
      <c r="D781" s="313" t="s">
        <v>57</v>
      </c>
      <c r="E781" s="312">
        <v>6000</v>
      </c>
      <c r="F781" s="312">
        <v>0</v>
      </c>
      <c r="G781" s="312">
        <v>57000</v>
      </c>
      <c r="H781" s="313" t="s">
        <v>57</v>
      </c>
    </row>
    <row r="782" spans="1:8" ht="20.100000000000001" customHeight="1" x14ac:dyDescent="0.25">
      <c r="A782" s="311" t="s">
        <v>1653</v>
      </c>
      <c r="B782" s="311" t="s">
        <v>723</v>
      </c>
      <c r="C782" s="312">
        <v>51000</v>
      </c>
      <c r="D782" s="313" t="s">
        <v>57</v>
      </c>
      <c r="E782" s="312">
        <v>6000</v>
      </c>
      <c r="F782" s="312">
        <v>0</v>
      </c>
      <c r="G782" s="312">
        <v>57000</v>
      </c>
      <c r="H782" s="313" t="s">
        <v>57</v>
      </c>
    </row>
    <row r="783" spans="1:8" ht="20.100000000000001" customHeight="1" x14ac:dyDescent="0.25">
      <c r="A783" s="311" t="s">
        <v>1654</v>
      </c>
      <c r="B783" s="311" t="s">
        <v>393</v>
      </c>
      <c r="C783" s="312">
        <v>72000</v>
      </c>
      <c r="D783" s="313" t="s">
        <v>57</v>
      </c>
      <c r="E783" s="312">
        <v>0</v>
      </c>
      <c r="F783" s="312">
        <v>0</v>
      </c>
      <c r="G783" s="312">
        <v>72000</v>
      </c>
      <c r="H783" s="313" t="s">
        <v>57</v>
      </c>
    </row>
    <row r="784" spans="1:8" ht="20.100000000000001" customHeight="1" x14ac:dyDescent="0.25">
      <c r="A784" s="311" t="s">
        <v>1655</v>
      </c>
      <c r="B784" s="311" t="s">
        <v>724</v>
      </c>
      <c r="C784" s="312">
        <v>72000</v>
      </c>
      <c r="D784" s="313" t="s">
        <v>57</v>
      </c>
      <c r="E784" s="312">
        <v>0</v>
      </c>
      <c r="F784" s="312">
        <v>0</v>
      </c>
      <c r="G784" s="312">
        <v>72000</v>
      </c>
      <c r="H784" s="313" t="s">
        <v>57</v>
      </c>
    </row>
    <row r="785" spans="1:8" ht="20.100000000000001" customHeight="1" x14ac:dyDescent="0.25">
      <c r="A785" s="311" t="s">
        <v>1656</v>
      </c>
      <c r="B785" s="311" t="s">
        <v>832</v>
      </c>
      <c r="C785" s="312">
        <v>0</v>
      </c>
      <c r="D785" s="313" t="s">
        <v>57</v>
      </c>
      <c r="E785" s="312">
        <v>3000</v>
      </c>
      <c r="F785" s="312">
        <v>0</v>
      </c>
      <c r="G785" s="312">
        <v>3000</v>
      </c>
      <c r="H785" s="313" t="s">
        <v>57</v>
      </c>
    </row>
    <row r="786" spans="1:8" ht="20.100000000000001" customHeight="1" x14ac:dyDescent="0.25">
      <c r="A786" s="311" t="s">
        <v>1657</v>
      </c>
      <c r="B786" s="311" t="s">
        <v>833</v>
      </c>
      <c r="C786" s="312">
        <v>0</v>
      </c>
      <c r="D786" s="313" t="s">
        <v>57</v>
      </c>
      <c r="E786" s="312">
        <v>3000</v>
      </c>
      <c r="F786" s="312">
        <v>0</v>
      </c>
      <c r="G786" s="312">
        <v>3000</v>
      </c>
      <c r="H786" s="313" t="s">
        <v>57</v>
      </c>
    </row>
    <row r="787" spans="1:8" ht="20.100000000000001" customHeight="1" x14ac:dyDescent="0.25">
      <c r="A787" s="311" t="s">
        <v>1658</v>
      </c>
      <c r="B787" s="311" t="s">
        <v>834</v>
      </c>
      <c r="C787" s="312">
        <v>0</v>
      </c>
      <c r="D787" s="313" t="s">
        <v>57</v>
      </c>
      <c r="E787" s="312">
        <v>3000</v>
      </c>
      <c r="F787" s="312">
        <v>0</v>
      </c>
      <c r="G787" s="312">
        <v>3000</v>
      </c>
      <c r="H787" s="313" t="s">
        <v>57</v>
      </c>
    </row>
    <row r="788" spans="1:8" ht="20.100000000000001" customHeight="1" x14ac:dyDescent="0.25">
      <c r="A788" s="311" t="s">
        <v>1659</v>
      </c>
      <c r="B788" s="311" t="s">
        <v>835</v>
      </c>
      <c r="C788" s="312">
        <v>0</v>
      </c>
      <c r="D788" s="313" t="s">
        <v>57</v>
      </c>
      <c r="E788" s="312">
        <v>72000</v>
      </c>
      <c r="F788" s="312">
        <v>0</v>
      </c>
      <c r="G788" s="312">
        <v>72000</v>
      </c>
      <c r="H788" s="313" t="s">
        <v>57</v>
      </c>
    </row>
    <row r="789" spans="1:8" ht="20.100000000000001" customHeight="1" thickBot="1" x14ac:dyDescent="0.3">
      <c r="A789" s="262"/>
      <c r="B789" s="321" t="s">
        <v>1815</v>
      </c>
      <c r="C789" s="285">
        <v>49704081.149999999</v>
      </c>
      <c r="D789" s="285">
        <v>49704081.149999999</v>
      </c>
      <c r="E789" s="285">
        <v>1732181.24</v>
      </c>
      <c r="F789" s="285">
        <v>1732181.24</v>
      </c>
      <c r="G789" s="285">
        <v>50228904.299999997</v>
      </c>
      <c r="H789" s="285">
        <v>50228904.299999997</v>
      </c>
    </row>
    <row r="790" spans="1:8" ht="20.100000000000001" customHeight="1" thickTop="1" x14ac:dyDescent="0.25">
      <c r="A790" s="262"/>
      <c r="B790" s="262"/>
      <c r="C790" s="278"/>
      <c r="D790" s="237"/>
      <c r="E790" s="278"/>
      <c r="F790" s="278"/>
      <c r="G790" s="278"/>
      <c r="H790" s="237"/>
    </row>
    <row r="791" spans="1:8" ht="12" customHeight="1" x14ac:dyDescent="0.25">
      <c r="A791" s="238"/>
      <c r="B791" s="238"/>
      <c r="C791" s="241"/>
      <c r="D791" s="241"/>
      <c r="E791" s="241"/>
      <c r="F791" s="241"/>
      <c r="G791" s="241"/>
      <c r="H791" s="241"/>
    </row>
  </sheetData>
  <mergeCells count="6"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F4B4-E42A-4DC2-97DB-52FD2BEC7C5C}">
  <dimension ref="A1:G47"/>
  <sheetViews>
    <sheetView workbookViewId="0">
      <selection sqref="A1:H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E83A-0207-466A-93FB-74346138D377}">
  <dimension ref="A1:E76"/>
  <sheetViews>
    <sheetView topLeftCell="A40" workbookViewId="0">
      <selection sqref="A1:H47"/>
    </sheetView>
  </sheetViews>
  <sheetFormatPr baseColWidth="10" defaultRowHeight="15" x14ac:dyDescent="0.25"/>
  <cols>
    <col min="1" max="1" width="11.5703125" style="256" bestFit="1" customWidth="1"/>
    <col min="2" max="2" width="28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3" t="s">
        <v>0</v>
      </c>
      <c r="B1" s="333"/>
      <c r="C1" s="333"/>
      <c r="D1" s="333"/>
      <c r="E1" s="333"/>
    </row>
    <row r="2" spans="1:5" x14ac:dyDescent="0.25">
      <c r="A2" s="333" t="s">
        <v>1</v>
      </c>
      <c r="B2" s="333"/>
      <c r="C2" s="333"/>
      <c r="D2" s="333"/>
      <c r="E2" s="333"/>
    </row>
    <row r="3" spans="1:5" x14ac:dyDescent="0.25">
      <c r="A3" s="334" t="s">
        <v>2</v>
      </c>
      <c r="B3" s="334"/>
      <c r="C3" s="334"/>
      <c r="D3" s="334"/>
      <c r="E3" s="247"/>
    </row>
    <row r="4" spans="1:5" x14ac:dyDescent="0.25">
      <c r="A4" s="334" t="s">
        <v>1714</v>
      </c>
      <c r="B4" s="334"/>
      <c r="C4" s="334"/>
      <c r="D4" s="334"/>
      <c r="E4" s="247"/>
    </row>
    <row r="5" spans="1:5" x14ac:dyDescent="0.25">
      <c r="A5" s="334" t="s">
        <v>1715</v>
      </c>
      <c r="B5" s="334"/>
      <c r="C5" s="334"/>
      <c r="D5" s="334"/>
      <c r="E5" s="217">
        <v>3042018.54</v>
      </c>
    </row>
    <row r="6" spans="1:5" x14ac:dyDescent="0.25">
      <c r="A6" s="334" t="s">
        <v>1661</v>
      </c>
      <c r="B6" s="334"/>
      <c r="C6" s="334"/>
      <c r="D6" s="334"/>
      <c r="E6" s="218"/>
    </row>
    <row r="7" spans="1:5" x14ac:dyDescent="0.25">
      <c r="A7" s="333" t="s">
        <v>5</v>
      </c>
      <c r="B7" s="333"/>
      <c r="C7" s="219"/>
      <c r="D7" s="218"/>
      <c r="E7" s="218"/>
    </row>
    <row r="8" spans="1:5" x14ac:dyDescent="0.25">
      <c r="A8" s="254">
        <v>41969</v>
      </c>
      <c r="B8" s="102" t="s">
        <v>6</v>
      </c>
      <c r="C8" s="221">
        <v>10053</v>
      </c>
      <c r="D8" s="222">
        <v>1250</v>
      </c>
      <c r="E8" s="218"/>
    </row>
    <row r="9" spans="1:5" x14ac:dyDescent="0.25">
      <c r="A9" s="254">
        <v>41985</v>
      </c>
      <c r="B9" s="102" t="s">
        <v>7</v>
      </c>
      <c r="C9" s="221">
        <v>10186</v>
      </c>
      <c r="D9" s="222">
        <v>14010.48</v>
      </c>
      <c r="E9" s="218"/>
    </row>
    <row r="10" spans="1:5" x14ac:dyDescent="0.25">
      <c r="A10" s="254">
        <v>42100</v>
      </c>
      <c r="B10" s="102" t="s">
        <v>8</v>
      </c>
      <c r="C10" s="221">
        <v>10759</v>
      </c>
      <c r="D10" s="222">
        <v>3123.88</v>
      </c>
      <c r="E10" s="218"/>
    </row>
    <row r="11" spans="1:5" x14ac:dyDescent="0.25">
      <c r="A11" s="254">
        <v>42144</v>
      </c>
      <c r="B11" s="102" t="s">
        <v>9</v>
      </c>
      <c r="C11" s="221">
        <v>11058</v>
      </c>
      <c r="D11" s="222">
        <v>650</v>
      </c>
      <c r="E11" s="218"/>
    </row>
    <row r="12" spans="1:5" x14ac:dyDescent="0.25">
      <c r="A12" s="254">
        <v>42159</v>
      </c>
      <c r="B12" s="102" t="s">
        <v>10</v>
      </c>
      <c r="C12" s="221">
        <v>11157</v>
      </c>
      <c r="D12" s="222">
        <v>7093.5</v>
      </c>
      <c r="E12" s="218"/>
    </row>
    <row r="13" spans="1:5" x14ac:dyDescent="0.25">
      <c r="A13" s="254">
        <v>42179</v>
      </c>
      <c r="B13" s="102" t="s">
        <v>11</v>
      </c>
      <c r="C13" s="221">
        <v>11325</v>
      </c>
      <c r="D13" s="222">
        <v>7385.5</v>
      </c>
      <c r="E13" s="218"/>
    </row>
    <row r="14" spans="1:5" x14ac:dyDescent="0.25">
      <c r="A14" s="254">
        <v>42256</v>
      </c>
      <c r="B14" s="102" t="s">
        <v>12</v>
      </c>
      <c r="C14" s="221">
        <v>11605</v>
      </c>
      <c r="D14" s="222">
        <v>900</v>
      </c>
      <c r="E14" s="218"/>
    </row>
    <row r="15" spans="1:5" x14ac:dyDescent="0.25">
      <c r="A15" s="254">
        <v>42377</v>
      </c>
      <c r="B15" s="102" t="s">
        <v>21</v>
      </c>
      <c r="C15" s="221">
        <v>11839</v>
      </c>
      <c r="D15" s="222">
        <v>1925.49</v>
      </c>
      <c r="E15" s="218"/>
    </row>
    <row r="16" spans="1:5" x14ac:dyDescent="0.25">
      <c r="A16" s="254">
        <v>42326</v>
      </c>
      <c r="B16" s="102" t="s">
        <v>13</v>
      </c>
      <c r="C16" s="221">
        <v>11880</v>
      </c>
      <c r="D16" s="222">
        <v>4614.25</v>
      </c>
      <c r="E16" s="218"/>
    </row>
    <row r="17" spans="1:5" x14ac:dyDescent="0.25">
      <c r="A17" s="254">
        <v>42332</v>
      </c>
      <c r="B17" s="102" t="s">
        <v>14</v>
      </c>
      <c r="C17" s="221">
        <v>11913</v>
      </c>
      <c r="D17" s="222">
        <v>15000</v>
      </c>
      <c r="E17" s="218"/>
    </row>
    <row r="18" spans="1:5" x14ac:dyDescent="0.25">
      <c r="A18" s="254">
        <v>42334</v>
      </c>
      <c r="B18" s="102" t="s">
        <v>15</v>
      </c>
      <c r="C18" s="221">
        <v>11932</v>
      </c>
      <c r="D18" s="222">
        <v>500</v>
      </c>
      <c r="E18" s="218"/>
    </row>
    <row r="19" spans="1:5" x14ac:dyDescent="0.25">
      <c r="A19" s="254">
        <v>42338</v>
      </c>
      <c r="B19" s="102" t="s">
        <v>16</v>
      </c>
      <c r="C19" s="221">
        <v>11996</v>
      </c>
      <c r="D19" s="222">
        <v>15000</v>
      </c>
      <c r="E19" s="218"/>
    </row>
    <row r="20" spans="1:5" x14ac:dyDescent="0.25">
      <c r="A20" s="254">
        <v>42348</v>
      </c>
      <c r="B20" s="102" t="s">
        <v>13</v>
      </c>
      <c r="C20" s="221">
        <v>12049</v>
      </c>
      <c r="D20" s="222">
        <v>189.03</v>
      </c>
      <c r="E20" s="218"/>
    </row>
    <row r="21" spans="1:5" x14ac:dyDescent="0.25">
      <c r="A21" s="254">
        <v>42356</v>
      </c>
      <c r="B21" s="102" t="s">
        <v>19</v>
      </c>
      <c r="C21" s="221">
        <v>12113</v>
      </c>
      <c r="D21" s="222">
        <v>3176.17</v>
      </c>
      <c r="E21" s="218"/>
    </row>
    <row r="22" spans="1:5" x14ac:dyDescent="0.25">
      <c r="A22" s="254">
        <v>42356</v>
      </c>
      <c r="B22" s="102" t="s">
        <v>20</v>
      </c>
      <c r="C22" s="221">
        <v>12119</v>
      </c>
      <c r="D22" s="222">
        <v>3000</v>
      </c>
      <c r="E22" s="218"/>
    </row>
    <row r="23" spans="1:5" x14ac:dyDescent="0.25">
      <c r="A23" s="254">
        <v>42356</v>
      </c>
      <c r="B23" s="102" t="s">
        <v>18</v>
      </c>
      <c r="C23" s="221">
        <v>12149</v>
      </c>
      <c r="D23" s="222">
        <v>657.72</v>
      </c>
      <c r="E23" s="218"/>
    </row>
    <row r="24" spans="1:5" x14ac:dyDescent="0.25">
      <c r="A24" s="254">
        <v>42355</v>
      </c>
      <c r="B24" s="102" t="s">
        <v>17</v>
      </c>
      <c r="C24" s="221">
        <v>12156</v>
      </c>
      <c r="D24" s="222">
        <v>4000</v>
      </c>
      <c r="E24" s="218"/>
    </row>
    <row r="25" spans="1:5" x14ac:dyDescent="0.25">
      <c r="A25" s="254">
        <v>42391</v>
      </c>
      <c r="B25" s="102" t="s">
        <v>22</v>
      </c>
      <c r="C25" s="221">
        <v>12442</v>
      </c>
      <c r="D25" s="222">
        <v>4964.8</v>
      </c>
      <c r="E25" s="218"/>
    </row>
    <row r="26" spans="1:5" x14ac:dyDescent="0.25">
      <c r="A26" s="254">
        <v>42405</v>
      </c>
      <c r="B26" s="102" t="s">
        <v>23</v>
      </c>
      <c r="C26" s="221">
        <v>12532</v>
      </c>
      <c r="D26" s="222">
        <v>1250</v>
      </c>
      <c r="E26" s="218"/>
    </row>
    <row r="27" spans="1:5" x14ac:dyDescent="0.25">
      <c r="A27" s="254">
        <v>42489</v>
      </c>
      <c r="B27" s="102" t="s">
        <v>24</v>
      </c>
      <c r="C27" s="221">
        <v>13058</v>
      </c>
      <c r="D27" s="222">
        <v>888.49</v>
      </c>
      <c r="E27" s="218"/>
    </row>
    <row r="28" spans="1:5" x14ac:dyDescent="0.25">
      <c r="A28" s="254">
        <v>42510</v>
      </c>
      <c r="B28" s="102" t="s">
        <v>25</v>
      </c>
      <c r="C28" s="221">
        <v>13214</v>
      </c>
      <c r="D28" s="222">
        <v>1250</v>
      </c>
      <c r="E28" s="218"/>
    </row>
    <row r="29" spans="1:5" x14ac:dyDescent="0.25">
      <c r="A29" s="254">
        <v>42537</v>
      </c>
      <c r="B29" s="102" t="s">
        <v>26</v>
      </c>
      <c r="C29" s="221">
        <v>13421</v>
      </c>
      <c r="D29" s="222">
        <v>734.88</v>
      </c>
      <c r="E29" s="218"/>
    </row>
    <row r="30" spans="1:5" x14ac:dyDescent="0.25">
      <c r="A30" s="254">
        <v>42601</v>
      </c>
      <c r="B30" s="102" t="s">
        <v>27</v>
      </c>
      <c r="C30" s="221">
        <v>13700</v>
      </c>
      <c r="D30" s="222">
        <v>1250</v>
      </c>
      <c r="E30" s="218"/>
    </row>
    <row r="31" spans="1:5" x14ac:dyDescent="0.25">
      <c r="A31" s="254">
        <v>42632</v>
      </c>
      <c r="B31" s="102" t="s">
        <v>28</v>
      </c>
      <c r="C31" s="221">
        <v>13869</v>
      </c>
      <c r="D31" s="222">
        <v>968</v>
      </c>
      <c r="E31" s="218"/>
    </row>
    <row r="32" spans="1:5" x14ac:dyDescent="0.25">
      <c r="A32" s="254">
        <v>42643</v>
      </c>
      <c r="B32" s="102" t="s">
        <v>29</v>
      </c>
      <c r="C32" s="221">
        <v>13935</v>
      </c>
      <c r="D32" s="222">
        <v>1160</v>
      </c>
      <c r="E32" s="218"/>
    </row>
    <row r="33" spans="1:5" x14ac:dyDescent="0.25">
      <c r="A33" s="254">
        <v>42706</v>
      </c>
      <c r="B33" s="102" t="s">
        <v>30</v>
      </c>
      <c r="C33" s="221">
        <v>14353</v>
      </c>
      <c r="D33" s="222">
        <v>809.53</v>
      </c>
      <c r="E33" s="218"/>
    </row>
    <row r="34" spans="1:5" x14ac:dyDescent="0.25">
      <c r="A34" s="254">
        <v>42716</v>
      </c>
      <c r="B34" s="102" t="s">
        <v>31</v>
      </c>
      <c r="C34" s="221">
        <v>14399</v>
      </c>
      <c r="D34" s="222">
        <v>1250</v>
      </c>
      <c r="E34" s="218"/>
    </row>
    <row r="35" spans="1:5" x14ac:dyDescent="0.25">
      <c r="A35" s="254">
        <v>42719</v>
      </c>
      <c r="B35" s="102" t="s">
        <v>32</v>
      </c>
      <c r="C35" s="221">
        <v>14423</v>
      </c>
      <c r="D35" s="222">
        <v>20000</v>
      </c>
      <c r="E35" s="218"/>
    </row>
    <row r="36" spans="1:5" x14ac:dyDescent="0.25">
      <c r="A36" s="254">
        <v>42832</v>
      </c>
      <c r="B36" s="102" t="s">
        <v>33</v>
      </c>
      <c r="C36" s="221">
        <v>14995</v>
      </c>
      <c r="D36" s="222">
        <v>300</v>
      </c>
      <c r="E36" s="218"/>
    </row>
    <row r="37" spans="1:5" x14ac:dyDescent="0.25">
      <c r="A37" s="254">
        <v>42871</v>
      </c>
      <c r="B37" s="102" t="s">
        <v>34</v>
      </c>
      <c r="C37" s="221">
        <v>15137</v>
      </c>
      <c r="D37" s="222">
        <v>1900</v>
      </c>
      <c r="E37" s="218"/>
    </row>
    <row r="38" spans="1:5" x14ac:dyDescent="0.25">
      <c r="A38" s="254">
        <v>42891</v>
      </c>
      <c r="B38" s="102" t="s">
        <v>35</v>
      </c>
      <c r="C38" s="221">
        <v>15281</v>
      </c>
      <c r="D38" s="222">
        <v>1250</v>
      </c>
      <c r="E38" s="218"/>
    </row>
    <row r="39" spans="1:5" x14ac:dyDescent="0.25">
      <c r="A39" s="254">
        <v>42921</v>
      </c>
      <c r="B39" s="102" t="s">
        <v>13</v>
      </c>
      <c r="C39" s="221">
        <v>15480</v>
      </c>
      <c r="D39" s="222">
        <v>806.2</v>
      </c>
      <c r="E39" s="218"/>
    </row>
    <row r="40" spans="1:5" x14ac:dyDescent="0.25">
      <c r="A40" s="254">
        <v>42969</v>
      </c>
      <c r="B40" s="102" t="s">
        <v>36</v>
      </c>
      <c r="C40" s="221">
        <v>15551</v>
      </c>
      <c r="D40" s="222">
        <v>1250</v>
      </c>
      <c r="E40" s="218"/>
    </row>
    <row r="41" spans="1:5" x14ac:dyDescent="0.25">
      <c r="A41" s="254">
        <v>42984</v>
      </c>
      <c r="B41" s="102" t="s">
        <v>37</v>
      </c>
      <c r="C41" s="221">
        <v>15611</v>
      </c>
      <c r="D41" s="222">
        <v>3000</v>
      </c>
      <c r="E41" s="218"/>
    </row>
    <row r="42" spans="1:5" x14ac:dyDescent="0.25">
      <c r="A42" s="254">
        <v>42986</v>
      </c>
      <c r="B42" s="102" t="s">
        <v>38</v>
      </c>
      <c r="C42" s="221">
        <v>15622</v>
      </c>
      <c r="D42" s="222">
        <v>850</v>
      </c>
      <c r="E42" s="218"/>
    </row>
    <row r="43" spans="1:5" x14ac:dyDescent="0.25">
      <c r="A43" s="254">
        <v>43201</v>
      </c>
      <c r="B43" s="102" t="s">
        <v>1662</v>
      </c>
      <c r="C43" s="221">
        <v>16323</v>
      </c>
      <c r="D43" s="222">
        <v>2400</v>
      </c>
      <c r="E43" s="218"/>
    </row>
    <row r="44" spans="1:5" x14ac:dyDescent="0.25">
      <c r="A44" s="254">
        <v>43252</v>
      </c>
      <c r="B44" s="102" t="s">
        <v>1663</v>
      </c>
      <c r="C44" s="221">
        <v>16581</v>
      </c>
      <c r="D44" s="222">
        <v>4729.32</v>
      </c>
      <c r="E44" s="223"/>
    </row>
    <row r="45" spans="1:5" x14ac:dyDescent="0.25">
      <c r="A45" s="254">
        <v>43255</v>
      </c>
      <c r="B45" s="102" t="s">
        <v>126</v>
      </c>
      <c r="C45" s="221">
        <v>16585</v>
      </c>
      <c r="D45" s="222">
        <v>1000</v>
      </c>
      <c r="E45" s="223"/>
    </row>
    <row r="46" spans="1:5" x14ac:dyDescent="0.25">
      <c r="A46" s="254">
        <v>43256</v>
      </c>
      <c r="B46" s="102" t="s">
        <v>120</v>
      </c>
      <c r="C46" s="221">
        <v>16592</v>
      </c>
      <c r="D46" s="222">
        <v>1250</v>
      </c>
      <c r="E46" s="223"/>
    </row>
    <row r="47" spans="1:5" x14ac:dyDescent="0.25">
      <c r="A47" s="254">
        <v>43279</v>
      </c>
      <c r="B47" s="102" t="s">
        <v>1666</v>
      </c>
      <c r="C47" s="221">
        <v>16688</v>
      </c>
      <c r="D47" s="222">
        <v>751.68</v>
      </c>
      <c r="E47" s="223"/>
    </row>
    <row r="48" spans="1:5" x14ac:dyDescent="0.25">
      <c r="A48" s="254">
        <v>43280</v>
      </c>
      <c r="B48" s="102" t="s">
        <v>1667</v>
      </c>
      <c r="C48" s="221">
        <v>16702</v>
      </c>
      <c r="D48" s="222">
        <v>476.83</v>
      </c>
      <c r="E48" s="224"/>
    </row>
    <row r="49" spans="1:5" x14ac:dyDescent="0.25">
      <c r="A49" s="254">
        <v>43363</v>
      </c>
      <c r="B49" s="102" t="s">
        <v>1716</v>
      </c>
      <c r="C49" s="221">
        <v>16872</v>
      </c>
      <c r="D49" s="222">
        <v>1000</v>
      </c>
      <c r="E49" s="233"/>
    </row>
    <row r="50" spans="1:5" x14ac:dyDescent="0.25">
      <c r="A50" s="254">
        <v>43364</v>
      </c>
      <c r="B50" s="102" t="s">
        <v>1717</v>
      </c>
      <c r="C50" s="221">
        <v>16880</v>
      </c>
      <c r="D50" s="222">
        <v>5000</v>
      </c>
      <c r="E50" s="233"/>
    </row>
    <row r="51" spans="1:5" x14ac:dyDescent="0.25">
      <c r="A51" s="254">
        <v>43368</v>
      </c>
      <c r="B51" s="102" t="s">
        <v>1718</v>
      </c>
      <c r="C51" s="221">
        <v>16886</v>
      </c>
      <c r="D51" s="222">
        <v>5800</v>
      </c>
      <c r="E51" s="233"/>
    </row>
    <row r="52" spans="1:5" x14ac:dyDescent="0.25">
      <c r="A52" s="254">
        <v>43368</v>
      </c>
      <c r="B52" s="102" t="s">
        <v>1719</v>
      </c>
      <c r="C52" s="221">
        <v>16887</v>
      </c>
      <c r="D52" s="222">
        <v>339.92</v>
      </c>
      <c r="E52" s="233"/>
    </row>
    <row r="53" spans="1:5" x14ac:dyDescent="0.25">
      <c r="A53" s="254">
        <v>43368</v>
      </c>
      <c r="B53" s="102" t="s">
        <v>1720</v>
      </c>
      <c r="C53" s="221">
        <v>16888</v>
      </c>
      <c r="D53" s="222">
        <v>1600</v>
      </c>
      <c r="E53" s="233"/>
    </row>
    <row r="54" spans="1:5" x14ac:dyDescent="0.25">
      <c r="A54" s="254">
        <v>43370</v>
      </c>
      <c r="B54" s="102" t="s">
        <v>1721</v>
      </c>
      <c r="C54" s="221">
        <v>16889</v>
      </c>
      <c r="D54" s="222">
        <v>348</v>
      </c>
      <c r="E54" s="233"/>
    </row>
    <row r="55" spans="1:5" x14ac:dyDescent="0.25">
      <c r="A55" s="254">
        <v>43370</v>
      </c>
      <c r="B55" s="102" t="s">
        <v>54</v>
      </c>
      <c r="C55" s="221">
        <v>16899</v>
      </c>
      <c r="D55" s="222">
        <v>862.83</v>
      </c>
      <c r="E55" s="233"/>
    </row>
    <row r="56" spans="1:5" x14ac:dyDescent="0.25">
      <c r="A56" s="254">
        <v>43370</v>
      </c>
      <c r="B56" s="102" t="s">
        <v>30</v>
      </c>
      <c r="C56" s="221">
        <v>16901</v>
      </c>
      <c r="D56" s="222">
        <v>862.83</v>
      </c>
      <c r="E56" s="233"/>
    </row>
    <row r="57" spans="1:5" x14ac:dyDescent="0.25">
      <c r="A57" s="254">
        <v>43370</v>
      </c>
      <c r="B57" s="102" t="s">
        <v>1722</v>
      </c>
      <c r="C57" s="221">
        <v>16902</v>
      </c>
      <c r="D57" s="222">
        <v>1618.48</v>
      </c>
      <c r="E57" s="223"/>
    </row>
    <row r="58" spans="1:5" x14ac:dyDescent="0.25">
      <c r="A58" s="254">
        <v>43370</v>
      </c>
      <c r="B58" s="102" t="s">
        <v>1669</v>
      </c>
      <c r="C58" s="221">
        <v>16903</v>
      </c>
      <c r="D58" s="222">
        <v>1618.48</v>
      </c>
      <c r="E58" s="223"/>
    </row>
    <row r="59" spans="1:5" x14ac:dyDescent="0.25">
      <c r="A59" s="254">
        <v>43370</v>
      </c>
      <c r="B59" s="102" t="s">
        <v>1667</v>
      </c>
      <c r="C59" s="221">
        <v>16904</v>
      </c>
      <c r="D59" s="222">
        <v>944.71</v>
      </c>
      <c r="E59" s="223"/>
    </row>
    <row r="60" spans="1:5" x14ac:dyDescent="0.25">
      <c r="A60" s="254">
        <v>43370</v>
      </c>
      <c r="B60" s="102" t="s">
        <v>127</v>
      </c>
      <c r="C60" s="221">
        <v>16905</v>
      </c>
      <c r="D60" s="222">
        <v>4958.6899999999996</v>
      </c>
      <c r="E60" s="223"/>
    </row>
    <row r="61" spans="1:5" x14ac:dyDescent="0.25">
      <c r="A61" s="254">
        <v>43370</v>
      </c>
      <c r="B61" s="102" t="s">
        <v>122</v>
      </c>
      <c r="C61" s="221">
        <v>16906</v>
      </c>
      <c r="D61" s="222">
        <v>1200</v>
      </c>
      <c r="E61" s="233">
        <f>SUM(D8:D61)</f>
        <v>163119.69</v>
      </c>
    </row>
    <row r="62" spans="1:5" x14ac:dyDescent="0.25">
      <c r="A62" s="254"/>
      <c r="B62" s="102"/>
      <c r="C62" s="221"/>
      <c r="D62" s="222"/>
      <c r="E62" s="223"/>
    </row>
    <row r="63" spans="1:5" x14ac:dyDescent="0.25">
      <c r="A63" s="254"/>
      <c r="B63" s="102"/>
      <c r="C63" s="221"/>
      <c r="D63" s="222"/>
      <c r="E63" s="223"/>
    </row>
    <row r="64" spans="1:5" x14ac:dyDescent="0.25">
      <c r="A64" s="254"/>
      <c r="B64" s="102"/>
      <c r="C64" s="221"/>
      <c r="D64" s="222"/>
      <c r="E64" s="223"/>
    </row>
    <row r="65" spans="1:5" x14ac:dyDescent="0.25">
      <c r="A65" s="254"/>
      <c r="B65" s="102"/>
      <c r="C65" s="221"/>
      <c r="D65" s="222"/>
      <c r="E65" s="223"/>
    </row>
    <row r="66" spans="1:5" ht="15.75" thickBot="1" x14ac:dyDescent="0.3">
      <c r="A66" s="334" t="s">
        <v>1723</v>
      </c>
      <c r="B66" s="334"/>
      <c r="C66" s="334"/>
      <c r="D66" s="334"/>
      <c r="E66" s="225">
        <f>E5-E61</f>
        <v>2878898.85</v>
      </c>
    </row>
    <row r="67" spans="1:5" ht="15.75" thickTop="1" x14ac:dyDescent="0.25">
      <c r="A67" s="255"/>
      <c r="B67" s="224"/>
      <c r="C67" s="224"/>
      <c r="D67" s="224"/>
      <c r="E67" s="224"/>
    </row>
    <row r="76" spans="1:5" x14ac:dyDescent="0.25">
      <c r="A76" s="255"/>
      <c r="B76" s="224"/>
      <c r="C76" s="224"/>
      <c r="D76" s="224"/>
      <c r="E76" s="224"/>
    </row>
  </sheetData>
  <mergeCells count="8">
    <mergeCell ref="A7:B7"/>
    <mergeCell ref="A66:D66"/>
    <mergeCell ref="A1:E1"/>
    <mergeCell ref="A2:E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6009-AA86-48B5-9BE8-AF478E05E3AE}">
  <dimension ref="B1:H37"/>
  <sheetViews>
    <sheetView topLeftCell="A4" workbookViewId="0">
      <selection sqref="A1:H47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35" t="s">
        <v>0</v>
      </c>
      <c r="C1" s="335"/>
      <c r="D1" s="335"/>
      <c r="E1" s="335"/>
      <c r="F1" s="335"/>
      <c r="G1" s="335"/>
      <c r="H1" s="335"/>
    </row>
    <row r="2" spans="2:8" x14ac:dyDescent="0.25">
      <c r="B2" s="335" t="s">
        <v>42</v>
      </c>
      <c r="C2" s="335"/>
      <c r="D2" s="335"/>
      <c r="E2" s="335"/>
      <c r="F2" s="335"/>
      <c r="G2" s="335"/>
      <c r="H2" s="335"/>
    </row>
    <row r="3" spans="2:8" x14ac:dyDescent="0.25">
      <c r="B3" s="335" t="s">
        <v>117</v>
      </c>
      <c r="C3" s="335"/>
      <c r="D3" s="335"/>
      <c r="E3" s="335"/>
      <c r="F3" s="335"/>
      <c r="G3" s="335"/>
      <c r="H3" s="335"/>
    </row>
    <row r="4" spans="2:8" x14ac:dyDescent="0.25">
      <c r="B4" s="335" t="s">
        <v>1714</v>
      </c>
      <c r="C4" s="335"/>
      <c r="D4" s="335"/>
      <c r="E4" s="335"/>
      <c r="F4" s="335"/>
      <c r="G4" s="335"/>
      <c r="H4" s="335"/>
    </row>
    <row r="5" spans="2:8" x14ac:dyDescent="0.25">
      <c r="B5" s="4"/>
      <c r="C5" s="3"/>
      <c r="D5" s="3"/>
      <c r="E5" s="43"/>
      <c r="F5" s="4"/>
      <c r="G5" s="4"/>
      <c r="H5" s="4"/>
    </row>
    <row r="6" spans="2:8" x14ac:dyDescent="0.25">
      <c r="B6" s="4"/>
      <c r="C6" s="3" t="s">
        <v>1715</v>
      </c>
      <c r="D6" s="4"/>
      <c r="E6" s="5"/>
      <c r="F6" s="4"/>
      <c r="G6" s="6"/>
      <c r="H6" s="7">
        <v>1250999.94</v>
      </c>
    </row>
    <row r="7" spans="2:8" x14ac:dyDescent="0.25">
      <c r="B7" s="4"/>
      <c r="C7" s="4" t="s">
        <v>57</v>
      </c>
      <c r="D7" s="4"/>
      <c r="E7" s="5"/>
      <c r="F7" s="4"/>
      <c r="G7" s="44"/>
      <c r="H7" s="4"/>
    </row>
    <row r="8" spans="2:8" x14ac:dyDescent="0.25">
      <c r="B8" s="4" t="s">
        <v>3</v>
      </c>
      <c r="C8" s="14">
        <v>43227</v>
      </c>
      <c r="D8" s="4" t="s">
        <v>1672</v>
      </c>
      <c r="E8" s="5">
        <v>1258</v>
      </c>
      <c r="F8" s="226">
        <v>0.6</v>
      </c>
      <c r="G8" s="44">
        <f>F8</f>
        <v>0.6</v>
      </c>
      <c r="H8" s="44">
        <f>G8</f>
        <v>0.6</v>
      </c>
    </row>
    <row r="9" spans="2:8" x14ac:dyDescent="0.25">
      <c r="B9" s="4"/>
      <c r="C9" s="4" t="s">
        <v>1673</v>
      </c>
      <c r="D9" s="4"/>
      <c r="E9" s="5"/>
      <c r="F9" s="4"/>
      <c r="G9" s="44"/>
      <c r="H9" s="4"/>
    </row>
    <row r="10" spans="2:8" x14ac:dyDescent="0.25">
      <c r="B10" s="4"/>
      <c r="C10" s="4"/>
      <c r="D10" s="4"/>
      <c r="E10" s="5"/>
      <c r="F10" s="4"/>
      <c r="G10" s="44"/>
      <c r="H10" s="4"/>
    </row>
    <row r="11" spans="2:8" x14ac:dyDescent="0.25">
      <c r="B11" s="274" t="s">
        <v>3</v>
      </c>
      <c r="C11" s="3" t="s">
        <v>4</v>
      </c>
      <c r="D11" s="4"/>
      <c r="E11" s="5"/>
      <c r="F11" s="4"/>
      <c r="G11" s="44"/>
      <c r="H11" s="4"/>
    </row>
    <row r="12" spans="2:8" x14ac:dyDescent="0.25">
      <c r="B12" s="4"/>
      <c r="C12" s="13" t="s">
        <v>5</v>
      </c>
      <c r="D12" s="4"/>
      <c r="E12" s="5"/>
      <c r="F12" s="4"/>
      <c r="G12" s="44"/>
      <c r="H12" s="4"/>
    </row>
    <row r="13" spans="2:8" x14ac:dyDescent="0.25">
      <c r="B13" s="4"/>
      <c r="C13" s="13"/>
      <c r="D13" s="4"/>
      <c r="E13" s="5"/>
      <c r="F13" s="4"/>
      <c r="G13" s="44"/>
      <c r="H13" s="4"/>
    </row>
    <row r="14" spans="2:8" x14ac:dyDescent="0.25">
      <c r="B14" s="4"/>
      <c r="C14" s="14">
        <v>43284</v>
      </c>
      <c r="D14" s="4" t="s">
        <v>1674</v>
      </c>
      <c r="E14" s="5">
        <v>1286</v>
      </c>
      <c r="F14" s="46">
        <v>3000</v>
      </c>
      <c r="G14" s="44"/>
      <c r="H14" s="44"/>
    </row>
    <row r="15" spans="2:8" x14ac:dyDescent="0.25">
      <c r="B15" s="4"/>
      <c r="C15" s="14">
        <v>43284</v>
      </c>
      <c r="D15" s="4" t="s">
        <v>1674</v>
      </c>
      <c r="E15" s="5">
        <v>1291</v>
      </c>
      <c r="F15" s="46">
        <v>3000</v>
      </c>
      <c r="G15" s="44"/>
      <c r="H15" s="44"/>
    </row>
    <row r="16" spans="2:8" x14ac:dyDescent="0.25">
      <c r="B16" s="4"/>
      <c r="C16" s="14">
        <v>43334</v>
      </c>
      <c r="D16" s="4" t="s">
        <v>119</v>
      </c>
      <c r="E16" s="5">
        <v>1296</v>
      </c>
      <c r="F16" s="46">
        <v>3000</v>
      </c>
      <c r="G16" s="44"/>
      <c r="H16" s="44"/>
    </row>
    <row r="17" spans="2:8" x14ac:dyDescent="0.25">
      <c r="B17" s="4"/>
      <c r="C17" s="14">
        <v>43334</v>
      </c>
      <c r="D17" s="4" t="s">
        <v>118</v>
      </c>
      <c r="E17" s="5">
        <v>1297</v>
      </c>
      <c r="F17" s="46">
        <v>3000</v>
      </c>
      <c r="G17" s="44"/>
      <c r="H17" s="44"/>
    </row>
    <row r="18" spans="2:8" x14ac:dyDescent="0.25">
      <c r="B18" s="4"/>
      <c r="C18" s="14">
        <v>43334</v>
      </c>
      <c r="D18" s="4" t="s">
        <v>723</v>
      </c>
      <c r="E18" s="5">
        <v>1298</v>
      </c>
      <c r="F18" s="46">
        <v>3000</v>
      </c>
      <c r="G18" s="44"/>
      <c r="H18" s="44"/>
    </row>
    <row r="19" spans="2:8" x14ac:dyDescent="0.25">
      <c r="B19" s="4"/>
      <c r="C19" s="14">
        <v>43334</v>
      </c>
      <c r="D19" s="4" t="s">
        <v>723</v>
      </c>
      <c r="E19" s="5">
        <v>1301</v>
      </c>
      <c r="F19" s="46">
        <v>3000</v>
      </c>
      <c r="G19" s="44"/>
      <c r="H19" s="44"/>
    </row>
    <row r="20" spans="2:8" x14ac:dyDescent="0.25">
      <c r="B20" s="4"/>
      <c r="C20" s="14">
        <v>43334</v>
      </c>
      <c r="D20" s="4" t="s">
        <v>723</v>
      </c>
      <c r="E20" s="5">
        <v>1304</v>
      </c>
      <c r="F20" s="46">
        <v>3000</v>
      </c>
      <c r="G20" s="44"/>
    </row>
    <row r="21" spans="2:8" x14ac:dyDescent="0.25">
      <c r="B21" s="4"/>
      <c r="C21" s="14">
        <v>43354</v>
      </c>
      <c r="D21" s="4" t="s">
        <v>119</v>
      </c>
      <c r="E21" s="5">
        <v>1305</v>
      </c>
      <c r="F21" s="46">
        <v>3000</v>
      </c>
      <c r="G21" s="44"/>
      <c r="H21" s="44"/>
    </row>
    <row r="22" spans="2:8" x14ac:dyDescent="0.25">
      <c r="B22" s="4"/>
      <c r="C22" s="14">
        <v>43354</v>
      </c>
      <c r="D22" s="4" t="s">
        <v>118</v>
      </c>
      <c r="E22" s="5">
        <v>1306</v>
      </c>
      <c r="F22" s="46">
        <v>3000</v>
      </c>
      <c r="G22" s="44"/>
      <c r="H22" s="44"/>
    </row>
    <row r="23" spans="2:8" x14ac:dyDescent="0.25">
      <c r="B23" s="4"/>
      <c r="C23" s="14">
        <v>43354</v>
      </c>
      <c r="D23" s="4" t="s">
        <v>723</v>
      </c>
      <c r="E23" s="5">
        <v>1308</v>
      </c>
      <c r="F23" s="46">
        <v>3000</v>
      </c>
      <c r="G23" s="44"/>
      <c r="H23" s="44"/>
    </row>
    <row r="24" spans="2:8" x14ac:dyDescent="0.25">
      <c r="B24" s="4"/>
      <c r="C24" s="14">
        <v>43368</v>
      </c>
      <c r="D24" s="4" t="s">
        <v>723</v>
      </c>
      <c r="E24" s="5">
        <v>1309</v>
      </c>
      <c r="F24" s="46">
        <v>3000</v>
      </c>
      <c r="G24" s="44"/>
      <c r="H24" s="44"/>
    </row>
    <row r="25" spans="2:8" x14ac:dyDescent="0.25">
      <c r="B25" s="4"/>
      <c r="C25" s="14">
        <v>43368</v>
      </c>
      <c r="D25" s="4" t="s">
        <v>1724</v>
      </c>
      <c r="E25" s="5">
        <v>1310</v>
      </c>
      <c r="F25" s="46">
        <v>3000</v>
      </c>
      <c r="G25" s="44"/>
      <c r="H25" s="44"/>
    </row>
    <row r="26" spans="2:8" x14ac:dyDescent="0.25">
      <c r="B26" s="4"/>
      <c r="C26" s="14">
        <v>43368</v>
      </c>
      <c r="D26" s="4" t="s">
        <v>834</v>
      </c>
      <c r="E26" s="5">
        <v>1312</v>
      </c>
      <c r="F26" s="46">
        <v>3000</v>
      </c>
      <c r="G26" s="44"/>
      <c r="H26" s="44"/>
    </row>
    <row r="27" spans="2:8" x14ac:dyDescent="0.25">
      <c r="B27" s="4"/>
      <c r="C27" s="14">
        <v>43370</v>
      </c>
      <c r="D27" s="4" t="s">
        <v>723</v>
      </c>
      <c r="E27" s="5">
        <v>1314</v>
      </c>
      <c r="F27" s="46">
        <v>3000</v>
      </c>
      <c r="G27" s="44"/>
      <c r="H27" s="44"/>
    </row>
    <row r="28" spans="2:8" x14ac:dyDescent="0.25">
      <c r="B28" s="4"/>
      <c r="C28" s="14">
        <v>43370</v>
      </c>
      <c r="D28" s="4" t="s">
        <v>118</v>
      </c>
      <c r="E28" s="5">
        <v>1315</v>
      </c>
      <c r="F28" s="46">
        <v>3000</v>
      </c>
      <c r="G28" s="44"/>
      <c r="H28" s="44"/>
    </row>
    <row r="29" spans="2:8" x14ac:dyDescent="0.25">
      <c r="B29" s="4"/>
      <c r="C29" s="14">
        <v>43370</v>
      </c>
      <c r="D29" s="4" t="s">
        <v>119</v>
      </c>
      <c r="E29" s="5">
        <v>1316</v>
      </c>
      <c r="F29" s="46">
        <v>3000</v>
      </c>
      <c r="G29" s="44"/>
      <c r="H29" s="44">
        <f>SUM(F14:F29)</f>
        <v>48000</v>
      </c>
    </row>
    <row r="30" spans="2:8" x14ac:dyDescent="0.25">
      <c r="B30" s="4"/>
      <c r="C30" s="14"/>
      <c r="D30" s="4"/>
      <c r="E30" s="5"/>
      <c r="F30" s="46"/>
      <c r="G30" s="44"/>
      <c r="H30" s="44"/>
    </row>
    <row r="31" spans="2:8" x14ac:dyDescent="0.25">
      <c r="B31" s="4"/>
      <c r="C31" s="14"/>
      <c r="D31" s="4"/>
      <c r="E31" s="5"/>
      <c r="F31" s="46"/>
      <c r="G31" s="44"/>
      <c r="H31" s="44"/>
    </row>
    <row r="32" spans="2:8" x14ac:dyDescent="0.25">
      <c r="B32" s="4"/>
      <c r="C32" s="14"/>
      <c r="D32" s="4"/>
      <c r="E32" s="5"/>
      <c r="F32" s="46"/>
      <c r="G32" s="44"/>
      <c r="H32" s="44"/>
    </row>
    <row r="33" spans="2:8" x14ac:dyDescent="0.25">
      <c r="B33" s="4"/>
      <c r="C33" s="14"/>
      <c r="D33" s="4"/>
      <c r="E33" s="5"/>
      <c r="F33" s="46"/>
      <c r="G33" s="44"/>
      <c r="H33" s="44"/>
    </row>
    <row r="34" spans="2:8" x14ac:dyDescent="0.25">
      <c r="B34" s="4"/>
      <c r="C34" s="14"/>
      <c r="D34" s="4"/>
      <c r="E34" s="5"/>
      <c r="F34" s="46"/>
      <c r="G34" s="44"/>
      <c r="H34" s="44"/>
    </row>
    <row r="35" spans="2:8" x14ac:dyDescent="0.25">
      <c r="B35" s="274"/>
      <c r="C35" s="14"/>
      <c r="D35" s="4"/>
      <c r="E35" s="5"/>
      <c r="F35" s="27" t="e">
        <f>SUM(#REF!)</f>
        <v>#REF!</v>
      </c>
      <c r="G35" s="44"/>
      <c r="H35" s="227"/>
    </row>
    <row r="36" spans="2:8" x14ac:dyDescent="0.25">
      <c r="B36" s="274" t="s">
        <v>40</v>
      </c>
      <c r="C36" s="3" t="s">
        <v>1725</v>
      </c>
      <c r="D36" s="4"/>
      <c r="E36" s="5"/>
      <c r="F36" s="4"/>
      <c r="G36" s="6"/>
      <c r="H36" s="7">
        <f>H6-H8-H29</f>
        <v>1202999.3399999999</v>
      </c>
    </row>
    <row r="37" spans="2:8" x14ac:dyDescent="0.25">
      <c r="B37" s="274"/>
      <c r="C37" s="3"/>
      <c r="D37" s="4"/>
      <c r="E37" s="5"/>
      <c r="F37" s="4"/>
      <c r="G37" s="6"/>
      <c r="H37" s="324"/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>
      <selection activeCell="K27" sqref="K27"/>
    </sheetView>
  </sheetViews>
  <sheetFormatPr baseColWidth="10" defaultRowHeight="15" x14ac:dyDescent="0.25"/>
  <cols>
    <col min="1" max="1" width="19.28515625" customWidth="1"/>
    <col min="2" max="2" width="19.7109375" bestFit="1" customWidth="1"/>
    <col min="4" max="4" width="14.42578125" bestFit="1" customWidth="1"/>
    <col min="5" max="5" width="21.42578125" bestFit="1" customWidth="1"/>
  </cols>
  <sheetData>
    <row r="1" spans="1:5" x14ac:dyDescent="0.25">
      <c r="A1" s="164"/>
      <c r="B1" s="164"/>
      <c r="C1" s="164"/>
      <c r="D1" s="164"/>
      <c r="E1" s="164"/>
    </row>
    <row r="2" spans="1:5" ht="15.75" thickBot="1" x14ac:dyDescent="0.3">
      <c r="A2" s="164"/>
      <c r="B2" s="164"/>
      <c r="C2" s="164"/>
      <c r="D2" s="164"/>
      <c r="E2" s="164"/>
    </row>
    <row r="3" spans="1:5" ht="16.5" thickBot="1" x14ac:dyDescent="0.3">
      <c r="A3" s="325" t="s">
        <v>843</v>
      </c>
      <c r="B3" s="326"/>
      <c r="C3" s="326"/>
      <c r="D3" s="326"/>
      <c r="E3" s="327"/>
    </row>
    <row r="4" spans="1:5" ht="15.75" x14ac:dyDescent="0.25">
      <c r="A4" s="165" t="s">
        <v>169</v>
      </c>
      <c r="B4" s="166" t="s">
        <v>170</v>
      </c>
      <c r="C4" s="167" t="s">
        <v>171</v>
      </c>
      <c r="D4" s="168" t="s">
        <v>172</v>
      </c>
      <c r="E4" s="169" t="s">
        <v>173</v>
      </c>
    </row>
    <row r="5" spans="1:5" ht="16.5" thickBot="1" x14ac:dyDescent="0.3">
      <c r="A5" s="170" t="s">
        <v>174</v>
      </c>
      <c r="B5" s="171" t="s">
        <v>174</v>
      </c>
      <c r="C5" s="172"/>
      <c r="D5" s="173"/>
      <c r="E5" s="174"/>
    </row>
    <row r="6" spans="1:5" x14ac:dyDescent="0.25">
      <c r="A6" s="175"/>
      <c r="B6" s="176"/>
      <c r="C6" s="177"/>
      <c r="D6" s="178"/>
      <c r="E6" s="179"/>
    </row>
    <row r="7" spans="1:5" x14ac:dyDescent="0.25">
      <c r="A7" s="180">
        <v>653893769</v>
      </c>
      <c r="B7" s="181" t="s">
        <v>175</v>
      </c>
      <c r="C7" s="182" t="s">
        <v>176</v>
      </c>
      <c r="D7" s="183">
        <v>2878898.85</v>
      </c>
      <c r="E7" s="184" t="s">
        <v>177</v>
      </c>
    </row>
    <row r="8" spans="1:5" ht="15.75" thickBot="1" x14ac:dyDescent="0.3">
      <c r="A8" s="185"/>
      <c r="B8" s="186"/>
      <c r="C8" s="187"/>
      <c r="D8" s="188"/>
      <c r="E8" s="189"/>
    </row>
    <row r="9" spans="1:5" x14ac:dyDescent="0.25">
      <c r="A9" s="175"/>
      <c r="B9" s="176"/>
      <c r="C9" s="177"/>
      <c r="D9" s="178"/>
      <c r="E9" s="179"/>
    </row>
    <row r="10" spans="1:5" x14ac:dyDescent="0.25">
      <c r="A10" s="180">
        <v>653893741</v>
      </c>
      <c r="B10" s="181" t="s">
        <v>178</v>
      </c>
      <c r="C10" s="182" t="s">
        <v>176</v>
      </c>
      <c r="D10" s="183">
        <v>1202999.3400000001</v>
      </c>
      <c r="E10" s="184" t="s">
        <v>177</v>
      </c>
    </row>
    <row r="11" spans="1:5" ht="15.75" thickBot="1" x14ac:dyDescent="0.3">
      <c r="A11" s="185"/>
      <c r="B11" s="186"/>
      <c r="C11" s="187"/>
      <c r="D11" s="190"/>
      <c r="E11" s="189"/>
    </row>
    <row r="12" spans="1:5" x14ac:dyDescent="0.25">
      <c r="A12" s="175"/>
      <c r="B12" s="176"/>
      <c r="C12" s="177"/>
      <c r="D12" s="178"/>
      <c r="E12" s="179"/>
    </row>
    <row r="13" spans="1:5" ht="39" x14ac:dyDescent="0.25">
      <c r="A13" s="180">
        <v>653893732</v>
      </c>
      <c r="B13" s="191" t="s">
        <v>794</v>
      </c>
      <c r="C13" s="182" t="s">
        <v>176</v>
      </c>
      <c r="D13" s="183">
        <v>34241.49</v>
      </c>
      <c r="E13" s="184" t="s">
        <v>177</v>
      </c>
    </row>
    <row r="14" spans="1:5" ht="15.75" thickBot="1" x14ac:dyDescent="0.3">
      <c r="A14" s="185"/>
      <c r="B14" s="186"/>
      <c r="C14" s="187"/>
      <c r="D14" s="190"/>
      <c r="E14" s="189"/>
    </row>
    <row r="15" spans="1:5" x14ac:dyDescent="0.25">
      <c r="A15" s="175"/>
      <c r="B15" s="176"/>
      <c r="C15" s="177"/>
      <c r="D15" s="178"/>
      <c r="E15" s="179"/>
    </row>
    <row r="16" spans="1:5" ht="26.25" x14ac:dyDescent="0.25">
      <c r="A16" s="180">
        <v>653893750</v>
      </c>
      <c r="B16" s="191" t="s">
        <v>795</v>
      </c>
      <c r="C16" s="182" t="s">
        <v>176</v>
      </c>
      <c r="D16" s="183">
        <v>2987126.19</v>
      </c>
      <c r="E16" s="184" t="s">
        <v>177</v>
      </c>
    </row>
    <row r="17" spans="1:5" ht="15.75" thickBot="1" x14ac:dyDescent="0.3">
      <c r="A17" s="185"/>
      <c r="B17" s="186"/>
      <c r="C17" s="187"/>
      <c r="D17" s="190"/>
      <c r="E17" s="189"/>
    </row>
    <row r="18" spans="1:5" x14ac:dyDescent="0.25">
      <c r="A18" s="175"/>
      <c r="B18" s="176"/>
      <c r="C18" s="177"/>
      <c r="D18" s="178"/>
      <c r="E18" s="179"/>
    </row>
    <row r="19" spans="1:5" ht="26.25" x14ac:dyDescent="0.25">
      <c r="A19" s="180">
        <v>893169653</v>
      </c>
      <c r="B19" s="191" t="s">
        <v>165</v>
      </c>
      <c r="C19" s="182" t="s">
        <v>176</v>
      </c>
      <c r="D19" s="183">
        <v>936739.29</v>
      </c>
      <c r="E19" s="184" t="s">
        <v>177</v>
      </c>
    </row>
    <row r="20" spans="1:5" ht="15.75" thickBot="1" x14ac:dyDescent="0.3">
      <c r="A20" s="185"/>
      <c r="B20" s="186"/>
      <c r="C20" s="187"/>
      <c r="D20" s="190"/>
      <c r="E20" s="189"/>
    </row>
    <row r="21" spans="1:5" x14ac:dyDescent="0.25">
      <c r="A21" s="175"/>
      <c r="B21" s="176"/>
      <c r="C21" s="177"/>
      <c r="D21" s="178"/>
      <c r="E21" s="179"/>
    </row>
    <row r="22" spans="1:5" x14ac:dyDescent="0.25">
      <c r="A22" s="180">
        <v>288687007</v>
      </c>
      <c r="B22" s="181" t="s">
        <v>179</v>
      </c>
      <c r="C22" s="182" t="s">
        <v>176</v>
      </c>
      <c r="D22" s="183">
        <v>620075.88</v>
      </c>
      <c r="E22" s="184" t="s">
        <v>177</v>
      </c>
    </row>
    <row r="23" spans="1:5" ht="15.75" thickBot="1" x14ac:dyDescent="0.3">
      <c r="A23" s="192"/>
      <c r="B23" s="193"/>
      <c r="C23" s="194"/>
      <c r="D23" s="193"/>
      <c r="E23" s="195"/>
    </row>
    <row r="24" spans="1:5" x14ac:dyDescent="0.25">
      <c r="A24" s="196"/>
      <c r="B24" s="196"/>
      <c r="C24" s="196"/>
      <c r="D24" s="196"/>
      <c r="E24" s="196"/>
    </row>
    <row r="25" spans="1:5" x14ac:dyDescent="0.25">
      <c r="A25" s="164"/>
      <c r="B25" s="164"/>
      <c r="C25" s="164"/>
      <c r="D25" s="164"/>
      <c r="E25" s="164"/>
    </row>
  </sheetData>
  <mergeCells count="1">
    <mergeCell ref="A3:E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93EC-6E70-4AFF-A459-1A0346B24ED3}">
  <dimension ref="A1:F39"/>
  <sheetViews>
    <sheetView topLeftCell="A10" workbookViewId="0">
      <selection sqref="A1:H47"/>
    </sheetView>
  </sheetViews>
  <sheetFormatPr baseColWidth="10" defaultRowHeight="15" x14ac:dyDescent="0.25"/>
  <cols>
    <col min="3" max="3" width="34.7109375" customWidth="1"/>
    <col min="5" max="5" width="19.42578125" customWidth="1"/>
    <col min="7" max="7" width="9.85546875" bestFit="1" customWidth="1"/>
    <col min="8" max="8" width="12" bestFit="1" customWidth="1"/>
  </cols>
  <sheetData>
    <row r="1" spans="1:6" x14ac:dyDescent="0.25">
      <c r="A1" s="336" t="s">
        <v>0</v>
      </c>
      <c r="B1" s="336"/>
      <c r="C1" s="336"/>
      <c r="D1" s="336"/>
      <c r="E1" s="336"/>
      <c r="F1" s="336"/>
    </row>
    <row r="2" spans="1:6" x14ac:dyDescent="0.25">
      <c r="A2" s="336" t="s">
        <v>41</v>
      </c>
      <c r="B2" s="336"/>
      <c r="C2" s="336"/>
      <c r="D2" s="336"/>
      <c r="E2" s="336"/>
      <c r="F2" s="336"/>
    </row>
    <row r="3" spans="1:6" x14ac:dyDescent="0.25">
      <c r="A3" s="336" t="s">
        <v>42</v>
      </c>
      <c r="B3" s="336"/>
      <c r="C3" s="336"/>
      <c r="D3" s="336"/>
      <c r="E3" s="336"/>
      <c r="F3" s="336"/>
    </row>
    <row r="4" spans="1:6" x14ac:dyDescent="0.25">
      <c r="A4" s="336" t="s">
        <v>43</v>
      </c>
      <c r="B4" s="336"/>
      <c r="C4" s="336"/>
      <c r="D4" s="336"/>
      <c r="E4" s="336"/>
      <c r="F4" s="336"/>
    </row>
    <row r="5" spans="1:6" x14ac:dyDescent="0.25">
      <c r="A5" s="336" t="s">
        <v>1714</v>
      </c>
      <c r="B5" s="336"/>
      <c r="C5" s="336"/>
      <c r="D5" s="336"/>
      <c r="E5" s="336"/>
      <c r="F5" s="336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8"/>
      <c r="B7" s="10"/>
      <c r="C7" s="10"/>
      <c r="D7" s="10"/>
      <c r="E7" s="10"/>
      <c r="F7" s="10"/>
    </row>
    <row r="8" spans="1:6" x14ac:dyDescent="0.25">
      <c r="A8" s="8"/>
      <c r="B8" s="3" t="s">
        <v>1715</v>
      </c>
      <c r="C8" s="20"/>
      <c r="D8" s="20"/>
      <c r="E8" s="20"/>
      <c r="F8" s="6">
        <v>199906.04</v>
      </c>
    </row>
    <row r="9" spans="1:6" x14ac:dyDescent="0.25">
      <c r="A9" s="8"/>
      <c r="B9" s="10"/>
      <c r="C9" s="10"/>
      <c r="D9" s="10"/>
      <c r="E9" s="10"/>
      <c r="F9" s="11"/>
    </row>
    <row r="10" spans="1:6" x14ac:dyDescent="0.25">
      <c r="A10" s="21" t="s">
        <v>44</v>
      </c>
      <c r="B10" s="22" t="s">
        <v>45</v>
      </c>
      <c r="C10" s="22"/>
      <c r="D10" s="22"/>
      <c r="E10" s="22"/>
      <c r="F10" s="23"/>
    </row>
    <row r="11" spans="1:6" x14ac:dyDescent="0.25">
      <c r="A11" s="21"/>
      <c r="B11" s="22"/>
      <c r="C11" s="22"/>
      <c r="D11" s="22"/>
      <c r="E11" s="22"/>
      <c r="F11" s="23"/>
    </row>
    <row r="12" spans="1:6" x14ac:dyDescent="0.25">
      <c r="A12" s="8"/>
      <c r="B12" s="9">
        <v>42836</v>
      </c>
      <c r="C12" s="10" t="s">
        <v>46</v>
      </c>
      <c r="D12" s="10" t="s">
        <v>47</v>
      </c>
      <c r="E12" s="26">
        <v>15000</v>
      </c>
      <c r="F12" s="11"/>
    </row>
    <row r="13" spans="1:6" x14ac:dyDescent="0.25">
      <c r="A13" s="8"/>
      <c r="B13" s="9">
        <v>42958</v>
      </c>
      <c r="C13" s="10" t="s">
        <v>48</v>
      </c>
      <c r="D13" s="10" t="s">
        <v>49</v>
      </c>
      <c r="E13" s="26">
        <v>45164.55</v>
      </c>
      <c r="F13" s="11">
        <f>E12+E13</f>
        <v>60164.55</v>
      </c>
    </row>
    <row r="14" spans="1:6" x14ac:dyDescent="0.25">
      <c r="A14" s="8"/>
      <c r="B14" s="9"/>
      <c r="C14" s="10"/>
      <c r="D14" s="10"/>
      <c r="E14" s="26"/>
      <c r="F14" s="11"/>
    </row>
    <row r="15" spans="1:6" x14ac:dyDescent="0.25">
      <c r="A15" s="275" t="s">
        <v>3</v>
      </c>
      <c r="B15" s="3" t="s">
        <v>4</v>
      </c>
      <c r="C15" s="20"/>
      <c r="D15" s="20"/>
      <c r="E15" s="10"/>
      <c r="F15" s="11"/>
    </row>
    <row r="16" spans="1:6" x14ac:dyDescent="0.25">
      <c r="A16" s="2"/>
      <c r="B16" s="13" t="s">
        <v>5</v>
      </c>
      <c r="C16" s="20"/>
      <c r="D16" s="20"/>
      <c r="E16" s="10"/>
      <c r="F16" s="11"/>
    </row>
    <row r="17" spans="1:6" x14ac:dyDescent="0.25">
      <c r="A17" s="275"/>
      <c r="B17" s="20"/>
      <c r="C17" s="20"/>
      <c r="D17" s="20"/>
      <c r="E17" s="10"/>
      <c r="F17" s="11"/>
    </row>
    <row r="18" spans="1:6" x14ac:dyDescent="0.25">
      <c r="A18" s="275"/>
      <c r="B18" s="24"/>
      <c r="C18" s="20"/>
      <c r="D18" s="20"/>
      <c r="E18" s="249"/>
      <c r="F18" s="11"/>
    </row>
    <row r="19" spans="1:6" x14ac:dyDescent="0.25">
      <c r="A19" s="275"/>
      <c r="B19" s="24"/>
      <c r="C19" s="20"/>
      <c r="D19" s="20"/>
      <c r="E19" s="249"/>
      <c r="F19" s="11"/>
    </row>
    <row r="20" spans="1:6" x14ac:dyDescent="0.25">
      <c r="A20" s="275"/>
      <c r="B20" s="24"/>
      <c r="C20" s="20"/>
      <c r="D20" s="20"/>
      <c r="E20" s="249"/>
      <c r="F20" s="11"/>
    </row>
    <row r="21" spans="1:6" x14ac:dyDescent="0.25">
      <c r="A21" s="275"/>
      <c r="B21" s="24"/>
      <c r="C21" s="20"/>
      <c r="D21" s="20"/>
      <c r="E21" s="249"/>
      <c r="F21" s="11"/>
    </row>
    <row r="22" spans="1:6" x14ac:dyDescent="0.25">
      <c r="A22" s="275"/>
      <c r="B22" s="24">
        <v>43252</v>
      </c>
      <c r="C22" s="20" t="s">
        <v>87</v>
      </c>
      <c r="D22" s="20">
        <v>1552</v>
      </c>
      <c r="E22" s="249">
        <v>2000</v>
      </c>
      <c r="F22" s="11"/>
    </row>
    <row r="23" spans="1:6" x14ac:dyDescent="0.25">
      <c r="A23" s="275"/>
      <c r="B23" s="24">
        <v>43276</v>
      </c>
      <c r="C23" s="20" t="s">
        <v>378</v>
      </c>
      <c r="D23" s="20">
        <v>1562</v>
      </c>
      <c r="E23" s="249">
        <v>10000</v>
      </c>
      <c r="F23" s="11"/>
    </row>
    <row r="24" spans="1:6" x14ac:dyDescent="0.25">
      <c r="A24" s="275"/>
      <c r="B24" s="24">
        <v>43279</v>
      </c>
      <c r="C24" s="20" t="s">
        <v>1676</v>
      </c>
      <c r="D24" s="20">
        <v>1566</v>
      </c>
      <c r="E24" s="249">
        <v>40000</v>
      </c>
    </row>
    <row r="25" spans="1:6" x14ac:dyDescent="0.25">
      <c r="A25" s="275"/>
      <c r="B25" s="24">
        <v>43368</v>
      </c>
      <c r="C25" s="20" t="s">
        <v>1727</v>
      </c>
      <c r="D25" s="20">
        <v>1592</v>
      </c>
      <c r="E25" s="249">
        <v>40000</v>
      </c>
    </row>
    <row r="26" spans="1:6" x14ac:dyDescent="0.25">
      <c r="A26" s="275"/>
      <c r="B26" s="24">
        <v>43370</v>
      </c>
      <c r="C26" s="20" t="s">
        <v>1131</v>
      </c>
      <c r="D26" s="20">
        <v>1595</v>
      </c>
      <c r="E26" s="249">
        <v>2000</v>
      </c>
    </row>
    <row r="27" spans="1:6" x14ac:dyDescent="0.25">
      <c r="A27" s="275"/>
      <c r="B27" s="24">
        <v>43370</v>
      </c>
      <c r="C27" s="20" t="s">
        <v>1728</v>
      </c>
      <c r="D27" s="20">
        <v>1596</v>
      </c>
      <c r="E27" s="249">
        <v>500</v>
      </c>
    </row>
    <row r="28" spans="1:6" x14ac:dyDescent="0.25">
      <c r="A28" s="275"/>
      <c r="B28" s="24">
        <v>43370</v>
      </c>
      <c r="C28" s="20" t="s">
        <v>1729</v>
      </c>
      <c r="D28" s="20">
        <v>1598</v>
      </c>
      <c r="E28" s="249">
        <v>500</v>
      </c>
    </row>
    <row r="29" spans="1:6" x14ac:dyDescent="0.25">
      <c r="A29" s="275"/>
      <c r="B29" s="24">
        <v>43370</v>
      </c>
      <c r="C29" s="20" t="s">
        <v>1729</v>
      </c>
      <c r="D29" s="20">
        <v>1599</v>
      </c>
      <c r="E29" s="249">
        <v>500</v>
      </c>
    </row>
    <row r="30" spans="1:6" x14ac:dyDescent="0.25">
      <c r="A30" s="275"/>
      <c r="B30" s="24">
        <v>43370</v>
      </c>
      <c r="C30" s="20" t="s">
        <v>1730</v>
      </c>
      <c r="D30" s="20">
        <v>1601</v>
      </c>
      <c r="E30" s="249">
        <v>10000</v>
      </c>
      <c r="F30" s="11">
        <f>SUM(E22:E30)</f>
        <v>105500</v>
      </c>
    </row>
    <row r="31" spans="1:6" x14ac:dyDescent="0.25">
      <c r="A31" s="275"/>
      <c r="B31" s="24"/>
      <c r="C31" s="20"/>
      <c r="D31" s="20"/>
      <c r="E31" s="249"/>
      <c r="F31" s="11"/>
    </row>
    <row r="32" spans="1:6" x14ac:dyDescent="0.25">
      <c r="A32" s="275"/>
      <c r="B32" s="24"/>
      <c r="C32" s="20"/>
      <c r="D32" s="20"/>
      <c r="E32" s="249"/>
      <c r="F32" s="11"/>
    </row>
    <row r="33" spans="1:6" x14ac:dyDescent="0.25">
      <c r="A33" s="275"/>
      <c r="B33" s="24"/>
      <c r="C33" s="20"/>
      <c r="D33" s="20"/>
      <c r="E33" s="249"/>
      <c r="F33" s="11"/>
    </row>
    <row r="34" spans="1:6" x14ac:dyDescent="0.25">
      <c r="A34" s="275"/>
      <c r="B34" s="24"/>
      <c r="C34" s="20"/>
      <c r="D34" s="20"/>
      <c r="E34" s="249"/>
      <c r="F34" s="11"/>
    </row>
    <row r="35" spans="1:6" x14ac:dyDescent="0.25">
      <c r="A35" s="275"/>
      <c r="B35" s="24"/>
      <c r="C35" s="20"/>
      <c r="D35" s="20"/>
      <c r="E35" s="249"/>
      <c r="F35" s="11"/>
    </row>
    <row r="36" spans="1:6" x14ac:dyDescent="0.25">
      <c r="A36" s="275"/>
      <c r="B36" s="24"/>
      <c r="C36" s="20"/>
      <c r="D36" s="25"/>
      <c r="E36" s="27">
        <f>SUM(E18:E21)</f>
        <v>0</v>
      </c>
      <c r="F36" s="26"/>
    </row>
    <row r="37" spans="1:6" x14ac:dyDescent="0.25">
      <c r="A37" s="275"/>
      <c r="B37" s="24"/>
      <c r="C37" s="20"/>
      <c r="D37" s="25"/>
      <c r="E37" s="27">
        <f>SUM(E36:E36)</f>
        <v>0</v>
      </c>
      <c r="F37" s="11"/>
    </row>
    <row r="38" spans="1:6" ht="15.75" thickBot="1" x14ac:dyDescent="0.3">
      <c r="A38" s="274" t="s">
        <v>50</v>
      </c>
      <c r="B38" s="3" t="s">
        <v>1694</v>
      </c>
      <c r="C38" s="20"/>
      <c r="D38" s="20"/>
      <c r="E38" s="20"/>
      <c r="F38" s="228">
        <f>F8-F13-F30</f>
        <v>34241.489999999991</v>
      </c>
    </row>
    <row r="39" spans="1:6" ht="15.75" thickTop="1" x14ac:dyDescent="0.25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F6302-F94C-4BF9-9557-FA64CE8E83CE}">
  <dimension ref="A1:K44"/>
  <sheetViews>
    <sheetView topLeftCell="A19" workbookViewId="0">
      <selection sqref="A1:H47"/>
    </sheetView>
  </sheetViews>
  <sheetFormatPr baseColWidth="10" defaultRowHeight="15" x14ac:dyDescent="0.25"/>
  <cols>
    <col min="3" max="3" width="40.7109375" customWidth="1"/>
    <col min="7" max="7" width="12.42578125" bestFit="1" customWidth="1"/>
    <col min="9" max="9" width="12.8554687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1</v>
      </c>
      <c r="B2" s="337"/>
      <c r="C2" s="337"/>
      <c r="D2" s="337"/>
      <c r="E2" s="337"/>
      <c r="F2" s="337"/>
      <c r="G2" s="337"/>
    </row>
    <row r="3" spans="1:7" x14ac:dyDescent="0.25">
      <c r="A3" s="337" t="s">
        <v>51</v>
      </c>
      <c r="B3" s="337"/>
      <c r="C3" s="337"/>
      <c r="D3" s="337"/>
      <c r="E3" s="337"/>
      <c r="F3" s="337"/>
      <c r="G3" s="337"/>
    </row>
    <row r="4" spans="1:7" x14ac:dyDescent="0.25">
      <c r="A4" s="337" t="s">
        <v>1714</v>
      </c>
      <c r="B4" s="337"/>
      <c r="C4" s="337"/>
      <c r="D4" s="337"/>
      <c r="E4" s="337"/>
      <c r="F4" s="337"/>
      <c r="G4" s="337"/>
    </row>
    <row r="5" spans="1:7" x14ac:dyDescent="0.25">
      <c r="A5" s="29"/>
      <c r="B5" s="30"/>
      <c r="C5" s="30"/>
      <c r="D5" s="31"/>
      <c r="E5" s="29"/>
      <c r="F5" s="29"/>
      <c r="G5" s="29"/>
    </row>
    <row r="6" spans="1:7" x14ac:dyDescent="0.25">
      <c r="A6" s="29"/>
      <c r="B6" s="32" t="s">
        <v>1715</v>
      </c>
      <c r="C6" s="33"/>
      <c r="D6" s="34"/>
      <c r="E6" s="35"/>
      <c r="F6" s="35"/>
      <c r="G6" s="36">
        <v>3066661.95</v>
      </c>
    </row>
    <row r="7" spans="1:7" x14ac:dyDescent="0.25">
      <c r="A7" s="29"/>
      <c r="B7" s="32"/>
      <c r="C7" s="33"/>
      <c r="D7" s="34"/>
      <c r="E7" s="35"/>
      <c r="F7" s="35"/>
      <c r="G7" s="36"/>
    </row>
    <row r="8" spans="1:7" x14ac:dyDescent="0.25">
      <c r="A8" s="276" t="s">
        <v>3</v>
      </c>
      <c r="B8" s="32" t="s">
        <v>4</v>
      </c>
      <c r="C8" s="33"/>
      <c r="D8" s="34"/>
      <c r="E8" s="33"/>
      <c r="F8" s="37"/>
      <c r="G8" s="29"/>
    </row>
    <row r="9" spans="1:7" x14ac:dyDescent="0.25">
      <c r="A9" s="29"/>
      <c r="B9" s="38">
        <v>43068</v>
      </c>
      <c r="C9" s="29" t="s">
        <v>52</v>
      </c>
      <c r="D9" s="39">
        <v>618</v>
      </c>
      <c r="E9" s="29">
        <v>0.08</v>
      </c>
      <c r="F9" s="37">
        <f>E9</f>
        <v>0.08</v>
      </c>
      <c r="G9" s="37">
        <f>F9</f>
        <v>0.08</v>
      </c>
    </row>
    <row r="10" spans="1:7" x14ac:dyDescent="0.25">
      <c r="A10" s="276"/>
      <c r="B10" s="33"/>
      <c r="C10" s="33"/>
      <c r="D10" s="34"/>
      <c r="E10" s="33"/>
      <c r="F10" s="37"/>
      <c r="G10" s="29"/>
    </row>
    <row r="11" spans="1:7" x14ac:dyDescent="0.25">
      <c r="A11" s="276" t="s">
        <v>3</v>
      </c>
      <c r="B11" s="32" t="s">
        <v>4</v>
      </c>
      <c r="C11" s="33"/>
      <c r="D11" s="34"/>
      <c r="E11" s="33"/>
      <c r="F11" s="37"/>
      <c r="G11" s="29"/>
    </row>
    <row r="12" spans="1:7" x14ac:dyDescent="0.25">
      <c r="A12" s="29"/>
      <c r="B12" s="40" t="s">
        <v>5</v>
      </c>
      <c r="C12" s="29"/>
      <c r="D12" s="39"/>
      <c r="E12" s="29"/>
      <c r="F12" s="37"/>
      <c r="G12" s="29"/>
    </row>
    <row r="13" spans="1:7" x14ac:dyDescent="0.25">
      <c r="A13" s="29"/>
      <c r="B13" s="29"/>
      <c r="C13" s="29"/>
      <c r="D13" s="39"/>
      <c r="E13" s="29"/>
      <c r="F13" s="37"/>
      <c r="G13" s="29"/>
    </row>
    <row r="14" spans="1:7" x14ac:dyDescent="0.25">
      <c r="A14" s="29"/>
      <c r="B14" s="14">
        <v>43062</v>
      </c>
      <c r="C14" s="102" t="s">
        <v>53</v>
      </c>
      <c r="D14" s="16">
        <v>556</v>
      </c>
      <c r="E14" s="17">
        <v>1035.8800000000001</v>
      </c>
      <c r="F14" s="37"/>
      <c r="G14" s="29"/>
    </row>
    <row r="15" spans="1:7" x14ac:dyDescent="0.25">
      <c r="A15" s="29"/>
      <c r="B15" s="14">
        <v>43069</v>
      </c>
      <c r="C15" s="15" t="s">
        <v>54</v>
      </c>
      <c r="D15" s="16">
        <v>628</v>
      </c>
      <c r="E15" s="17">
        <v>313.8</v>
      </c>
      <c r="F15" s="37"/>
      <c r="G15" s="29"/>
    </row>
    <row r="16" spans="1:7" x14ac:dyDescent="0.25">
      <c r="A16" s="29"/>
      <c r="B16" s="14">
        <v>43119</v>
      </c>
      <c r="C16" s="15" t="s">
        <v>55</v>
      </c>
      <c r="D16" s="16">
        <v>684</v>
      </c>
      <c r="E16" s="17">
        <v>580</v>
      </c>
      <c r="F16" s="37"/>
      <c r="G16" s="29"/>
    </row>
    <row r="17" spans="1:7" x14ac:dyDescent="0.25">
      <c r="A17" s="29"/>
      <c r="B17" s="14">
        <v>43262</v>
      </c>
      <c r="C17" s="15" t="s">
        <v>128</v>
      </c>
      <c r="D17" s="16">
        <v>908</v>
      </c>
      <c r="E17" s="17">
        <v>580</v>
      </c>
      <c r="F17" s="37"/>
      <c r="G17" s="29"/>
    </row>
    <row r="18" spans="1:7" x14ac:dyDescent="0.25">
      <c r="A18" s="29"/>
      <c r="B18" s="14">
        <v>43328</v>
      </c>
      <c r="C18" s="15" t="s">
        <v>1754</v>
      </c>
      <c r="D18" s="16">
        <v>1001</v>
      </c>
      <c r="E18" s="17">
        <v>1250</v>
      </c>
      <c r="F18" s="37"/>
      <c r="G18" s="229"/>
    </row>
    <row r="19" spans="1:7" x14ac:dyDescent="0.25">
      <c r="A19" s="29"/>
      <c r="B19" s="14">
        <v>43328</v>
      </c>
      <c r="C19" s="15" t="s">
        <v>1744</v>
      </c>
      <c r="D19" s="16">
        <v>1031</v>
      </c>
      <c r="E19" s="17">
        <v>800</v>
      </c>
      <c r="F19" s="37"/>
      <c r="G19" s="229"/>
    </row>
    <row r="20" spans="1:7" x14ac:dyDescent="0.25">
      <c r="A20" s="29"/>
      <c r="B20" s="14">
        <v>43333</v>
      </c>
      <c r="C20" s="15" t="s">
        <v>128</v>
      </c>
      <c r="D20" s="16">
        <v>1065</v>
      </c>
      <c r="E20" s="17">
        <v>580</v>
      </c>
      <c r="F20" s="37"/>
      <c r="G20" s="229"/>
    </row>
    <row r="21" spans="1:7" x14ac:dyDescent="0.25">
      <c r="A21" s="29"/>
      <c r="B21" s="14">
        <v>43342</v>
      </c>
      <c r="C21" s="15" t="s">
        <v>1758</v>
      </c>
      <c r="D21" s="16">
        <v>1105</v>
      </c>
      <c r="E21" s="17">
        <v>4000</v>
      </c>
      <c r="F21" s="37"/>
      <c r="G21" s="229"/>
    </row>
    <row r="22" spans="1:7" x14ac:dyDescent="0.25">
      <c r="A22" s="29"/>
      <c r="B22" s="14">
        <v>43342</v>
      </c>
      <c r="C22" s="15" t="s">
        <v>1760</v>
      </c>
      <c r="D22" s="16">
        <v>1107</v>
      </c>
      <c r="E22" s="17">
        <v>4000</v>
      </c>
      <c r="F22" s="37"/>
      <c r="G22" s="229"/>
    </row>
    <row r="23" spans="1:7" x14ac:dyDescent="0.25">
      <c r="A23" s="29"/>
      <c r="B23" s="14">
        <v>43342</v>
      </c>
      <c r="C23" s="15" t="s">
        <v>1768</v>
      </c>
      <c r="D23" s="16">
        <v>1115</v>
      </c>
      <c r="E23" s="17">
        <v>1000</v>
      </c>
      <c r="F23" s="37"/>
      <c r="G23" s="229"/>
    </row>
    <row r="24" spans="1:7" x14ac:dyDescent="0.25">
      <c r="A24" s="29"/>
      <c r="B24" s="14">
        <v>43342</v>
      </c>
      <c r="C24" s="15" t="s">
        <v>1769</v>
      </c>
      <c r="D24" s="16">
        <v>1116</v>
      </c>
      <c r="E24" s="17">
        <v>2000</v>
      </c>
      <c r="F24" s="37"/>
      <c r="G24" s="229"/>
    </row>
    <row r="25" spans="1:7" x14ac:dyDescent="0.25">
      <c r="A25" s="29"/>
      <c r="B25" s="14">
        <v>43342</v>
      </c>
      <c r="C25" s="15" t="s">
        <v>1772</v>
      </c>
      <c r="D25" s="16">
        <v>1119</v>
      </c>
      <c r="E25" s="17">
        <v>2000</v>
      </c>
      <c r="F25" s="37"/>
    </row>
    <row r="26" spans="1:7" x14ac:dyDescent="0.25">
      <c r="A26" s="29"/>
      <c r="B26" s="14">
        <v>43348</v>
      </c>
      <c r="C26" s="15" t="s">
        <v>1773</v>
      </c>
      <c r="D26" s="16">
        <v>1131</v>
      </c>
      <c r="E26" s="17">
        <v>25000</v>
      </c>
      <c r="F26" s="37"/>
      <c r="G26" s="229"/>
    </row>
    <row r="27" spans="1:7" x14ac:dyDescent="0.25">
      <c r="A27" s="29"/>
      <c r="B27" s="14">
        <v>43354</v>
      </c>
      <c r="C27" s="15" t="s">
        <v>1774</v>
      </c>
      <c r="D27" s="16">
        <v>1144</v>
      </c>
      <c r="E27" s="17">
        <v>3500</v>
      </c>
      <c r="F27" s="37"/>
      <c r="G27" s="229"/>
    </row>
    <row r="28" spans="1:7" x14ac:dyDescent="0.25">
      <c r="A28" s="29"/>
      <c r="B28" s="14">
        <v>43354</v>
      </c>
      <c r="C28" s="15" t="s">
        <v>1775</v>
      </c>
      <c r="D28" s="16">
        <v>1145</v>
      </c>
      <c r="E28" s="17">
        <v>4000</v>
      </c>
      <c r="F28" s="37"/>
      <c r="G28" s="229"/>
    </row>
    <row r="29" spans="1:7" x14ac:dyDescent="0.25">
      <c r="A29" s="29"/>
      <c r="B29" s="14">
        <v>43368</v>
      </c>
      <c r="C29" s="15" t="s">
        <v>1719</v>
      </c>
      <c r="D29" s="16">
        <v>1154</v>
      </c>
      <c r="E29" s="17">
        <v>3000</v>
      </c>
      <c r="F29" s="37"/>
      <c r="G29" s="229"/>
    </row>
    <row r="30" spans="1:7" x14ac:dyDescent="0.25">
      <c r="A30" s="29"/>
      <c r="B30" s="14">
        <v>43368</v>
      </c>
      <c r="C30" s="15" t="s">
        <v>1666</v>
      </c>
      <c r="D30" s="16">
        <v>1156</v>
      </c>
      <c r="E30" s="17">
        <v>1856</v>
      </c>
      <c r="F30" s="37"/>
      <c r="G30" s="229"/>
    </row>
    <row r="31" spans="1:7" x14ac:dyDescent="0.25">
      <c r="A31" s="29"/>
      <c r="B31" s="14">
        <v>43368</v>
      </c>
      <c r="C31" s="15" t="s">
        <v>121</v>
      </c>
      <c r="D31" s="16">
        <v>1157</v>
      </c>
      <c r="E31" s="17">
        <v>500</v>
      </c>
      <c r="F31" s="37"/>
      <c r="G31" s="229"/>
    </row>
    <row r="32" spans="1:7" x14ac:dyDescent="0.25">
      <c r="A32" s="29"/>
      <c r="B32" s="14">
        <v>43368</v>
      </c>
      <c r="C32" s="15" t="s">
        <v>1776</v>
      </c>
      <c r="D32" s="16">
        <v>1159</v>
      </c>
      <c r="E32" s="17">
        <v>754</v>
      </c>
      <c r="F32" s="37"/>
      <c r="G32" s="229"/>
    </row>
    <row r="33" spans="1:11" x14ac:dyDescent="0.25">
      <c r="A33" s="29"/>
      <c r="B33" s="14">
        <v>43370</v>
      </c>
      <c r="C33" s="15" t="s">
        <v>1776</v>
      </c>
      <c r="D33" s="16">
        <v>1162</v>
      </c>
      <c r="E33" s="17">
        <v>580</v>
      </c>
      <c r="F33" s="37"/>
      <c r="G33" s="229"/>
    </row>
    <row r="34" spans="1:11" x14ac:dyDescent="0.25">
      <c r="A34" s="29"/>
      <c r="B34" s="14">
        <v>43370</v>
      </c>
      <c r="C34" s="15" t="s">
        <v>121</v>
      </c>
      <c r="D34" s="16">
        <v>1167</v>
      </c>
      <c r="E34" s="17">
        <v>4000</v>
      </c>
      <c r="F34" s="37"/>
      <c r="G34" s="229"/>
    </row>
    <row r="35" spans="1:11" x14ac:dyDescent="0.25">
      <c r="A35" s="29"/>
      <c r="B35" s="14">
        <v>43370</v>
      </c>
      <c r="C35" s="15" t="s">
        <v>125</v>
      </c>
      <c r="D35" s="16">
        <v>1168</v>
      </c>
      <c r="E35" s="17">
        <v>4500</v>
      </c>
      <c r="F35" s="37"/>
      <c r="G35" s="229"/>
    </row>
    <row r="36" spans="1:11" x14ac:dyDescent="0.25">
      <c r="A36" s="29"/>
      <c r="B36" s="14">
        <v>43370</v>
      </c>
      <c r="C36" s="15" t="s">
        <v>1774</v>
      </c>
      <c r="D36" s="16">
        <v>1169</v>
      </c>
      <c r="E36" s="17">
        <v>3500</v>
      </c>
      <c r="F36" s="37"/>
      <c r="G36" s="229"/>
    </row>
    <row r="37" spans="1:11" x14ac:dyDescent="0.25">
      <c r="A37" s="29"/>
      <c r="B37" s="14">
        <v>43370</v>
      </c>
      <c r="C37" s="15" t="s">
        <v>1777</v>
      </c>
      <c r="D37" s="16">
        <v>1170</v>
      </c>
      <c r="E37" s="17">
        <v>4000</v>
      </c>
      <c r="F37" s="37"/>
      <c r="G37" s="229"/>
    </row>
    <row r="38" spans="1:11" x14ac:dyDescent="0.25">
      <c r="A38" s="29"/>
      <c r="B38" s="14">
        <v>43371</v>
      </c>
      <c r="C38" s="15" t="s">
        <v>1746</v>
      </c>
      <c r="D38" s="16">
        <v>1171</v>
      </c>
      <c r="E38" s="17">
        <v>1740</v>
      </c>
      <c r="F38" s="37"/>
      <c r="G38" s="229"/>
    </row>
    <row r="39" spans="1:11" x14ac:dyDescent="0.25">
      <c r="A39" s="29"/>
      <c r="B39" s="14">
        <v>43371</v>
      </c>
      <c r="C39" s="15" t="s">
        <v>1746</v>
      </c>
      <c r="D39" s="16">
        <v>1172</v>
      </c>
      <c r="E39" s="17">
        <v>2146</v>
      </c>
      <c r="F39" s="37"/>
      <c r="G39" s="229"/>
    </row>
    <row r="40" spans="1:11" x14ac:dyDescent="0.25">
      <c r="A40" s="29"/>
      <c r="B40" s="14">
        <v>43371</v>
      </c>
      <c r="C40" s="15" t="s">
        <v>1746</v>
      </c>
      <c r="D40" s="16">
        <v>1173</v>
      </c>
      <c r="E40" s="17">
        <v>1392</v>
      </c>
      <c r="F40" s="37"/>
      <c r="G40" s="229"/>
    </row>
    <row r="41" spans="1:11" x14ac:dyDescent="0.25">
      <c r="A41" s="29"/>
      <c r="B41" s="14">
        <v>43371</v>
      </c>
      <c r="C41" s="15" t="s">
        <v>1746</v>
      </c>
      <c r="D41" s="16">
        <v>1174</v>
      </c>
      <c r="E41" s="17">
        <v>928</v>
      </c>
      <c r="F41" s="37"/>
      <c r="G41" s="229">
        <f>SUM(E14:E41)</f>
        <v>79535.679999999993</v>
      </c>
    </row>
    <row r="42" spans="1:11" ht="15.75" thickBot="1" x14ac:dyDescent="0.3">
      <c r="A42" s="29"/>
      <c r="B42" s="14"/>
      <c r="C42" s="15"/>
      <c r="D42" s="16"/>
      <c r="E42" s="18">
        <f>SUM(E14:E17)</f>
        <v>2509.6800000000003</v>
      </c>
      <c r="F42" s="37"/>
      <c r="G42" s="29"/>
    </row>
    <row r="43" spans="1:11" ht="15.75" thickBot="1" x14ac:dyDescent="0.3">
      <c r="A43" s="41" t="s">
        <v>40</v>
      </c>
      <c r="B43" s="32" t="s">
        <v>1726</v>
      </c>
      <c r="C43" s="33"/>
      <c r="D43" s="34"/>
      <c r="E43" s="35"/>
      <c r="F43" s="35"/>
      <c r="G43" s="230">
        <f>+G6-G9-G41</f>
        <v>2987126.19</v>
      </c>
      <c r="I43" s="302"/>
      <c r="K43" s="49"/>
    </row>
    <row r="44" spans="1:11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22FD-966A-4E5A-AC18-967656BDE834}">
  <dimension ref="A1:G65"/>
  <sheetViews>
    <sheetView topLeftCell="A40" workbookViewId="0">
      <selection sqref="A1:H47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36" t="s">
        <v>0</v>
      </c>
      <c r="B1" s="336"/>
      <c r="C1" s="336"/>
      <c r="D1" s="336"/>
      <c r="E1" s="336"/>
      <c r="F1" s="336"/>
      <c r="G1" s="336"/>
    </row>
    <row r="2" spans="1:7" x14ac:dyDescent="0.25">
      <c r="A2" s="336" t="s">
        <v>1</v>
      </c>
      <c r="B2" s="336"/>
      <c r="C2" s="336"/>
      <c r="D2" s="336"/>
      <c r="E2" s="336"/>
      <c r="F2" s="336"/>
      <c r="G2" s="336"/>
    </row>
    <row r="3" spans="1:7" x14ac:dyDescent="0.25">
      <c r="A3" s="336" t="s">
        <v>56</v>
      </c>
      <c r="B3" s="336"/>
      <c r="C3" s="336"/>
      <c r="D3" s="336"/>
      <c r="E3" s="336"/>
      <c r="F3" s="336"/>
      <c r="G3" s="336"/>
    </row>
    <row r="4" spans="1:7" x14ac:dyDescent="0.25">
      <c r="A4" s="336" t="s">
        <v>1714</v>
      </c>
      <c r="B4" s="336"/>
      <c r="C4" s="336"/>
      <c r="D4" s="336"/>
      <c r="E4" s="336"/>
      <c r="F4" s="336"/>
      <c r="G4" s="336"/>
    </row>
    <row r="5" spans="1:7" x14ac:dyDescent="0.25">
      <c r="A5" s="2"/>
      <c r="B5" s="3"/>
      <c r="C5" s="3"/>
      <c r="D5" s="43"/>
      <c r="E5" s="4"/>
      <c r="F5" s="2"/>
      <c r="G5" s="2"/>
    </row>
    <row r="6" spans="1:7" x14ac:dyDescent="0.25">
      <c r="A6" s="2"/>
      <c r="B6" s="3" t="s">
        <v>1715</v>
      </c>
      <c r="C6" s="4"/>
      <c r="D6" s="5"/>
      <c r="E6" s="6"/>
      <c r="F6" s="6"/>
      <c r="G6" s="7">
        <v>1030169.89</v>
      </c>
    </row>
    <row r="7" spans="1:7" x14ac:dyDescent="0.25">
      <c r="A7" s="2"/>
      <c r="B7" s="4" t="s">
        <v>57</v>
      </c>
      <c r="C7" s="4"/>
      <c r="D7" s="5"/>
      <c r="E7" s="44"/>
      <c r="F7" s="12"/>
      <c r="G7" s="2"/>
    </row>
    <row r="8" spans="1:7" x14ac:dyDescent="0.25">
      <c r="A8" s="276" t="s">
        <v>3</v>
      </c>
      <c r="B8" s="32" t="s">
        <v>4</v>
      </c>
      <c r="C8" s="4"/>
      <c r="D8" s="5"/>
      <c r="E8" s="4"/>
      <c r="F8" s="12"/>
      <c r="G8" s="2"/>
    </row>
    <row r="9" spans="1:7" x14ac:dyDescent="0.25">
      <c r="A9" s="29"/>
      <c r="B9" s="40" t="s">
        <v>5</v>
      </c>
      <c r="C9" s="4"/>
      <c r="D9" s="5"/>
      <c r="E9" s="4"/>
      <c r="F9" s="12"/>
      <c r="G9" s="2"/>
    </row>
    <row r="10" spans="1:7" x14ac:dyDescent="0.25">
      <c r="A10" s="2"/>
      <c r="B10" s="4"/>
      <c r="C10" s="4"/>
      <c r="D10" s="5"/>
      <c r="E10" s="4"/>
      <c r="F10" s="12"/>
      <c r="G10" s="2"/>
    </row>
    <row r="11" spans="1:7" x14ac:dyDescent="0.25">
      <c r="A11" s="2"/>
      <c r="B11" s="45">
        <v>41548</v>
      </c>
      <c r="C11" s="5" t="s">
        <v>58</v>
      </c>
      <c r="D11" s="5">
        <v>21</v>
      </c>
      <c r="E11" s="46">
        <v>344</v>
      </c>
      <c r="F11" s="12"/>
      <c r="G11" s="47"/>
    </row>
    <row r="12" spans="1:7" x14ac:dyDescent="0.25">
      <c r="A12" s="2"/>
      <c r="B12" s="45">
        <v>41548</v>
      </c>
      <c r="C12" s="5" t="s">
        <v>59</v>
      </c>
      <c r="D12" s="5">
        <v>22</v>
      </c>
      <c r="E12" s="46">
        <v>344</v>
      </c>
      <c r="F12" s="12"/>
      <c r="G12" s="2"/>
    </row>
    <row r="13" spans="1:7" x14ac:dyDescent="0.25">
      <c r="A13" s="2"/>
      <c r="B13" s="48">
        <v>41730</v>
      </c>
      <c r="C13" s="5" t="s">
        <v>60</v>
      </c>
      <c r="D13" s="5">
        <v>276</v>
      </c>
      <c r="E13" s="46">
        <v>2000</v>
      </c>
      <c r="F13" s="12"/>
      <c r="G13" s="2"/>
    </row>
    <row r="14" spans="1:7" x14ac:dyDescent="0.25">
      <c r="A14" s="2"/>
      <c r="B14" s="45">
        <v>42128</v>
      </c>
      <c r="C14" s="5" t="s">
        <v>61</v>
      </c>
      <c r="D14" s="5">
        <v>798</v>
      </c>
      <c r="E14" s="46">
        <v>2000</v>
      </c>
      <c r="F14" s="12"/>
      <c r="G14" s="2"/>
    </row>
    <row r="15" spans="1:7" x14ac:dyDescent="0.25">
      <c r="A15" s="2"/>
      <c r="B15" s="45">
        <v>42248</v>
      </c>
      <c r="C15" s="5" t="s">
        <v>62</v>
      </c>
      <c r="D15" s="5">
        <v>945</v>
      </c>
      <c r="E15" s="46">
        <v>1000</v>
      </c>
      <c r="F15" s="12"/>
      <c r="G15" s="2"/>
    </row>
    <row r="16" spans="1:7" x14ac:dyDescent="0.25">
      <c r="A16" s="2"/>
      <c r="B16" s="45">
        <v>42311</v>
      </c>
      <c r="C16" s="5" t="s">
        <v>63</v>
      </c>
      <c r="D16" s="5">
        <v>1091</v>
      </c>
      <c r="E16" s="46">
        <v>500</v>
      </c>
      <c r="F16" s="12"/>
      <c r="G16" s="2"/>
    </row>
    <row r="17" spans="1:7" x14ac:dyDescent="0.25">
      <c r="A17" s="2"/>
      <c r="B17" s="45">
        <v>42340</v>
      </c>
      <c r="C17" s="5" t="s">
        <v>64</v>
      </c>
      <c r="D17" s="5">
        <v>1181</v>
      </c>
      <c r="E17" s="46">
        <v>750</v>
      </c>
      <c r="F17" s="12"/>
      <c r="G17" s="2"/>
    </row>
    <row r="18" spans="1:7" x14ac:dyDescent="0.25">
      <c r="A18" s="2"/>
      <c r="B18" s="45">
        <v>42340</v>
      </c>
      <c r="C18" s="5" t="s">
        <v>66</v>
      </c>
      <c r="D18" s="5">
        <v>1188</v>
      </c>
      <c r="E18" s="46">
        <v>500</v>
      </c>
      <c r="F18" s="12"/>
      <c r="G18" s="2"/>
    </row>
    <row r="19" spans="1:7" x14ac:dyDescent="0.25">
      <c r="A19" s="2"/>
      <c r="B19" s="45">
        <v>42340</v>
      </c>
      <c r="C19" s="5" t="s">
        <v>65</v>
      </c>
      <c r="D19" s="5">
        <v>1195</v>
      </c>
      <c r="E19" s="46">
        <v>500</v>
      </c>
      <c r="F19" s="12"/>
      <c r="G19" s="2"/>
    </row>
    <row r="20" spans="1:7" x14ac:dyDescent="0.25">
      <c r="A20" s="2"/>
      <c r="B20" s="45">
        <v>42585</v>
      </c>
      <c r="C20" s="5" t="s">
        <v>67</v>
      </c>
      <c r="D20" s="5">
        <v>1540</v>
      </c>
      <c r="E20" s="46">
        <v>4000</v>
      </c>
      <c r="F20" s="12"/>
      <c r="G20" s="2"/>
    </row>
    <row r="21" spans="1:7" x14ac:dyDescent="0.25">
      <c r="A21" s="2"/>
      <c r="B21" s="45">
        <v>42614</v>
      </c>
      <c r="C21" s="5" t="s">
        <v>68</v>
      </c>
      <c r="D21" s="5">
        <v>1636</v>
      </c>
      <c r="E21" s="46">
        <v>2000</v>
      </c>
      <c r="F21" s="12"/>
      <c r="G21" s="2"/>
    </row>
    <row r="22" spans="1:7" x14ac:dyDescent="0.25">
      <c r="A22" s="2"/>
      <c r="B22" s="45">
        <v>42650</v>
      </c>
      <c r="C22" s="5" t="s">
        <v>69</v>
      </c>
      <c r="D22" s="5">
        <v>1725</v>
      </c>
      <c r="E22" s="46">
        <v>600</v>
      </c>
      <c r="F22" s="12"/>
      <c r="G22" s="2"/>
    </row>
    <row r="23" spans="1:7" x14ac:dyDescent="0.25">
      <c r="A23" s="2"/>
      <c r="B23" s="45">
        <v>42674</v>
      </c>
      <c r="C23" s="5" t="s">
        <v>70</v>
      </c>
      <c r="D23" s="5">
        <v>1742</v>
      </c>
      <c r="E23" s="46">
        <v>1192.5999999999999</v>
      </c>
      <c r="F23" s="12"/>
      <c r="G23" s="2"/>
    </row>
    <row r="24" spans="1:7" x14ac:dyDescent="0.25">
      <c r="A24" s="2"/>
      <c r="B24" s="45">
        <v>42403</v>
      </c>
      <c r="C24" s="5" t="s">
        <v>71</v>
      </c>
      <c r="D24" s="5">
        <v>1899</v>
      </c>
      <c r="E24" s="46">
        <v>2800</v>
      </c>
      <c r="F24" s="12"/>
      <c r="G24" s="2"/>
    </row>
    <row r="25" spans="1:7" x14ac:dyDescent="0.25">
      <c r="A25" s="2"/>
      <c r="B25" s="45">
        <v>42796</v>
      </c>
      <c r="C25" s="5" t="s">
        <v>72</v>
      </c>
      <c r="D25" s="5">
        <v>1956</v>
      </c>
      <c r="E25" s="46">
        <v>2000</v>
      </c>
      <c r="F25" s="12"/>
      <c r="G25" s="2"/>
    </row>
    <row r="26" spans="1:7" x14ac:dyDescent="0.25">
      <c r="A26" s="2"/>
      <c r="B26" s="45">
        <v>42796</v>
      </c>
      <c r="C26" s="5" t="s">
        <v>73</v>
      </c>
      <c r="D26" s="5">
        <v>1958</v>
      </c>
      <c r="E26" s="46">
        <v>2000</v>
      </c>
      <c r="F26" s="12"/>
      <c r="G26" s="2"/>
    </row>
    <row r="27" spans="1:7" x14ac:dyDescent="0.25">
      <c r="A27" s="2"/>
      <c r="B27" s="45">
        <v>42957</v>
      </c>
      <c r="C27" s="5" t="s">
        <v>74</v>
      </c>
      <c r="D27" s="5">
        <v>2122</v>
      </c>
      <c r="E27" s="46">
        <v>4000</v>
      </c>
      <c r="F27" s="12"/>
      <c r="G27" s="2"/>
    </row>
    <row r="28" spans="1:7" x14ac:dyDescent="0.25">
      <c r="A28" s="2"/>
      <c r="B28" s="45">
        <v>42957</v>
      </c>
      <c r="C28" s="5" t="s">
        <v>75</v>
      </c>
      <c r="D28" s="5">
        <v>2155</v>
      </c>
      <c r="E28" s="46">
        <v>1000</v>
      </c>
      <c r="F28" s="12"/>
      <c r="G28" s="2"/>
    </row>
    <row r="29" spans="1:7" x14ac:dyDescent="0.25">
      <c r="A29" s="2"/>
      <c r="B29" s="45">
        <v>42983</v>
      </c>
      <c r="C29" s="5" t="s">
        <v>76</v>
      </c>
      <c r="D29" s="5">
        <v>2181</v>
      </c>
      <c r="E29" s="46">
        <v>750</v>
      </c>
      <c r="F29" s="12"/>
      <c r="G29" s="2"/>
    </row>
    <row r="30" spans="1:7" x14ac:dyDescent="0.25">
      <c r="A30" s="2"/>
      <c r="B30" s="45">
        <v>42983</v>
      </c>
      <c r="C30" s="5" t="s">
        <v>77</v>
      </c>
      <c r="D30" s="5">
        <v>2182</v>
      </c>
      <c r="E30" s="46">
        <v>750</v>
      </c>
      <c r="F30" s="12"/>
      <c r="G30" s="2"/>
    </row>
    <row r="31" spans="1:7" x14ac:dyDescent="0.25">
      <c r="A31" s="2"/>
      <c r="B31" s="45">
        <v>42983</v>
      </c>
      <c r="C31" s="5" t="s">
        <v>78</v>
      </c>
      <c r="D31" s="5">
        <v>2218</v>
      </c>
      <c r="E31" s="46">
        <v>500</v>
      </c>
      <c r="F31" s="12"/>
      <c r="G31" s="2"/>
    </row>
    <row r="32" spans="1:7" x14ac:dyDescent="0.25">
      <c r="A32" s="2"/>
      <c r="B32" s="45">
        <v>43012</v>
      </c>
      <c r="C32" s="5" t="s">
        <v>79</v>
      </c>
      <c r="D32" s="5">
        <v>2226</v>
      </c>
      <c r="E32" s="46">
        <v>4000</v>
      </c>
      <c r="F32" s="12"/>
      <c r="G32" s="2"/>
    </row>
    <row r="33" spans="1:7" x14ac:dyDescent="0.25">
      <c r="A33" s="2"/>
      <c r="B33" s="45">
        <v>43012</v>
      </c>
      <c r="C33" s="5" t="s">
        <v>80</v>
      </c>
      <c r="D33" s="5">
        <v>2234</v>
      </c>
      <c r="E33" s="46">
        <v>2000</v>
      </c>
      <c r="F33" s="12"/>
      <c r="G33" s="2"/>
    </row>
    <row r="34" spans="1:7" x14ac:dyDescent="0.25">
      <c r="A34" s="2"/>
      <c r="B34" s="45">
        <v>43012</v>
      </c>
      <c r="C34" s="5" t="s">
        <v>81</v>
      </c>
      <c r="D34" s="5">
        <v>2250</v>
      </c>
      <c r="E34" s="46">
        <v>750</v>
      </c>
      <c r="F34" s="12"/>
      <c r="G34" s="2"/>
    </row>
    <row r="35" spans="1:7" x14ac:dyDescent="0.25">
      <c r="A35" s="2"/>
      <c r="B35" s="45">
        <v>43012</v>
      </c>
      <c r="C35" s="5" t="s">
        <v>82</v>
      </c>
      <c r="D35" s="5">
        <v>2260</v>
      </c>
      <c r="E35" s="46">
        <v>750</v>
      </c>
      <c r="F35" s="12"/>
      <c r="G35" s="2"/>
    </row>
    <row r="36" spans="1:7" x14ac:dyDescent="0.25">
      <c r="A36" s="2"/>
      <c r="B36" s="45">
        <v>43012</v>
      </c>
      <c r="C36" s="5" t="s">
        <v>83</v>
      </c>
      <c r="D36" s="5">
        <v>2261</v>
      </c>
      <c r="E36" s="46">
        <v>2000</v>
      </c>
      <c r="F36" s="12"/>
      <c r="G36" s="2"/>
    </row>
    <row r="37" spans="1:7" x14ac:dyDescent="0.25">
      <c r="A37" s="2"/>
      <c r="B37" s="45">
        <v>43012</v>
      </c>
      <c r="C37" s="5" t="s">
        <v>84</v>
      </c>
      <c r="D37" s="5">
        <v>2262</v>
      </c>
      <c r="E37" s="46">
        <v>2000</v>
      </c>
      <c r="F37" s="12"/>
      <c r="G37" s="2"/>
    </row>
    <row r="38" spans="1:7" x14ac:dyDescent="0.25">
      <c r="A38" s="2"/>
      <c r="B38" s="45">
        <v>43012</v>
      </c>
      <c r="C38" s="5" t="s">
        <v>85</v>
      </c>
      <c r="D38" s="5">
        <v>2273</v>
      </c>
      <c r="E38" s="46">
        <v>750</v>
      </c>
      <c r="F38" s="12"/>
      <c r="G38" s="2"/>
    </row>
    <row r="39" spans="1:7" x14ac:dyDescent="0.25">
      <c r="A39" s="2"/>
      <c r="B39" s="45">
        <v>43012</v>
      </c>
      <c r="C39" s="5" t="s">
        <v>86</v>
      </c>
      <c r="D39" s="5">
        <v>2285</v>
      </c>
      <c r="E39" s="46">
        <v>2000</v>
      </c>
      <c r="F39" s="12"/>
      <c r="G39" s="2"/>
    </row>
    <row r="40" spans="1:7" x14ac:dyDescent="0.25">
      <c r="A40" s="2"/>
      <c r="B40" s="45">
        <v>43012</v>
      </c>
      <c r="C40" s="5" t="s">
        <v>87</v>
      </c>
      <c r="D40" s="5">
        <v>2292</v>
      </c>
      <c r="E40" s="46">
        <v>500</v>
      </c>
      <c r="F40" s="12"/>
      <c r="G40" s="2"/>
    </row>
    <row r="41" spans="1:7" x14ac:dyDescent="0.25">
      <c r="A41" s="2"/>
      <c r="B41" s="45">
        <v>43012</v>
      </c>
      <c r="C41" s="5" t="s">
        <v>88</v>
      </c>
      <c r="D41" s="5">
        <v>2297</v>
      </c>
      <c r="E41" s="46">
        <v>2000</v>
      </c>
      <c r="F41" s="12"/>
      <c r="G41" s="2"/>
    </row>
    <row r="42" spans="1:7" x14ac:dyDescent="0.25">
      <c r="A42" s="2"/>
      <c r="B42" s="45">
        <v>43012</v>
      </c>
      <c r="C42" s="5" t="s">
        <v>89</v>
      </c>
      <c r="D42" s="5">
        <v>2301</v>
      </c>
      <c r="E42" s="46">
        <v>2000</v>
      </c>
      <c r="F42" s="12"/>
      <c r="G42" s="2"/>
    </row>
    <row r="43" spans="1:7" x14ac:dyDescent="0.25">
      <c r="A43" s="2"/>
      <c r="B43" s="45">
        <v>43012</v>
      </c>
      <c r="C43" s="5" t="s">
        <v>90</v>
      </c>
      <c r="D43" s="5">
        <v>2307</v>
      </c>
      <c r="E43" s="46">
        <v>500</v>
      </c>
      <c r="F43" s="12"/>
      <c r="G43" s="2"/>
    </row>
    <row r="44" spans="1:7" x14ac:dyDescent="0.25">
      <c r="A44" s="2"/>
      <c r="B44" s="45">
        <v>43042</v>
      </c>
      <c r="C44" s="5" t="s">
        <v>91</v>
      </c>
      <c r="D44" s="5">
        <v>2324</v>
      </c>
      <c r="E44" s="46">
        <v>4000</v>
      </c>
      <c r="F44" s="12"/>
      <c r="G44" s="2"/>
    </row>
    <row r="45" spans="1:7" x14ac:dyDescent="0.25">
      <c r="A45" s="2"/>
      <c r="B45" s="45">
        <v>43042</v>
      </c>
      <c r="C45" s="5" t="s">
        <v>92</v>
      </c>
      <c r="D45" s="5">
        <v>2332</v>
      </c>
      <c r="E45" s="46">
        <v>2000</v>
      </c>
      <c r="F45" s="12"/>
      <c r="G45" s="2"/>
    </row>
    <row r="46" spans="1:7" x14ac:dyDescent="0.25">
      <c r="A46" s="2"/>
      <c r="B46" s="45">
        <v>43084</v>
      </c>
      <c r="C46" s="5" t="s">
        <v>93</v>
      </c>
      <c r="D46" s="5">
        <v>2388</v>
      </c>
      <c r="E46" s="46">
        <v>2000</v>
      </c>
      <c r="F46" s="12"/>
      <c r="G46" s="2"/>
    </row>
    <row r="47" spans="1:7" x14ac:dyDescent="0.25">
      <c r="A47" s="2"/>
      <c r="B47" s="45">
        <v>43222</v>
      </c>
      <c r="C47" s="5" t="s">
        <v>1678</v>
      </c>
      <c r="D47" s="5">
        <v>2504</v>
      </c>
      <c r="E47" s="46">
        <v>2000</v>
      </c>
      <c r="F47" s="12"/>
      <c r="G47" s="2"/>
    </row>
    <row r="48" spans="1:7" x14ac:dyDescent="0.25">
      <c r="A48" s="2"/>
      <c r="B48" s="45">
        <v>43252</v>
      </c>
      <c r="C48" s="5" t="s">
        <v>1679</v>
      </c>
      <c r="D48" s="5">
        <v>2523</v>
      </c>
      <c r="E48" s="46">
        <v>4000</v>
      </c>
      <c r="F48" s="12"/>
      <c r="G48" s="12"/>
    </row>
    <row r="49" spans="1:7" x14ac:dyDescent="0.25">
      <c r="A49" s="2"/>
      <c r="B49" s="45">
        <v>43252</v>
      </c>
      <c r="C49" s="5" t="s">
        <v>1680</v>
      </c>
      <c r="D49" s="5">
        <v>2525</v>
      </c>
      <c r="E49" s="46">
        <v>1700</v>
      </c>
      <c r="F49" s="12"/>
      <c r="G49" s="12"/>
    </row>
    <row r="50" spans="1:7" x14ac:dyDescent="0.25">
      <c r="A50" s="2"/>
      <c r="B50" s="45">
        <v>43252</v>
      </c>
      <c r="C50" s="5" t="s">
        <v>1681</v>
      </c>
      <c r="D50" s="5">
        <v>2534</v>
      </c>
      <c r="E50" s="46">
        <v>600</v>
      </c>
      <c r="F50" s="12"/>
      <c r="G50" s="12"/>
    </row>
    <row r="51" spans="1:7" x14ac:dyDescent="0.25">
      <c r="A51" s="2"/>
      <c r="B51" s="45">
        <v>43252</v>
      </c>
      <c r="C51" s="5" t="s">
        <v>1682</v>
      </c>
      <c r="D51" s="5">
        <v>2535</v>
      </c>
      <c r="E51" s="46">
        <v>350</v>
      </c>
      <c r="F51" s="12"/>
      <c r="G51" s="12"/>
    </row>
    <row r="52" spans="1:7" x14ac:dyDescent="0.25">
      <c r="A52" s="2"/>
      <c r="B52" s="45">
        <v>43252</v>
      </c>
      <c r="C52" s="5" t="s">
        <v>1684</v>
      </c>
      <c r="D52" s="5">
        <v>2541</v>
      </c>
      <c r="E52" s="46">
        <v>2000</v>
      </c>
      <c r="F52" s="12"/>
      <c r="G52" s="12"/>
    </row>
    <row r="53" spans="1:7" x14ac:dyDescent="0.25">
      <c r="A53" s="2"/>
      <c r="B53" s="45">
        <v>43257</v>
      </c>
      <c r="C53" s="5" t="s">
        <v>1685</v>
      </c>
      <c r="D53" s="5">
        <v>2549</v>
      </c>
      <c r="E53" s="46">
        <v>2000</v>
      </c>
      <c r="F53" s="12"/>
      <c r="G53" s="12"/>
    </row>
    <row r="54" spans="1:7" x14ac:dyDescent="0.25">
      <c r="A54" s="2"/>
      <c r="B54" s="45">
        <v>43271</v>
      </c>
      <c r="C54" s="5" t="s">
        <v>1686</v>
      </c>
      <c r="D54" s="5">
        <v>2573</v>
      </c>
      <c r="E54" s="46">
        <v>4000</v>
      </c>
      <c r="F54" s="12"/>
      <c r="G54" s="12"/>
    </row>
    <row r="55" spans="1:7" x14ac:dyDescent="0.25">
      <c r="A55" s="2"/>
      <c r="B55" s="45">
        <v>43271</v>
      </c>
      <c r="C55" s="5" t="s">
        <v>1688</v>
      </c>
      <c r="D55" s="5">
        <v>2595</v>
      </c>
      <c r="E55" s="46">
        <v>4000</v>
      </c>
      <c r="F55" s="12"/>
    </row>
    <row r="56" spans="1:7" x14ac:dyDescent="0.25">
      <c r="A56" s="2"/>
      <c r="B56" s="45">
        <v>43342</v>
      </c>
      <c r="C56" s="5" t="s">
        <v>1699</v>
      </c>
      <c r="D56" s="5">
        <v>2602</v>
      </c>
      <c r="E56" s="46">
        <v>4000</v>
      </c>
      <c r="F56" s="12"/>
      <c r="G56" s="12"/>
    </row>
    <row r="57" spans="1:7" x14ac:dyDescent="0.25">
      <c r="A57" s="2"/>
      <c r="B57" s="45">
        <v>43342</v>
      </c>
      <c r="C57" s="5" t="s">
        <v>1700</v>
      </c>
      <c r="D57" s="5">
        <v>2603</v>
      </c>
      <c r="E57" s="46">
        <v>4000</v>
      </c>
      <c r="F57" s="12"/>
      <c r="G57" s="12"/>
    </row>
    <row r="58" spans="1:7" x14ac:dyDescent="0.25">
      <c r="A58" s="2"/>
      <c r="B58" s="45">
        <v>43342</v>
      </c>
      <c r="C58" s="5" t="s">
        <v>1701</v>
      </c>
      <c r="D58" s="5">
        <v>2604</v>
      </c>
      <c r="E58" s="46">
        <v>4000</v>
      </c>
      <c r="F58" s="12"/>
      <c r="G58" s="12"/>
    </row>
    <row r="59" spans="1:7" x14ac:dyDescent="0.25">
      <c r="A59" s="2"/>
      <c r="B59" s="45">
        <v>43342</v>
      </c>
      <c r="C59" s="5" t="s">
        <v>1706</v>
      </c>
      <c r="D59" s="5">
        <v>2610</v>
      </c>
      <c r="E59" s="46">
        <v>2000</v>
      </c>
      <c r="F59" s="12"/>
      <c r="G59" s="12"/>
    </row>
    <row r="60" spans="1:7" x14ac:dyDescent="0.25">
      <c r="A60" s="2"/>
      <c r="B60" s="45">
        <v>43342</v>
      </c>
      <c r="C60" s="5" t="s">
        <v>1710</v>
      </c>
      <c r="D60" s="5">
        <v>2615</v>
      </c>
      <c r="E60" s="46">
        <v>2000</v>
      </c>
      <c r="F60" s="12"/>
      <c r="G60" s="12">
        <f>SUM(E11:E60)</f>
        <v>93430.6</v>
      </c>
    </row>
    <row r="61" spans="1:7" x14ac:dyDescent="0.25">
      <c r="A61" s="2"/>
      <c r="B61" s="45"/>
      <c r="C61" s="5"/>
      <c r="D61" s="5"/>
      <c r="E61" s="46"/>
      <c r="F61" s="12"/>
      <c r="G61" s="12"/>
    </row>
    <row r="62" spans="1:7" x14ac:dyDescent="0.25">
      <c r="A62" s="2"/>
      <c r="B62" s="45"/>
      <c r="C62" s="5"/>
      <c r="D62" s="5"/>
      <c r="E62" s="46"/>
      <c r="F62" s="12"/>
      <c r="G62" s="12"/>
    </row>
    <row r="63" spans="1:7" x14ac:dyDescent="0.25">
      <c r="A63" s="2"/>
      <c r="B63" s="45"/>
      <c r="C63" s="5"/>
      <c r="D63" s="5"/>
      <c r="E63" s="46"/>
      <c r="F63" s="12"/>
      <c r="G63" s="12"/>
    </row>
    <row r="64" spans="1:7" ht="15.75" thickBot="1" x14ac:dyDescent="0.3">
      <c r="A64" s="274" t="s">
        <v>40</v>
      </c>
      <c r="B64" s="3" t="s">
        <v>1726</v>
      </c>
      <c r="C64" s="4"/>
      <c r="D64" s="3"/>
      <c r="E64" s="6"/>
      <c r="F64" s="6"/>
      <c r="G64" s="231">
        <f>+G6-G60</f>
        <v>936739.29</v>
      </c>
    </row>
    <row r="65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C5AF-DC7C-42E2-B922-8C6E0D99640C}">
  <dimension ref="A1:G63"/>
  <sheetViews>
    <sheetView topLeftCell="A55" workbookViewId="0">
      <selection sqref="A1:H47"/>
    </sheetView>
  </sheetViews>
  <sheetFormatPr baseColWidth="10" defaultRowHeight="15" x14ac:dyDescent="0.25"/>
  <cols>
    <col min="1" max="1" width="8.5703125" customWidth="1"/>
    <col min="3" max="3" width="25" bestFit="1" customWidth="1"/>
    <col min="7" max="7" width="14.140625" bestFit="1" customWidth="1"/>
  </cols>
  <sheetData>
    <row r="1" spans="1:7" x14ac:dyDescent="0.25">
      <c r="A1" s="336" t="s">
        <v>0</v>
      </c>
      <c r="B1" s="336"/>
      <c r="C1" s="336"/>
      <c r="D1" s="336"/>
      <c r="E1" s="336"/>
      <c r="F1" s="336"/>
      <c r="G1" s="336"/>
    </row>
    <row r="2" spans="1:7" x14ac:dyDescent="0.25">
      <c r="A2" s="336" t="s">
        <v>42</v>
      </c>
      <c r="B2" s="336"/>
      <c r="C2" s="336"/>
      <c r="D2" s="336"/>
      <c r="E2" s="336"/>
      <c r="F2" s="336"/>
      <c r="G2" s="336"/>
    </row>
    <row r="3" spans="1:7" x14ac:dyDescent="0.25">
      <c r="A3" s="336" t="s">
        <v>94</v>
      </c>
      <c r="B3" s="336"/>
      <c r="C3" s="336"/>
      <c r="D3" s="336"/>
      <c r="E3" s="336"/>
      <c r="F3" s="336"/>
      <c r="G3" s="336"/>
    </row>
    <row r="4" spans="1:7" x14ac:dyDescent="0.25">
      <c r="A4" s="336" t="s">
        <v>1714</v>
      </c>
      <c r="B4" s="336"/>
      <c r="C4" s="336"/>
      <c r="D4" s="336"/>
      <c r="E4" s="336"/>
      <c r="F4" s="336"/>
      <c r="G4" s="336"/>
    </row>
    <row r="5" spans="1:7" x14ac:dyDescent="0.25">
      <c r="A5" s="2"/>
      <c r="B5" s="3"/>
      <c r="C5" s="3"/>
      <c r="D5" s="43"/>
      <c r="E5" s="46"/>
      <c r="F5" s="2"/>
      <c r="G5" s="2"/>
    </row>
    <row r="6" spans="1:7" x14ac:dyDescent="0.25">
      <c r="A6" s="2"/>
      <c r="B6" s="3" t="s">
        <v>1715</v>
      </c>
      <c r="C6" s="4"/>
      <c r="D6" s="5"/>
      <c r="E6" s="232"/>
      <c r="F6" s="6"/>
      <c r="G6" s="7">
        <v>725509.94</v>
      </c>
    </row>
    <row r="7" spans="1:7" x14ac:dyDescent="0.25">
      <c r="A7" s="2"/>
      <c r="B7" s="4" t="s">
        <v>57</v>
      </c>
      <c r="C7" s="4"/>
      <c r="D7" s="5"/>
      <c r="E7" s="46"/>
      <c r="F7" s="12"/>
      <c r="G7" s="2"/>
    </row>
    <row r="8" spans="1:7" x14ac:dyDescent="0.25">
      <c r="A8" s="276" t="s">
        <v>44</v>
      </c>
      <c r="B8" s="32" t="s">
        <v>95</v>
      </c>
      <c r="C8" s="4"/>
      <c r="D8" s="5"/>
      <c r="E8" s="46"/>
      <c r="F8" s="12"/>
      <c r="G8" s="2"/>
    </row>
    <row r="9" spans="1:7" x14ac:dyDescent="0.25">
      <c r="A9" s="276"/>
      <c r="B9" s="40" t="s">
        <v>96</v>
      </c>
      <c r="C9" s="4"/>
      <c r="D9" s="5"/>
      <c r="E9" s="46"/>
      <c r="F9" s="12"/>
      <c r="G9" s="2"/>
    </row>
    <row r="10" spans="1:7" x14ac:dyDescent="0.25">
      <c r="A10" s="2"/>
      <c r="B10" s="45"/>
      <c r="C10" s="4"/>
      <c r="D10" s="5">
        <v>2781</v>
      </c>
      <c r="E10" s="46">
        <v>-3</v>
      </c>
      <c r="F10" s="12" t="s">
        <v>97</v>
      </c>
      <c r="G10" s="2"/>
    </row>
    <row r="11" spans="1:7" x14ac:dyDescent="0.25">
      <c r="A11" s="2"/>
      <c r="B11" s="45">
        <v>42916</v>
      </c>
      <c r="C11" s="4" t="s">
        <v>98</v>
      </c>
      <c r="D11" s="5"/>
      <c r="E11" s="46">
        <v>0.06</v>
      </c>
      <c r="F11" s="12" t="s">
        <v>99</v>
      </c>
      <c r="G11" s="2"/>
    </row>
    <row r="12" spans="1:7" x14ac:dyDescent="0.25">
      <c r="A12" s="2"/>
      <c r="B12" s="45">
        <v>43188</v>
      </c>
      <c r="C12" s="4" t="s">
        <v>129</v>
      </c>
      <c r="D12" s="5">
        <v>4441</v>
      </c>
      <c r="E12" s="46">
        <v>1</v>
      </c>
      <c r="F12" s="12" t="s">
        <v>97</v>
      </c>
      <c r="G12" s="2"/>
    </row>
    <row r="13" spans="1:7" x14ac:dyDescent="0.25">
      <c r="A13" s="2"/>
      <c r="B13" s="4"/>
      <c r="C13" s="4"/>
      <c r="D13" s="5"/>
      <c r="E13" s="27">
        <f>SUM(E10:E12)</f>
        <v>-1.94</v>
      </c>
      <c r="F13" s="12">
        <f>E13</f>
        <v>-1.94</v>
      </c>
      <c r="G13" s="12">
        <f>F13</f>
        <v>-1.94</v>
      </c>
    </row>
    <row r="14" spans="1:7" x14ac:dyDescent="0.25">
      <c r="A14" s="2"/>
      <c r="B14" s="4"/>
      <c r="C14" s="4"/>
      <c r="D14" s="5"/>
      <c r="E14" s="46"/>
      <c r="F14" s="12"/>
      <c r="G14" s="2"/>
    </row>
    <row r="15" spans="1:7" x14ac:dyDescent="0.25">
      <c r="A15" s="2"/>
      <c r="B15" s="4"/>
      <c r="C15" s="4"/>
      <c r="D15" s="5"/>
      <c r="E15" s="46"/>
      <c r="F15" s="12"/>
      <c r="G15" s="2"/>
    </row>
    <row r="16" spans="1:7" x14ac:dyDescent="0.25">
      <c r="A16" s="276" t="s">
        <v>3</v>
      </c>
      <c r="B16" s="32" t="s">
        <v>100</v>
      </c>
      <c r="C16" s="4"/>
      <c r="D16" s="5"/>
      <c r="E16" s="46"/>
      <c r="F16" s="12"/>
      <c r="G16" s="2"/>
    </row>
    <row r="17" spans="1:7" x14ac:dyDescent="0.25">
      <c r="A17" s="29"/>
      <c r="B17" s="40" t="s">
        <v>101</v>
      </c>
      <c r="C17" s="4"/>
      <c r="D17" s="5"/>
      <c r="E17" s="46"/>
      <c r="F17" s="12"/>
      <c r="G17" s="2"/>
    </row>
    <row r="18" spans="1:7" x14ac:dyDescent="0.25">
      <c r="A18" s="2"/>
      <c r="B18" s="4"/>
      <c r="C18" s="4"/>
      <c r="D18" s="5"/>
      <c r="E18" s="46"/>
      <c r="F18" s="12"/>
      <c r="G18" s="2"/>
    </row>
    <row r="19" spans="1:7" x14ac:dyDescent="0.25">
      <c r="A19" s="2"/>
      <c r="B19" s="45">
        <v>42801</v>
      </c>
      <c r="C19" s="4" t="s">
        <v>102</v>
      </c>
      <c r="D19" s="5">
        <v>2229</v>
      </c>
      <c r="E19" s="46">
        <v>2679</v>
      </c>
      <c r="F19" s="12"/>
      <c r="G19" s="2"/>
    </row>
    <row r="20" spans="1:7" x14ac:dyDescent="0.25">
      <c r="A20" s="2"/>
      <c r="B20" s="45">
        <v>42801</v>
      </c>
      <c r="C20" s="4" t="s">
        <v>103</v>
      </c>
      <c r="D20" s="5">
        <v>2253</v>
      </c>
      <c r="E20" s="46">
        <v>2061</v>
      </c>
      <c r="F20" s="12"/>
      <c r="G20" s="2"/>
    </row>
    <row r="21" spans="1:7" x14ac:dyDescent="0.25">
      <c r="A21" s="2"/>
      <c r="B21" s="45">
        <v>42812</v>
      </c>
      <c r="C21" s="4" t="s">
        <v>104</v>
      </c>
      <c r="D21" s="5">
        <v>2618</v>
      </c>
      <c r="E21" s="46">
        <v>2266</v>
      </c>
      <c r="F21" s="12"/>
      <c r="G21" s="2"/>
    </row>
    <row r="22" spans="1:7" x14ac:dyDescent="0.25">
      <c r="A22" s="2"/>
      <c r="B22" s="45">
        <v>42812</v>
      </c>
      <c r="C22" s="4" t="s">
        <v>105</v>
      </c>
      <c r="D22" s="5">
        <v>2882</v>
      </c>
      <c r="E22" s="46">
        <v>2679</v>
      </c>
      <c r="F22" s="12"/>
      <c r="G22" s="2"/>
    </row>
    <row r="23" spans="1:7" x14ac:dyDescent="0.25">
      <c r="A23" s="2"/>
      <c r="B23" s="45">
        <v>42812</v>
      </c>
      <c r="C23" s="4" t="s">
        <v>106</v>
      </c>
      <c r="D23" s="5">
        <v>2923</v>
      </c>
      <c r="E23" s="46">
        <v>2679</v>
      </c>
      <c r="F23" s="12"/>
      <c r="G23" s="2"/>
    </row>
    <row r="24" spans="1:7" x14ac:dyDescent="0.25">
      <c r="A24" s="2"/>
      <c r="B24" s="45">
        <v>42815</v>
      </c>
      <c r="C24" s="4" t="s">
        <v>107</v>
      </c>
      <c r="D24" s="5">
        <v>3002</v>
      </c>
      <c r="E24" s="46">
        <v>2679</v>
      </c>
      <c r="F24" s="12"/>
      <c r="G24" s="2"/>
    </row>
    <row r="25" spans="1:7" x14ac:dyDescent="0.25">
      <c r="A25" s="2"/>
      <c r="B25" s="45">
        <v>42815</v>
      </c>
      <c r="C25" s="4" t="s">
        <v>108</v>
      </c>
      <c r="D25" s="5">
        <v>3012</v>
      </c>
      <c r="E25" s="46">
        <v>2473</v>
      </c>
      <c r="F25" s="12"/>
      <c r="G25" s="12"/>
    </row>
    <row r="26" spans="1:7" x14ac:dyDescent="0.25">
      <c r="A26" s="2"/>
      <c r="B26" s="45">
        <v>43049</v>
      </c>
      <c r="C26" s="4" t="s">
        <v>109</v>
      </c>
      <c r="D26" s="5">
        <v>3088</v>
      </c>
      <c r="E26" s="46">
        <v>2220</v>
      </c>
      <c r="F26" s="12"/>
      <c r="G26" s="12"/>
    </row>
    <row r="27" spans="1:7" x14ac:dyDescent="0.25">
      <c r="A27" s="2"/>
      <c r="B27" s="45">
        <v>43049</v>
      </c>
      <c r="C27" s="4" t="s">
        <v>110</v>
      </c>
      <c r="D27" s="5">
        <v>3139</v>
      </c>
      <c r="E27" s="46">
        <v>2220</v>
      </c>
      <c r="F27" s="12"/>
      <c r="G27" s="12"/>
    </row>
    <row r="28" spans="1:7" x14ac:dyDescent="0.25">
      <c r="A28" s="2"/>
      <c r="B28" s="45">
        <v>43049</v>
      </c>
      <c r="C28" s="4" t="s">
        <v>111</v>
      </c>
      <c r="D28" s="5">
        <v>3152</v>
      </c>
      <c r="E28" s="46">
        <v>2220</v>
      </c>
      <c r="F28" s="12"/>
      <c r="G28" s="12"/>
    </row>
    <row r="29" spans="1:7" x14ac:dyDescent="0.25">
      <c r="A29" s="2"/>
      <c r="B29" s="45">
        <v>43049</v>
      </c>
      <c r="C29" s="4" t="s">
        <v>112</v>
      </c>
      <c r="D29" s="5">
        <v>3207</v>
      </c>
      <c r="E29" s="46">
        <v>2220</v>
      </c>
      <c r="F29" s="12"/>
      <c r="G29" s="12"/>
    </row>
    <row r="30" spans="1:7" x14ac:dyDescent="0.25">
      <c r="A30" s="2"/>
      <c r="B30" s="45">
        <v>43049</v>
      </c>
      <c r="C30" s="4" t="s">
        <v>113</v>
      </c>
      <c r="D30" s="5">
        <v>3247</v>
      </c>
      <c r="E30" s="46">
        <v>2442</v>
      </c>
      <c r="F30" s="12"/>
      <c r="G30" s="12"/>
    </row>
    <row r="31" spans="1:7" x14ac:dyDescent="0.25">
      <c r="A31" s="2"/>
      <c r="B31" s="45">
        <v>43050</v>
      </c>
      <c r="C31" s="4" t="s">
        <v>104</v>
      </c>
      <c r="D31" s="5">
        <v>3456</v>
      </c>
      <c r="E31" s="46">
        <v>2665</v>
      </c>
      <c r="F31" s="12"/>
      <c r="G31" s="12"/>
    </row>
    <row r="32" spans="1:7" x14ac:dyDescent="0.25">
      <c r="A32" s="2"/>
      <c r="B32" s="45">
        <v>43050</v>
      </c>
      <c r="C32" s="4" t="s">
        <v>116</v>
      </c>
      <c r="D32" s="5">
        <v>3566</v>
      </c>
      <c r="E32" s="46">
        <v>2886</v>
      </c>
      <c r="F32" s="12"/>
      <c r="G32" s="12"/>
    </row>
    <row r="33" spans="1:7" x14ac:dyDescent="0.25">
      <c r="A33" s="2"/>
      <c r="B33" s="45">
        <v>43172</v>
      </c>
      <c r="C33" s="4" t="s">
        <v>130</v>
      </c>
      <c r="D33" s="5">
        <v>3856</v>
      </c>
      <c r="E33" s="46">
        <v>2220</v>
      </c>
      <c r="F33" s="12"/>
      <c r="G33" s="12"/>
    </row>
    <row r="34" spans="1:7" x14ac:dyDescent="0.25">
      <c r="A34" s="2"/>
      <c r="B34" s="45">
        <v>43172</v>
      </c>
      <c r="C34" s="4" t="s">
        <v>109</v>
      </c>
      <c r="D34" s="5">
        <v>3882</v>
      </c>
      <c r="E34" s="46">
        <v>2220</v>
      </c>
      <c r="F34" s="12"/>
      <c r="G34" s="12"/>
    </row>
    <row r="35" spans="1:7" x14ac:dyDescent="0.25">
      <c r="A35" s="2"/>
      <c r="B35" s="45">
        <v>43172</v>
      </c>
      <c r="C35" s="4" t="s">
        <v>131</v>
      </c>
      <c r="D35" s="5">
        <v>3893</v>
      </c>
      <c r="E35" s="46">
        <v>2220</v>
      </c>
      <c r="F35" s="12"/>
      <c r="G35" s="12"/>
    </row>
    <row r="36" spans="1:7" x14ac:dyDescent="0.25">
      <c r="A36" s="2"/>
      <c r="B36" s="45">
        <v>43173</v>
      </c>
      <c r="C36" s="4" t="s">
        <v>112</v>
      </c>
      <c r="D36" s="5">
        <v>3962</v>
      </c>
      <c r="E36" s="46">
        <v>2220</v>
      </c>
      <c r="F36" s="12"/>
      <c r="G36" s="12"/>
    </row>
    <row r="37" spans="1:7" x14ac:dyDescent="0.25">
      <c r="A37" s="2"/>
      <c r="B37" s="45">
        <v>43173</v>
      </c>
      <c r="C37" s="4" t="s">
        <v>135</v>
      </c>
      <c r="D37" s="5">
        <v>3984</v>
      </c>
      <c r="E37" s="46">
        <v>2220</v>
      </c>
      <c r="F37" s="12"/>
      <c r="G37" s="12"/>
    </row>
    <row r="38" spans="1:7" x14ac:dyDescent="0.25">
      <c r="A38" s="2"/>
      <c r="B38" s="45">
        <v>43173</v>
      </c>
      <c r="C38" s="4" t="s">
        <v>136</v>
      </c>
      <c r="D38" s="5">
        <v>3992</v>
      </c>
      <c r="E38" s="46">
        <v>2442</v>
      </c>
      <c r="F38" s="12"/>
      <c r="G38" s="12"/>
    </row>
    <row r="39" spans="1:7" x14ac:dyDescent="0.25">
      <c r="A39" s="2"/>
      <c r="B39" s="45">
        <v>43173</v>
      </c>
      <c r="C39" s="4" t="s">
        <v>137</v>
      </c>
      <c r="D39" s="5">
        <v>4010</v>
      </c>
      <c r="E39" s="46">
        <v>2442</v>
      </c>
      <c r="F39" s="12"/>
      <c r="G39" s="12"/>
    </row>
    <row r="40" spans="1:7" x14ac:dyDescent="0.25">
      <c r="A40" s="2"/>
      <c r="B40" s="45">
        <v>43172</v>
      </c>
      <c r="C40" s="4" t="s">
        <v>132</v>
      </c>
      <c r="D40" s="5">
        <v>4030</v>
      </c>
      <c r="E40" s="46">
        <v>2220</v>
      </c>
      <c r="F40" s="12"/>
      <c r="G40" s="12"/>
    </row>
    <row r="41" spans="1:7" x14ac:dyDescent="0.25">
      <c r="A41" s="2"/>
      <c r="B41" s="45">
        <v>43172</v>
      </c>
      <c r="C41" s="4" t="s">
        <v>133</v>
      </c>
      <c r="D41" s="5">
        <v>4045</v>
      </c>
      <c r="E41" s="46">
        <v>2220</v>
      </c>
      <c r="F41" s="12"/>
      <c r="G41" s="12"/>
    </row>
    <row r="42" spans="1:7" x14ac:dyDescent="0.25">
      <c r="A42" s="2"/>
      <c r="B42" s="45">
        <v>43172</v>
      </c>
      <c r="C42" s="4" t="s">
        <v>110</v>
      </c>
      <c r="D42" s="5">
        <v>4047</v>
      </c>
      <c r="E42" s="46">
        <v>2220</v>
      </c>
      <c r="F42" s="12"/>
      <c r="G42" s="12"/>
    </row>
    <row r="43" spans="1:7" x14ac:dyDescent="0.25">
      <c r="A43" s="2"/>
      <c r="B43" s="45">
        <v>43172</v>
      </c>
      <c r="C43" s="4" t="s">
        <v>134</v>
      </c>
      <c r="D43" s="5">
        <v>4062</v>
      </c>
      <c r="E43" s="46">
        <v>2220</v>
      </c>
      <c r="F43" s="12"/>
      <c r="G43" s="12"/>
    </row>
    <row r="44" spans="1:7" x14ac:dyDescent="0.25">
      <c r="A44" s="2"/>
      <c r="B44" s="45">
        <v>43173</v>
      </c>
      <c r="C44" s="4" t="s">
        <v>138</v>
      </c>
      <c r="D44" s="5">
        <v>4096</v>
      </c>
      <c r="E44" s="46">
        <v>2442</v>
      </c>
      <c r="F44" s="12"/>
      <c r="G44" s="12"/>
    </row>
    <row r="45" spans="1:7" x14ac:dyDescent="0.25">
      <c r="A45" s="2"/>
      <c r="B45" s="45">
        <v>43174</v>
      </c>
      <c r="C45" s="4" t="s">
        <v>140</v>
      </c>
      <c r="D45" s="5">
        <v>4106</v>
      </c>
      <c r="E45" s="46">
        <v>2665</v>
      </c>
      <c r="F45" s="12"/>
      <c r="G45" s="12"/>
    </row>
    <row r="46" spans="1:7" x14ac:dyDescent="0.25">
      <c r="A46" s="2"/>
      <c r="B46" s="45">
        <v>43174</v>
      </c>
      <c r="C46" s="4" t="s">
        <v>141</v>
      </c>
      <c r="D46" s="5">
        <v>4108</v>
      </c>
      <c r="E46" s="46">
        <v>2665</v>
      </c>
      <c r="F46" s="12"/>
      <c r="G46" s="12"/>
    </row>
    <row r="47" spans="1:7" x14ac:dyDescent="0.25">
      <c r="A47" s="2"/>
      <c r="B47" s="45">
        <v>43174</v>
      </c>
      <c r="C47" s="4" t="s">
        <v>114</v>
      </c>
      <c r="D47" s="5">
        <v>4117</v>
      </c>
      <c r="E47" s="46">
        <v>2665</v>
      </c>
      <c r="F47" s="12"/>
      <c r="G47" s="12"/>
    </row>
    <row r="48" spans="1:7" x14ac:dyDescent="0.25">
      <c r="A48" s="2"/>
      <c r="B48" s="45">
        <v>43174</v>
      </c>
      <c r="C48" s="4" t="s">
        <v>142</v>
      </c>
      <c r="D48" s="5">
        <v>4186</v>
      </c>
      <c r="E48" s="46">
        <v>2442</v>
      </c>
      <c r="F48" s="12"/>
      <c r="G48" s="12"/>
    </row>
    <row r="49" spans="1:7" x14ac:dyDescent="0.25">
      <c r="A49" s="2"/>
      <c r="B49" s="45">
        <v>43174</v>
      </c>
      <c r="C49" s="4" t="s">
        <v>143</v>
      </c>
      <c r="D49" s="5">
        <v>4187</v>
      </c>
      <c r="E49" s="46">
        <v>2442</v>
      </c>
      <c r="F49" s="12"/>
      <c r="G49" s="12"/>
    </row>
    <row r="50" spans="1:7" x14ac:dyDescent="0.25">
      <c r="A50" s="2"/>
      <c r="B50" s="45">
        <v>43175</v>
      </c>
      <c r="C50" s="4" t="s">
        <v>104</v>
      </c>
      <c r="D50" s="5">
        <v>4271</v>
      </c>
      <c r="E50" s="46">
        <v>2665</v>
      </c>
      <c r="F50" s="12"/>
      <c r="G50" s="12"/>
    </row>
    <row r="51" spans="1:7" x14ac:dyDescent="0.25">
      <c r="A51" s="2"/>
      <c r="B51" s="45">
        <v>43175</v>
      </c>
      <c r="C51" s="4" t="s">
        <v>144</v>
      </c>
      <c r="D51" s="5">
        <v>4278</v>
      </c>
      <c r="E51" s="46">
        <v>2665</v>
      </c>
      <c r="F51" s="12"/>
      <c r="G51" s="12"/>
    </row>
    <row r="52" spans="1:7" x14ac:dyDescent="0.25">
      <c r="A52" s="2"/>
      <c r="B52" s="45">
        <v>43175</v>
      </c>
      <c r="C52" s="4" t="s">
        <v>145</v>
      </c>
      <c r="D52" s="5">
        <v>4294</v>
      </c>
      <c r="E52" s="46">
        <v>2665</v>
      </c>
      <c r="F52" s="12"/>
      <c r="G52" s="12"/>
    </row>
    <row r="53" spans="1:7" x14ac:dyDescent="0.25">
      <c r="A53" s="2"/>
      <c r="B53" s="45">
        <v>43175</v>
      </c>
      <c r="C53" s="4" t="s">
        <v>146</v>
      </c>
      <c r="D53" s="5">
        <v>4300</v>
      </c>
      <c r="E53" s="46">
        <v>2665</v>
      </c>
      <c r="F53" s="12"/>
      <c r="G53" s="12"/>
    </row>
    <row r="54" spans="1:7" x14ac:dyDescent="0.25">
      <c r="A54" s="2"/>
      <c r="B54" s="45">
        <v>43175</v>
      </c>
      <c r="C54" s="4" t="s">
        <v>147</v>
      </c>
      <c r="D54" s="5">
        <v>4321</v>
      </c>
      <c r="E54" s="46">
        <v>2886</v>
      </c>
      <c r="F54" s="12"/>
      <c r="G54" s="12"/>
    </row>
    <row r="55" spans="1:7" x14ac:dyDescent="0.25">
      <c r="A55" s="2"/>
      <c r="B55" s="45">
        <v>43175</v>
      </c>
      <c r="C55" s="4" t="s">
        <v>115</v>
      </c>
      <c r="D55" s="5">
        <v>4362</v>
      </c>
      <c r="E55" s="46">
        <v>2886</v>
      </c>
      <c r="F55" s="12"/>
      <c r="G55" s="12"/>
    </row>
    <row r="56" spans="1:7" x14ac:dyDescent="0.25">
      <c r="A56" s="2"/>
      <c r="B56" s="45">
        <v>43179</v>
      </c>
      <c r="C56" s="4" t="s">
        <v>116</v>
      </c>
      <c r="D56" s="5">
        <v>4378</v>
      </c>
      <c r="E56" s="46">
        <v>2886</v>
      </c>
      <c r="F56" s="12"/>
      <c r="G56" s="12"/>
    </row>
    <row r="57" spans="1:7" x14ac:dyDescent="0.25">
      <c r="A57" s="2"/>
      <c r="B57" s="45">
        <v>43179</v>
      </c>
      <c r="C57" s="4" t="s">
        <v>148</v>
      </c>
      <c r="D57" s="5">
        <v>4444</v>
      </c>
      <c r="E57" s="46">
        <v>2886</v>
      </c>
      <c r="F57" s="12"/>
      <c r="G57" s="12"/>
    </row>
    <row r="58" spans="1:7" x14ac:dyDescent="0.25">
      <c r="A58" s="2"/>
      <c r="B58" s="45">
        <v>43180</v>
      </c>
      <c r="C58" s="4" t="s">
        <v>149</v>
      </c>
      <c r="D58" s="5">
        <v>4500</v>
      </c>
      <c r="E58" s="46">
        <v>2886</v>
      </c>
      <c r="F58" s="12"/>
      <c r="G58" s="12"/>
    </row>
    <row r="59" spans="1:7" x14ac:dyDescent="0.25">
      <c r="A59" s="2"/>
      <c r="B59" s="45">
        <v>43180</v>
      </c>
      <c r="C59" s="4" t="s">
        <v>150</v>
      </c>
      <c r="D59" s="5">
        <v>4545</v>
      </c>
      <c r="E59" s="46">
        <v>2886</v>
      </c>
      <c r="F59" s="12"/>
      <c r="G59" s="12"/>
    </row>
    <row r="60" spans="1:7" x14ac:dyDescent="0.25">
      <c r="A60" s="2"/>
      <c r="B60" s="45">
        <v>43180</v>
      </c>
      <c r="C60" s="4" t="s">
        <v>151</v>
      </c>
      <c r="D60" s="5">
        <v>4577</v>
      </c>
      <c r="E60" s="46">
        <v>2886</v>
      </c>
      <c r="F60" s="12"/>
      <c r="G60" s="12">
        <f>SUM(E19:E60)</f>
        <v>105436</v>
      </c>
    </row>
    <row r="61" spans="1:7" x14ac:dyDescent="0.25">
      <c r="A61" s="2"/>
      <c r="B61" s="45"/>
      <c r="C61" s="4"/>
      <c r="D61" s="5"/>
      <c r="E61" s="27"/>
      <c r="F61" s="12"/>
      <c r="G61" s="2"/>
    </row>
    <row r="62" spans="1:7" ht="15.75" thickBot="1" x14ac:dyDescent="0.3">
      <c r="A62" s="274" t="s">
        <v>40</v>
      </c>
      <c r="B62" s="3" t="s">
        <v>1726</v>
      </c>
      <c r="C62" s="4"/>
      <c r="D62" s="3"/>
      <c r="E62" s="232"/>
      <c r="F62" s="6"/>
      <c r="G62" s="231">
        <f>G6-G13-G60</f>
        <v>620075.87999999989</v>
      </c>
    </row>
    <row r="63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48"/>
  <sheetViews>
    <sheetView workbookViewId="0">
      <selection activeCell="E25" sqref="E25:F28"/>
    </sheetView>
  </sheetViews>
  <sheetFormatPr baseColWidth="10" defaultColWidth="10.85546875" defaultRowHeight="15" x14ac:dyDescent="0.25"/>
  <cols>
    <col min="1" max="1" width="1.42578125" style="86" customWidth="1"/>
    <col min="2" max="2" width="9.42578125" style="86" bestFit="1" customWidth="1"/>
    <col min="3" max="3" width="54.7109375" style="86" customWidth="1"/>
    <col min="4" max="4" width="12.140625" style="86" bestFit="1" customWidth="1"/>
    <col min="5" max="5" width="12.85546875" style="86" bestFit="1" customWidth="1"/>
    <col min="6" max="6" width="11.85546875" style="86" bestFit="1" customWidth="1"/>
    <col min="7" max="8" width="13" style="86" bestFit="1" customWidth="1"/>
    <col min="9" max="9" width="12.140625" style="86" bestFit="1" customWidth="1"/>
    <col min="10" max="10" width="11.7109375" style="89" bestFit="1" customWidth="1"/>
    <col min="11" max="16384" width="10.85546875" style="86"/>
  </cols>
  <sheetData>
    <row r="1" spans="2:12" x14ac:dyDescent="0.25">
      <c r="B1" s="32"/>
      <c r="C1" s="32" t="s">
        <v>791</v>
      </c>
      <c r="D1" s="50"/>
      <c r="E1" s="156"/>
      <c r="F1" s="156"/>
      <c r="G1" s="50"/>
      <c r="H1" s="50"/>
      <c r="I1" s="50"/>
      <c r="J1" s="50"/>
      <c r="K1" s="50"/>
      <c r="L1" s="68"/>
    </row>
    <row r="2" spans="2:12" ht="15.75" thickBot="1" x14ac:dyDescent="0.3">
      <c r="B2" s="32"/>
      <c r="C2" s="32" t="s">
        <v>1802</v>
      </c>
      <c r="D2" s="50"/>
      <c r="E2" s="156"/>
      <c r="F2" s="156"/>
      <c r="G2" s="50"/>
      <c r="H2" s="50"/>
      <c r="I2" s="50"/>
      <c r="J2" s="50"/>
      <c r="K2" s="50"/>
      <c r="L2" s="68"/>
    </row>
    <row r="3" spans="2:12" ht="18" x14ac:dyDescent="0.25">
      <c r="B3" s="51"/>
      <c r="C3" s="52"/>
      <c r="D3" s="203"/>
      <c r="E3" s="204" t="s">
        <v>152</v>
      </c>
      <c r="F3" s="204" t="s">
        <v>152</v>
      </c>
      <c r="G3" s="204" t="s">
        <v>153</v>
      </c>
      <c r="H3" s="205" t="s">
        <v>154</v>
      </c>
      <c r="J3" s="153"/>
    </row>
    <row r="4" spans="2:12" x14ac:dyDescent="0.25">
      <c r="B4" s="55" t="s">
        <v>155</v>
      </c>
      <c r="C4" s="56" t="s">
        <v>156</v>
      </c>
      <c r="D4" s="206" t="s">
        <v>157</v>
      </c>
      <c r="E4" s="207" t="s">
        <v>845</v>
      </c>
      <c r="F4" s="207" t="s">
        <v>849</v>
      </c>
      <c r="G4" s="207" t="s">
        <v>1803</v>
      </c>
      <c r="H4" s="208" t="s">
        <v>158</v>
      </c>
      <c r="J4" s="153"/>
    </row>
    <row r="5" spans="2:12" x14ac:dyDescent="0.25">
      <c r="B5" s="59"/>
      <c r="C5" s="60"/>
      <c r="D5" s="206" t="s">
        <v>1801</v>
      </c>
      <c r="E5" s="209" t="s">
        <v>159</v>
      </c>
      <c r="F5" s="209" t="s">
        <v>159</v>
      </c>
      <c r="G5" s="209" t="s">
        <v>159</v>
      </c>
      <c r="H5" s="208" t="s">
        <v>160</v>
      </c>
      <c r="J5" s="153"/>
    </row>
    <row r="6" spans="2:12" ht="15.75" thickBot="1" x14ac:dyDescent="0.3">
      <c r="B6" s="62"/>
      <c r="C6" s="63"/>
      <c r="D6" s="210"/>
      <c r="E6" s="211" t="s">
        <v>847</v>
      </c>
      <c r="F6" s="211" t="s">
        <v>848</v>
      </c>
      <c r="G6" s="211" t="s">
        <v>848</v>
      </c>
      <c r="H6" s="212"/>
      <c r="J6" s="153"/>
    </row>
    <row r="7" spans="2:12" ht="15.75" thickBot="1" x14ac:dyDescent="0.3">
      <c r="B7" s="103">
        <v>199</v>
      </c>
      <c r="C7" s="104" t="s">
        <v>814</v>
      </c>
      <c r="D7" s="105">
        <v>190000</v>
      </c>
      <c r="E7" s="261">
        <v>103615.92</v>
      </c>
      <c r="F7" s="261">
        <v>43400</v>
      </c>
      <c r="G7" s="107">
        <f t="shared" ref="G7:G15" si="0">SUM(E7:F7)</f>
        <v>147015.91999999998</v>
      </c>
      <c r="H7" s="108">
        <f t="shared" ref="H7:H15" si="1">D7-G7</f>
        <v>42984.080000000016</v>
      </c>
      <c r="J7" s="155"/>
    </row>
    <row r="8" spans="2:12" ht="15.75" thickBot="1" x14ac:dyDescent="0.3">
      <c r="B8" s="103">
        <v>201</v>
      </c>
      <c r="C8" s="104" t="s">
        <v>815</v>
      </c>
      <c r="D8" s="105">
        <v>30000</v>
      </c>
      <c r="E8" s="261">
        <v>0</v>
      </c>
      <c r="F8" s="261">
        <v>0</v>
      </c>
      <c r="G8" s="107">
        <f t="shared" si="0"/>
        <v>0</v>
      </c>
      <c r="H8" s="108">
        <f t="shared" si="1"/>
        <v>30000</v>
      </c>
      <c r="J8" s="155"/>
    </row>
    <row r="9" spans="2:12" ht="15.75" thickBot="1" x14ac:dyDescent="0.3">
      <c r="B9" s="103">
        <v>202</v>
      </c>
      <c r="C9" s="104" t="s">
        <v>816</v>
      </c>
      <c r="D9" s="105">
        <v>170000</v>
      </c>
      <c r="E9" s="261">
        <v>2029.2</v>
      </c>
      <c r="F9" s="261">
        <v>27704.31</v>
      </c>
      <c r="G9" s="107">
        <f t="shared" si="0"/>
        <v>29733.510000000002</v>
      </c>
      <c r="H9" s="108">
        <f t="shared" si="1"/>
        <v>140266.49</v>
      </c>
      <c r="J9" s="155"/>
    </row>
    <row r="10" spans="2:12" ht="15.75" thickBot="1" x14ac:dyDescent="0.3">
      <c r="B10" s="103">
        <v>203</v>
      </c>
      <c r="C10" s="109" t="s">
        <v>817</v>
      </c>
      <c r="D10" s="105">
        <v>55000</v>
      </c>
      <c r="E10" s="261">
        <v>0</v>
      </c>
      <c r="F10" s="261">
        <v>37836.410000000003</v>
      </c>
      <c r="G10" s="107">
        <f t="shared" si="0"/>
        <v>37836.410000000003</v>
      </c>
      <c r="H10" s="108">
        <f t="shared" si="1"/>
        <v>17163.589999999997</v>
      </c>
      <c r="J10" s="155"/>
    </row>
    <row r="11" spans="2:12" ht="15.75" thickBot="1" x14ac:dyDescent="0.3">
      <c r="B11" s="110" t="s">
        <v>163</v>
      </c>
      <c r="C11" s="104" t="s">
        <v>818</v>
      </c>
      <c r="D11" s="105">
        <v>450000</v>
      </c>
      <c r="E11" s="261">
        <v>418764</v>
      </c>
      <c r="F11" s="261">
        <v>0</v>
      </c>
      <c r="G11" s="107">
        <f t="shared" si="0"/>
        <v>418764</v>
      </c>
      <c r="H11" s="108">
        <f t="shared" si="1"/>
        <v>31236</v>
      </c>
      <c r="J11" s="155"/>
    </row>
    <row r="12" spans="2:12" ht="15.75" thickBot="1" x14ac:dyDescent="0.3">
      <c r="B12" s="110" t="s">
        <v>164</v>
      </c>
      <c r="C12" s="104" t="s">
        <v>819</v>
      </c>
      <c r="D12" s="105">
        <v>300000</v>
      </c>
      <c r="E12" s="261">
        <v>300000</v>
      </c>
      <c r="F12" s="261">
        <v>0</v>
      </c>
      <c r="G12" s="107">
        <f t="shared" si="0"/>
        <v>300000</v>
      </c>
      <c r="H12" s="108">
        <f t="shared" si="1"/>
        <v>0</v>
      </c>
      <c r="J12" s="155"/>
    </row>
    <row r="13" spans="2:12" ht="15.75" thickBot="1" x14ac:dyDescent="0.3">
      <c r="B13" s="103">
        <v>208</v>
      </c>
      <c r="C13" s="104" t="s">
        <v>820</v>
      </c>
      <c r="D13" s="105">
        <v>1167000</v>
      </c>
      <c r="E13" s="261">
        <v>461940.27</v>
      </c>
      <c r="F13" s="261">
        <v>105304</v>
      </c>
      <c r="G13" s="107">
        <f t="shared" si="0"/>
        <v>567244.27</v>
      </c>
      <c r="H13" s="108">
        <f t="shared" si="1"/>
        <v>599755.73</v>
      </c>
      <c r="J13" s="155"/>
    </row>
    <row r="14" spans="2:12" ht="15.75" thickBot="1" x14ac:dyDescent="0.3">
      <c r="B14" s="103">
        <v>209</v>
      </c>
      <c r="C14" s="104" t="s">
        <v>821</v>
      </c>
      <c r="D14" s="105">
        <v>3327734</v>
      </c>
      <c r="E14" s="261">
        <v>574367.80000000005</v>
      </c>
      <c r="F14" s="261">
        <v>434003.48</v>
      </c>
      <c r="G14" s="107">
        <f t="shared" si="0"/>
        <v>1008371.28</v>
      </c>
      <c r="H14" s="107">
        <f t="shared" si="1"/>
        <v>2319362.7199999997</v>
      </c>
      <c r="J14" s="155"/>
    </row>
    <row r="15" spans="2:12" ht="18" x14ac:dyDescent="0.25">
      <c r="B15" s="111">
        <v>213</v>
      </c>
      <c r="C15" s="112" t="s">
        <v>822</v>
      </c>
      <c r="D15" s="113">
        <v>495000</v>
      </c>
      <c r="E15" s="214">
        <f>SUM(E16:E17)</f>
        <v>105394.31</v>
      </c>
      <c r="F15" s="214">
        <f>SUM(F16:F17)</f>
        <v>37199.01</v>
      </c>
      <c r="G15" s="214">
        <f t="shared" si="0"/>
        <v>142593.32</v>
      </c>
      <c r="H15" s="138">
        <f t="shared" si="1"/>
        <v>352406.68</v>
      </c>
      <c r="J15" s="155"/>
    </row>
    <row r="16" spans="2:12" x14ac:dyDescent="0.25">
      <c r="B16" s="114"/>
      <c r="C16" s="139" t="s">
        <v>167</v>
      </c>
      <c r="D16" s="140"/>
      <c r="E16" s="215">
        <v>65332.49</v>
      </c>
      <c r="F16" s="215">
        <v>37199.01</v>
      </c>
      <c r="G16" s="215">
        <f t="shared" ref="G16:G17" si="2">SUM(E16:F16)</f>
        <v>102531.5</v>
      </c>
      <c r="H16" s="141"/>
      <c r="J16" s="213"/>
    </row>
    <row r="17" spans="2:12" ht="15.75" thickBot="1" x14ac:dyDescent="0.3">
      <c r="B17" s="115"/>
      <c r="C17" s="142" t="s">
        <v>168</v>
      </c>
      <c r="D17" s="143"/>
      <c r="E17" s="216">
        <v>40061.82</v>
      </c>
      <c r="F17" s="216"/>
      <c r="G17" s="216">
        <f t="shared" si="2"/>
        <v>40061.82</v>
      </c>
      <c r="H17" s="144"/>
      <c r="J17" s="213"/>
    </row>
    <row r="18" spans="2:12" x14ac:dyDescent="0.25">
      <c r="B18" s="65"/>
      <c r="C18" s="66"/>
      <c r="D18" s="66"/>
      <c r="E18" s="66"/>
      <c r="F18" s="66"/>
      <c r="G18" s="66"/>
      <c r="H18" s="67"/>
      <c r="I18" s="67"/>
      <c r="J18" s="66"/>
      <c r="K18" s="68"/>
      <c r="L18" s="68"/>
    </row>
    <row r="20" spans="2:12" ht="15.75" thickBot="1" x14ac:dyDescent="0.3"/>
    <row r="21" spans="2:12" ht="18" x14ac:dyDescent="0.25">
      <c r="B21" s="51"/>
      <c r="C21" s="52"/>
      <c r="D21" s="203"/>
      <c r="E21" s="204" t="s">
        <v>152</v>
      </c>
      <c r="F21" s="204" t="s">
        <v>152</v>
      </c>
      <c r="G21" s="204" t="s">
        <v>153</v>
      </c>
      <c r="H21" s="205" t="s">
        <v>154</v>
      </c>
      <c r="I21" s="147"/>
      <c r="J21" s="147"/>
      <c r="K21" s="153"/>
    </row>
    <row r="22" spans="2:12" x14ac:dyDescent="0.25">
      <c r="B22" s="55" t="s">
        <v>155</v>
      </c>
      <c r="C22" s="56" t="s">
        <v>156</v>
      </c>
      <c r="D22" s="206" t="s">
        <v>157</v>
      </c>
      <c r="E22" s="207" t="s">
        <v>845</v>
      </c>
      <c r="F22" s="207" t="s">
        <v>849</v>
      </c>
      <c r="G22" s="207" t="s">
        <v>845</v>
      </c>
      <c r="H22" s="208" t="s">
        <v>158</v>
      </c>
      <c r="I22" s="148"/>
      <c r="J22" s="148"/>
      <c r="K22" s="153"/>
    </row>
    <row r="23" spans="2:12" x14ac:dyDescent="0.25">
      <c r="B23" s="59"/>
      <c r="C23" s="60"/>
      <c r="D23" s="206" t="s">
        <v>1801</v>
      </c>
      <c r="E23" s="209" t="s">
        <v>159</v>
      </c>
      <c r="F23" s="209" t="s">
        <v>159</v>
      </c>
      <c r="G23" s="209" t="s">
        <v>159</v>
      </c>
      <c r="H23" s="208" t="s">
        <v>160</v>
      </c>
      <c r="I23" s="151"/>
      <c r="J23" s="154"/>
      <c r="K23" s="153"/>
    </row>
    <row r="24" spans="2:12" ht="15.75" thickBot="1" x14ac:dyDescent="0.3">
      <c r="B24" s="62"/>
      <c r="C24" s="63"/>
      <c r="D24" s="210"/>
      <c r="E24" s="211" t="s">
        <v>847</v>
      </c>
      <c r="F24" s="211" t="s">
        <v>848</v>
      </c>
      <c r="G24" s="211" t="s">
        <v>848</v>
      </c>
      <c r="H24" s="212"/>
      <c r="I24" s="148"/>
      <c r="J24" s="148"/>
      <c r="K24" s="153"/>
    </row>
    <row r="25" spans="2:12" ht="15.75" thickBot="1" x14ac:dyDescent="0.3">
      <c r="B25" s="110" t="s">
        <v>783</v>
      </c>
      <c r="C25" s="104" t="s">
        <v>784</v>
      </c>
      <c r="D25" s="105">
        <v>148800</v>
      </c>
      <c r="E25" s="105">
        <v>61006.66</v>
      </c>
      <c r="F25" s="105">
        <v>67253.97</v>
      </c>
      <c r="G25" s="105">
        <f>SUM(E25:F25)</f>
        <v>128260.63</v>
      </c>
      <c r="H25" s="105">
        <f>+D25-G25</f>
        <v>20539.369999999995</v>
      </c>
      <c r="I25" s="133"/>
      <c r="J25" s="133"/>
      <c r="K25" s="155"/>
    </row>
    <row r="26" spans="2:12" ht="15.75" thickBot="1" x14ac:dyDescent="0.3">
      <c r="B26" s="110" t="s">
        <v>785</v>
      </c>
      <c r="C26" s="104" t="s">
        <v>786</v>
      </c>
      <c r="D26" s="105">
        <v>42000</v>
      </c>
      <c r="E26" s="105">
        <v>18207.189999999999</v>
      </c>
      <c r="F26" s="105">
        <v>19881</v>
      </c>
      <c r="G26" s="105">
        <f>SUM(E26:F26)</f>
        <v>38088.19</v>
      </c>
      <c r="H26" s="105">
        <f>+D26-G26</f>
        <v>3911.8099999999977</v>
      </c>
      <c r="I26" s="133"/>
      <c r="J26" s="133"/>
      <c r="K26" s="155"/>
    </row>
    <row r="27" spans="2:12" ht="15.75" thickBot="1" x14ac:dyDescent="0.3">
      <c r="B27" s="110"/>
      <c r="C27" s="109" t="s">
        <v>800</v>
      </c>
      <c r="D27" s="105">
        <v>80000</v>
      </c>
      <c r="E27" s="105">
        <v>16208.54</v>
      </c>
      <c r="F27" s="105">
        <v>23115.81</v>
      </c>
      <c r="G27" s="105">
        <f>SUM(E27:F27)</f>
        <v>39324.350000000006</v>
      </c>
      <c r="H27" s="105">
        <f>+D27-G27</f>
        <v>40675.649999999994</v>
      </c>
      <c r="I27" s="133"/>
      <c r="J27" s="133"/>
      <c r="K27" s="155"/>
    </row>
    <row r="28" spans="2:12" ht="15.75" thickBot="1" x14ac:dyDescent="0.3">
      <c r="B28" s="110"/>
      <c r="C28" s="104" t="s">
        <v>799</v>
      </c>
      <c r="D28" s="105">
        <v>136711.38</v>
      </c>
      <c r="E28" s="105">
        <v>29871.72</v>
      </c>
      <c r="F28" s="105">
        <v>16528.97</v>
      </c>
      <c r="G28" s="105">
        <f>SUM(E28:F28)</f>
        <v>46400.69</v>
      </c>
      <c r="H28" s="105">
        <f>+D28-G28</f>
        <v>90310.69</v>
      </c>
      <c r="I28" s="133"/>
      <c r="J28" s="133"/>
      <c r="K28" s="155"/>
    </row>
    <row r="31" spans="2:12" ht="15.75" thickBot="1" x14ac:dyDescent="0.3"/>
    <row r="32" spans="2:12" x14ac:dyDescent="0.25">
      <c r="B32" s="51"/>
      <c r="C32" s="52"/>
      <c r="D32" s="53"/>
      <c r="E32" s="54"/>
      <c r="F32" s="54"/>
      <c r="G32" s="54"/>
      <c r="H32" s="54"/>
      <c r="I32" s="54"/>
    </row>
    <row r="33" spans="2:11" x14ac:dyDescent="0.25">
      <c r="B33" s="55" t="s">
        <v>155</v>
      </c>
      <c r="C33" s="56" t="s">
        <v>156</v>
      </c>
      <c r="D33" s="57" t="s">
        <v>157</v>
      </c>
      <c r="E33" s="146">
        <v>43040</v>
      </c>
      <c r="F33" s="146"/>
      <c r="G33" s="146">
        <v>43101</v>
      </c>
      <c r="H33" s="58" t="s">
        <v>787</v>
      </c>
      <c r="I33" s="58" t="s">
        <v>154</v>
      </c>
    </row>
    <row r="34" spans="2:11" x14ac:dyDescent="0.25">
      <c r="B34" s="59"/>
      <c r="C34" s="60"/>
      <c r="D34" s="149" t="s">
        <v>790</v>
      </c>
      <c r="E34" s="150">
        <v>43070</v>
      </c>
      <c r="F34" s="150"/>
      <c r="G34" s="150">
        <v>43435</v>
      </c>
      <c r="H34" s="61" t="s">
        <v>788</v>
      </c>
      <c r="I34" s="61" t="s">
        <v>158</v>
      </c>
    </row>
    <row r="35" spans="2:11" ht="18.75" thickBot="1" x14ac:dyDescent="0.3">
      <c r="B35" s="62"/>
      <c r="C35" s="63"/>
      <c r="D35" s="152">
        <v>2017</v>
      </c>
      <c r="E35" s="157"/>
      <c r="F35" s="157"/>
      <c r="G35" s="157"/>
      <c r="H35" s="158" t="s">
        <v>792</v>
      </c>
      <c r="I35" s="64" t="s">
        <v>160</v>
      </c>
    </row>
    <row r="36" spans="2:11" ht="15.75" thickBot="1" x14ac:dyDescent="0.3">
      <c r="B36" s="110" t="s">
        <v>789</v>
      </c>
      <c r="C36" s="104" t="s">
        <v>179</v>
      </c>
      <c r="D36" s="105">
        <v>1904732</v>
      </c>
      <c r="E36" s="105">
        <v>1904680</v>
      </c>
      <c r="F36" s="105"/>
      <c r="G36" s="105">
        <v>0</v>
      </c>
      <c r="H36" s="159">
        <f>E36+G36</f>
        <v>1904680</v>
      </c>
      <c r="I36" s="106">
        <f>D36-H36</f>
        <v>52</v>
      </c>
    </row>
    <row r="38" spans="2:11" ht="15.75" thickBot="1" x14ac:dyDescent="0.3"/>
    <row r="39" spans="2:11" x14ac:dyDescent="0.25">
      <c r="B39" s="51"/>
      <c r="C39" s="52"/>
      <c r="D39" s="53"/>
      <c r="E39" s="54"/>
      <c r="F39" s="54"/>
      <c r="G39" s="160"/>
      <c r="H39" s="160"/>
      <c r="I39" s="54"/>
      <c r="J39" s="86"/>
      <c r="K39" s="89"/>
    </row>
    <row r="40" spans="2:11" x14ac:dyDescent="0.25">
      <c r="B40" s="55" t="s">
        <v>155</v>
      </c>
      <c r="C40" s="56" t="s">
        <v>156</v>
      </c>
      <c r="D40" s="57" t="s">
        <v>157</v>
      </c>
      <c r="E40" s="207" t="s">
        <v>844</v>
      </c>
      <c r="F40" s="207" t="s">
        <v>845</v>
      </c>
      <c r="G40" s="207" t="s">
        <v>849</v>
      </c>
      <c r="H40" s="161" t="s">
        <v>787</v>
      </c>
      <c r="I40" s="58" t="s">
        <v>154</v>
      </c>
      <c r="J40" s="86"/>
      <c r="K40" s="89"/>
    </row>
    <row r="41" spans="2:11" x14ac:dyDescent="0.25">
      <c r="B41" s="59"/>
      <c r="C41" s="60"/>
      <c r="D41" s="149" t="s">
        <v>793</v>
      </c>
      <c r="E41" s="209" t="s">
        <v>159</v>
      </c>
      <c r="F41" s="209" t="s">
        <v>159</v>
      </c>
      <c r="G41" s="209" t="s">
        <v>159</v>
      </c>
      <c r="H41" s="162" t="s">
        <v>788</v>
      </c>
      <c r="I41" s="61" t="s">
        <v>158</v>
      </c>
      <c r="J41" s="86"/>
      <c r="K41" s="89"/>
    </row>
    <row r="42" spans="2:11" ht="15.75" thickBot="1" x14ac:dyDescent="0.3">
      <c r="B42" s="62"/>
      <c r="C42" s="63"/>
      <c r="D42" s="152">
        <v>2018</v>
      </c>
      <c r="E42" s="211" t="s">
        <v>846</v>
      </c>
      <c r="F42" s="211" t="s">
        <v>847</v>
      </c>
      <c r="G42" s="211" t="s">
        <v>848</v>
      </c>
      <c r="H42" s="157"/>
      <c r="I42" s="64" t="s">
        <v>160</v>
      </c>
      <c r="J42" s="86"/>
      <c r="K42" s="89"/>
    </row>
    <row r="43" spans="2:11" ht="15.75" thickBot="1" x14ac:dyDescent="0.3">
      <c r="B43" s="110" t="s">
        <v>789</v>
      </c>
      <c r="C43" s="104" t="s">
        <v>179</v>
      </c>
      <c r="D43" s="105">
        <v>1904732</v>
      </c>
      <c r="E43" s="105">
        <v>1924206</v>
      </c>
      <c r="F43" s="105">
        <v>-3552</v>
      </c>
      <c r="G43" s="105">
        <v>4122</v>
      </c>
      <c r="H43" s="105">
        <f>SUM(E43:G43)</f>
        <v>1924776</v>
      </c>
      <c r="I43" s="105">
        <f>D43-H43</f>
        <v>-20044</v>
      </c>
      <c r="J43" s="86"/>
      <c r="K43" s="89"/>
    </row>
    <row r="44" spans="2:11" x14ac:dyDescent="0.25">
      <c r="E44" s="145"/>
      <c r="F44" s="145"/>
    </row>
    <row r="46" spans="2:11" x14ac:dyDescent="0.25">
      <c r="G46" s="163"/>
    </row>
    <row r="47" spans="2:11" x14ac:dyDescent="0.25">
      <c r="E47" s="145"/>
    </row>
    <row r="48" spans="2:11" x14ac:dyDescent="0.25">
      <c r="E48" s="145"/>
    </row>
  </sheetData>
  <pageMargins left="0.25" right="0.25" top="0.75" bottom="0.75" header="0.3" footer="0.3"/>
  <pageSetup paperSize="9" scale="95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4"/>
  <sheetViews>
    <sheetView workbookViewId="0">
      <selection activeCell="M14" sqref="M14"/>
    </sheetView>
  </sheetViews>
  <sheetFormatPr baseColWidth="10" defaultRowHeight="15" x14ac:dyDescent="0.25"/>
  <sheetData>
    <row r="24" ht="15.75" customHeight="1" x14ac:dyDescent="0.25"/>
  </sheetData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E57"/>
  <sheetViews>
    <sheetView zoomScale="140" zoomScaleNormal="140" workbookViewId="0">
      <selection activeCell="A7" sqref="A7"/>
    </sheetView>
  </sheetViews>
  <sheetFormatPr baseColWidth="10" defaultRowHeight="15" x14ac:dyDescent="0.25"/>
  <cols>
    <col min="1" max="1" width="69.85546875" style="237" bestFit="1" customWidth="1"/>
    <col min="2" max="5" width="13.7109375" style="265" customWidth="1"/>
    <col min="6" max="256" width="9.140625" style="237" customWidth="1"/>
    <col min="257" max="257" width="69.85546875" style="237" bestFit="1" customWidth="1"/>
    <col min="258" max="261" width="13.7109375" style="237" customWidth="1"/>
    <col min="262" max="512" width="9.140625" style="237" customWidth="1"/>
    <col min="513" max="513" width="69.85546875" style="237" bestFit="1" customWidth="1"/>
    <col min="514" max="517" width="13.7109375" style="237" customWidth="1"/>
    <col min="518" max="768" width="9.140625" style="237" customWidth="1"/>
    <col min="769" max="769" width="69.85546875" style="237" bestFit="1" customWidth="1"/>
    <col min="770" max="773" width="13.7109375" style="237" customWidth="1"/>
    <col min="774" max="1024" width="9.140625" style="237" customWidth="1"/>
    <col min="1025" max="1025" width="69.85546875" style="237" bestFit="1" customWidth="1"/>
    <col min="1026" max="1029" width="13.7109375" style="237" customWidth="1"/>
    <col min="1030" max="1280" width="9.140625" style="237" customWidth="1"/>
    <col min="1281" max="1281" width="69.85546875" style="237" bestFit="1" customWidth="1"/>
    <col min="1282" max="1285" width="13.7109375" style="237" customWidth="1"/>
    <col min="1286" max="1536" width="9.140625" style="237" customWidth="1"/>
    <col min="1537" max="1537" width="69.85546875" style="237" bestFit="1" customWidth="1"/>
    <col min="1538" max="1541" width="13.7109375" style="237" customWidth="1"/>
    <col min="1542" max="1792" width="9.140625" style="237" customWidth="1"/>
    <col min="1793" max="1793" width="69.85546875" style="237" bestFit="1" customWidth="1"/>
    <col min="1794" max="1797" width="13.7109375" style="237" customWidth="1"/>
    <col min="1798" max="2048" width="9.140625" style="237" customWidth="1"/>
    <col min="2049" max="2049" width="69.85546875" style="237" bestFit="1" customWidth="1"/>
    <col min="2050" max="2053" width="13.7109375" style="237" customWidth="1"/>
    <col min="2054" max="2304" width="9.140625" style="237" customWidth="1"/>
    <col min="2305" max="2305" width="69.85546875" style="237" bestFit="1" customWidth="1"/>
    <col min="2306" max="2309" width="13.7109375" style="237" customWidth="1"/>
    <col min="2310" max="2560" width="9.140625" style="237" customWidth="1"/>
    <col min="2561" max="2561" width="69.85546875" style="237" bestFit="1" customWidth="1"/>
    <col min="2562" max="2565" width="13.7109375" style="237" customWidth="1"/>
    <col min="2566" max="2816" width="9.140625" style="237" customWidth="1"/>
    <col min="2817" max="2817" width="69.85546875" style="237" bestFit="1" customWidth="1"/>
    <col min="2818" max="2821" width="13.7109375" style="237" customWidth="1"/>
    <col min="2822" max="3072" width="9.140625" style="237" customWidth="1"/>
    <col min="3073" max="3073" width="69.85546875" style="237" bestFit="1" customWidth="1"/>
    <col min="3074" max="3077" width="13.7109375" style="237" customWidth="1"/>
    <col min="3078" max="3328" width="9.140625" style="237" customWidth="1"/>
    <col min="3329" max="3329" width="69.85546875" style="237" bestFit="1" customWidth="1"/>
    <col min="3330" max="3333" width="13.7109375" style="237" customWidth="1"/>
    <col min="3334" max="3584" width="9.140625" style="237" customWidth="1"/>
    <col min="3585" max="3585" width="69.85546875" style="237" bestFit="1" customWidth="1"/>
    <col min="3586" max="3589" width="13.7109375" style="237" customWidth="1"/>
    <col min="3590" max="3840" width="9.140625" style="237" customWidth="1"/>
    <col min="3841" max="3841" width="69.85546875" style="237" bestFit="1" customWidth="1"/>
    <col min="3842" max="3845" width="13.7109375" style="237" customWidth="1"/>
    <col min="3846" max="4096" width="9.140625" style="237" customWidth="1"/>
    <col min="4097" max="4097" width="69.85546875" style="237" bestFit="1" customWidth="1"/>
    <col min="4098" max="4101" width="13.7109375" style="237" customWidth="1"/>
    <col min="4102" max="4352" width="9.140625" style="237" customWidth="1"/>
    <col min="4353" max="4353" width="69.85546875" style="237" bestFit="1" customWidth="1"/>
    <col min="4354" max="4357" width="13.7109375" style="237" customWidth="1"/>
    <col min="4358" max="4608" width="9.140625" style="237" customWidth="1"/>
    <col min="4609" max="4609" width="69.85546875" style="237" bestFit="1" customWidth="1"/>
    <col min="4610" max="4613" width="13.7109375" style="237" customWidth="1"/>
    <col min="4614" max="4864" width="9.140625" style="237" customWidth="1"/>
    <col min="4865" max="4865" width="69.85546875" style="237" bestFit="1" customWidth="1"/>
    <col min="4866" max="4869" width="13.7109375" style="237" customWidth="1"/>
    <col min="4870" max="5120" width="9.140625" style="237" customWidth="1"/>
    <col min="5121" max="5121" width="69.85546875" style="237" bestFit="1" customWidth="1"/>
    <col min="5122" max="5125" width="13.7109375" style="237" customWidth="1"/>
    <col min="5126" max="5376" width="9.140625" style="237" customWidth="1"/>
    <col min="5377" max="5377" width="69.85546875" style="237" bestFit="1" customWidth="1"/>
    <col min="5378" max="5381" width="13.7109375" style="237" customWidth="1"/>
    <col min="5382" max="5632" width="9.140625" style="237" customWidth="1"/>
    <col min="5633" max="5633" width="69.85546875" style="237" bestFit="1" customWidth="1"/>
    <col min="5634" max="5637" width="13.7109375" style="237" customWidth="1"/>
    <col min="5638" max="5888" width="9.140625" style="237" customWidth="1"/>
    <col min="5889" max="5889" width="69.85546875" style="237" bestFit="1" customWidth="1"/>
    <col min="5890" max="5893" width="13.7109375" style="237" customWidth="1"/>
    <col min="5894" max="6144" width="9.140625" style="237" customWidth="1"/>
    <col min="6145" max="6145" width="69.85546875" style="237" bestFit="1" customWidth="1"/>
    <col min="6146" max="6149" width="13.7109375" style="237" customWidth="1"/>
    <col min="6150" max="6400" width="9.140625" style="237" customWidth="1"/>
    <col min="6401" max="6401" width="69.85546875" style="237" bestFit="1" customWidth="1"/>
    <col min="6402" max="6405" width="13.7109375" style="237" customWidth="1"/>
    <col min="6406" max="6656" width="9.140625" style="237" customWidth="1"/>
    <col min="6657" max="6657" width="69.85546875" style="237" bestFit="1" customWidth="1"/>
    <col min="6658" max="6661" width="13.7109375" style="237" customWidth="1"/>
    <col min="6662" max="6912" width="9.140625" style="237" customWidth="1"/>
    <col min="6913" max="6913" width="69.85546875" style="237" bestFit="1" customWidth="1"/>
    <col min="6914" max="6917" width="13.7109375" style="237" customWidth="1"/>
    <col min="6918" max="7168" width="9.140625" style="237" customWidth="1"/>
    <col min="7169" max="7169" width="69.85546875" style="237" bestFit="1" customWidth="1"/>
    <col min="7170" max="7173" width="13.7109375" style="237" customWidth="1"/>
    <col min="7174" max="7424" width="9.140625" style="237" customWidth="1"/>
    <col min="7425" max="7425" width="69.85546875" style="237" bestFit="1" customWidth="1"/>
    <col min="7426" max="7429" width="13.7109375" style="237" customWidth="1"/>
    <col min="7430" max="7680" width="9.140625" style="237" customWidth="1"/>
    <col min="7681" max="7681" width="69.85546875" style="237" bestFit="1" customWidth="1"/>
    <col min="7682" max="7685" width="13.7109375" style="237" customWidth="1"/>
    <col min="7686" max="7936" width="9.140625" style="237" customWidth="1"/>
    <col min="7937" max="7937" width="69.85546875" style="237" bestFit="1" customWidth="1"/>
    <col min="7938" max="7941" width="13.7109375" style="237" customWidth="1"/>
    <col min="7942" max="8192" width="9.140625" style="237" customWidth="1"/>
    <col min="8193" max="8193" width="69.85546875" style="237" bestFit="1" customWidth="1"/>
    <col min="8194" max="8197" width="13.7109375" style="237" customWidth="1"/>
    <col min="8198" max="8448" width="9.140625" style="237" customWidth="1"/>
    <col min="8449" max="8449" width="69.85546875" style="237" bestFit="1" customWidth="1"/>
    <col min="8450" max="8453" width="13.7109375" style="237" customWidth="1"/>
    <col min="8454" max="8704" width="9.140625" style="237" customWidth="1"/>
    <col min="8705" max="8705" width="69.85546875" style="237" bestFit="1" customWidth="1"/>
    <col min="8706" max="8709" width="13.7109375" style="237" customWidth="1"/>
    <col min="8710" max="8960" width="9.140625" style="237" customWidth="1"/>
    <col min="8961" max="8961" width="69.85546875" style="237" bestFit="1" customWidth="1"/>
    <col min="8962" max="8965" width="13.7109375" style="237" customWidth="1"/>
    <col min="8966" max="9216" width="9.140625" style="237" customWidth="1"/>
    <col min="9217" max="9217" width="69.85546875" style="237" bestFit="1" customWidth="1"/>
    <col min="9218" max="9221" width="13.7109375" style="237" customWidth="1"/>
    <col min="9222" max="9472" width="9.140625" style="237" customWidth="1"/>
    <col min="9473" max="9473" width="69.85546875" style="237" bestFit="1" customWidth="1"/>
    <col min="9474" max="9477" width="13.7109375" style="237" customWidth="1"/>
    <col min="9478" max="9728" width="9.140625" style="237" customWidth="1"/>
    <col min="9729" max="9729" width="69.85546875" style="237" bestFit="1" customWidth="1"/>
    <col min="9730" max="9733" width="13.7109375" style="237" customWidth="1"/>
    <col min="9734" max="9984" width="9.140625" style="237" customWidth="1"/>
    <col min="9985" max="9985" width="69.85546875" style="237" bestFit="1" customWidth="1"/>
    <col min="9986" max="9989" width="13.7109375" style="237" customWidth="1"/>
    <col min="9990" max="10240" width="9.140625" style="237" customWidth="1"/>
    <col min="10241" max="10241" width="69.85546875" style="237" bestFit="1" customWidth="1"/>
    <col min="10242" max="10245" width="13.7109375" style="237" customWidth="1"/>
    <col min="10246" max="10496" width="9.140625" style="237" customWidth="1"/>
    <col min="10497" max="10497" width="69.85546875" style="237" bestFit="1" customWidth="1"/>
    <col min="10498" max="10501" width="13.7109375" style="237" customWidth="1"/>
    <col min="10502" max="10752" width="9.140625" style="237" customWidth="1"/>
    <col min="10753" max="10753" width="69.85546875" style="237" bestFit="1" customWidth="1"/>
    <col min="10754" max="10757" width="13.7109375" style="237" customWidth="1"/>
    <col min="10758" max="11008" width="9.140625" style="237" customWidth="1"/>
    <col min="11009" max="11009" width="69.85546875" style="237" bestFit="1" customWidth="1"/>
    <col min="11010" max="11013" width="13.7109375" style="237" customWidth="1"/>
    <col min="11014" max="11264" width="9.140625" style="237" customWidth="1"/>
    <col min="11265" max="11265" width="69.85546875" style="237" bestFit="1" customWidth="1"/>
    <col min="11266" max="11269" width="13.7109375" style="237" customWidth="1"/>
    <col min="11270" max="11520" width="9.140625" style="237" customWidth="1"/>
    <col min="11521" max="11521" width="69.85546875" style="237" bestFit="1" customWidth="1"/>
    <col min="11522" max="11525" width="13.7109375" style="237" customWidth="1"/>
    <col min="11526" max="11776" width="9.140625" style="237" customWidth="1"/>
    <col min="11777" max="11777" width="69.85546875" style="237" bestFit="1" customWidth="1"/>
    <col min="11778" max="11781" width="13.7109375" style="237" customWidth="1"/>
    <col min="11782" max="12032" width="9.140625" style="237" customWidth="1"/>
    <col min="12033" max="12033" width="69.85546875" style="237" bestFit="1" customWidth="1"/>
    <col min="12034" max="12037" width="13.7109375" style="237" customWidth="1"/>
    <col min="12038" max="12288" width="9.140625" style="237" customWidth="1"/>
    <col min="12289" max="12289" width="69.85546875" style="237" bestFit="1" customWidth="1"/>
    <col min="12290" max="12293" width="13.7109375" style="237" customWidth="1"/>
    <col min="12294" max="12544" width="9.140625" style="237" customWidth="1"/>
    <col min="12545" max="12545" width="69.85546875" style="237" bestFit="1" customWidth="1"/>
    <col min="12546" max="12549" width="13.7109375" style="237" customWidth="1"/>
    <col min="12550" max="12800" width="9.140625" style="237" customWidth="1"/>
    <col min="12801" max="12801" width="69.85546875" style="237" bestFit="1" customWidth="1"/>
    <col min="12802" max="12805" width="13.7109375" style="237" customWidth="1"/>
    <col min="12806" max="13056" width="9.140625" style="237" customWidth="1"/>
    <col min="13057" max="13057" width="69.85546875" style="237" bestFit="1" customWidth="1"/>
    <col min="13058" max="13061" width="13.7109375" style="237" customWidth="1"/>
    <col min="13062" max="13312" width="9.140625" style="237" customWidth="1"/>
    <col min="13313" max="13313" width="69.85546875" style="237" bestFit="1" customWidth="1"/>
    <col min="13314" max="13317" width="13.7109375" style="237" customWidth="1"/>
    <col min="13318" max="13568" width="9.140625" style="237" customWidth="1"/>
    <col min="13569" max="13569" width="69.85546875" style="237" bestFit="1" customWidth="1"/>
    <col min="13570" max="13573" width="13.7109375" style="237" customWidth="1"/>
    <col min="13574" max="13824" width="9.140625" style="237" customWidth="1"/>
    <col min="13825" max="13825" width="69.85546875" style="237" bestFit="1" customWidth="1"/>
    <col min="13826" max="13829" width="13.7109375" style="237" customWidth="1"/>
    <col min="13830" max="14080" width="9.140625" style="237" customWidth="1"/>
    <col min="14081" max="14081" width="69.85546875" style="237" bestFit="1" customWidth="1"/>
    <col min="14082" max="14085" width="13.7109375" style="237" customWidth="1"/>
    <col min="14086" max="14336" width="9.140625" style="237" customWidth="1"/>
    <col min="14337" max="14337" width="69.85546875" style="237" bestFit="1" customWidth="1"/>
    <col min="14338" max="14341" width="13.7109375" style="237" customWidth="1"/>
    <col min="14342" max="14592" width="9.140625" style="237" customWidth="1"/>
    <col min="14593" max="14593" width="69.85546875" style="237" bestFit="1" customWidth="1"/>
    <col min="14594" max="14597" width="13.7109375" style="237" customWidth="1"/>
    <col min="14598" max="14848" width="9.140625" style="237" customWidth="1"/>
    <col min="14849" max="14849" width="69.85546875" style="237" bestFit="1" customWidth="1"/>
    <col min="14850" max="14853" width="13.7109375" style="237" customWidth="1"/>
    <col min="14854" max="15104" width="9.140625" style="237" customWidth="1"/>
    <col min="15105" max="15105" width="69.85546875" style="237" bestFit="1" customWidth="1"/>
    <col min="15106" max="15109" width="13.7109375" style="237" customWidth="1"/>
    <col min="15110" max="15360" width="9.140625" style="237" customWidth="1"/>
    <col min="15361" max="15361" width="69.85546875" style="237" bestFit="1" customWidth="1"/>
    <col min="15362" max="15365" width="13.7109375" style="237" customWidth="1"/>
    <col min="15366" max="15616" width="9.140625" style="237" customWidth="1"/>
    <col min="15617" max="15617" width="69.85546875" style="237" bestFit="1" customWidth="1"/>
    <col min="15618" max="15621" width="13.7109375" style="237" customWidth="1"/>
    <col min="15622" max="15872" width="9.140625" style="237" customWidth="1"/>
    <col min="15873" max="15873" width="69.85546875" style="237" bestFit="1" customWidth="1"/>
    <col min="15874" max="15877" width="13.7109375" style="237" customWidth="1"/>
    <col min="15878" max="16128" width="9.140625" style="237" customWidth="1"/>
    <col min="16129" max="16129" width="69.85546875" style="237" bestFit="1" customWidth="1"/>
    <col min="16130" max="16133" width="13.7109375" style="237" customWidth="1"/>
    <col min="16134" max="16384" width="9.140625" style="237" customWidth="1"/>
  </cols>
  <sheetData>
    <row r="2" spans="1:5" ht="24" customHeight="1" x14ac:dyDescent="0.25">
      <c r="A2" s="328" t="s">
        <v>184</v>
      </c>
      <c r="B2" s="328"/>
      <c r="C2" s="328"/>
      <c r="D2" s="328"/>
      <c r="E2" s="328"/>
    </row>
    <row r="3" spans="1:5" ht="24" customHeight="1" x14ac:dyDescent="0.25">
      <c r="A3" s="329" t="s">
        <v>1808</v>
      </c>
      <c r="B3" s="329"/>
      <c r="C3" s="329"/>
      <c r="D3" s="329"/>
      <c r="E3" s="329"/>
    </row>
    <row r="4" spans="1:5" ht="20.100000000000001" customHeight="1" x14ac:dyDescent="0.25">
      <c r="A4" s="262"/>
    </row>
    <row r="5" spans="1:5" ht="12" customHeight="1" x14ac:dyDescent="0.25">
      <c r="A5" s="238"/>
      <c r="B5" s="264"/>
      <c r="C5" s="264"/>
      <c r="D5" s="264"/>
      <c r="E5" s="264"/>
    </row>
    <row r="6" spans="1:5" ht="15.95" customHeight="1" x14ac:dyDescent="0.25">
      <c r="A6" s="263" t="s">
        <v>57</v>
      </c>
      <c r="B6" s="304" t="s">
        <v>1809</v>
      </c>
      <c r="C6" s="304" t="s">
        <v>1810</v>
      </c>
      <c r="D6" s="304" t="s">
        <v>1811</v>
      </c>
      <c r="E6" s="304" t="s">
        <v>1812</v>
      </c>
    </row>
    <row r="7" spans="1:5" ht="12" customHeight="1" x14ac:dyDescent="0.25">
      <c r="A7" s="238"/>
      <c r="B7" s="264"/>
      <c r="C7" s="264"/>
      <c r="D7" s="264"/>
      <c r="E7" s="264"/>
    </row>
    <row r="8" spans="1:5" ht="15.95" customHeight="1" x14ac:dyDescent="0.25">
      <c r="A8" s="238"/>
    </row>
    <row r="9" spans="1:5" ht="20.100000000000001" customHeight="1" x14ac:dyDescent="0.25">
      <c r="A9" s="262" t="s">
        <v>57</v>
      </c>
    </row>
    <row r="10" spans="1:5" ht="15.95" customHeight="1" x14ac:dyDescent="0.25">
      <c r="A10" s="266" t="s">
        <v>850</v>
      </c>
      <c r="B10" s="267"/>
      <c r="C10" s="267"/>
      <c r="D10" s="267"/>
      <c r="E10" s="267"/>
    </row>
    <row r="11" spans="1:5" ht="20.100000000000001" customHeight="1" x14ac:dyDescent="0.25">
      <c r="A11" s="262" t="s">
        <v>57</v>
      </c>
    </row>
    <row r="12" spans="1:5" ht="15.95" customHeight="1" x14ac:dyDescent="0.25">
      <c r="A12" s="266" t="s">
        <v>241</v>
      </c>
      <c r="B12" s="268">
        <v>0</v>
      </c>
      <c r="C12" s="268">
        <v>556652</v>
      </c>
      <c r="D12" s="268">
        <v>282578</v>
      </c>
      <c r="E12" s="268">
        <f>SUM(B12:D12)</f>
        <v>839230</v>
      </c>
    </row>
    <row r="13" spans="1:5" ht="15.95" customHeight="1" x14ac:dyDescent="0.25">
      <c r="A13" s="266" t="s">
        <v>178</v>
      </c>
      <c r="B13" s="268">
        <v>0</v>
      </c>
      <c r="C13" s="268">
        <v>141860</v>
      </c>
      <c r="D13" s="268">
        <v>71280</v>
      </c>
      <c r="E13" s="268">
        <f>SUM(B13:D13)</f>
        <v>213140</v>
      </c>
    </row>
    <row r="14" spans="1:5" ht="15.95" customHeight="1" x14ac:dyDescent="0.25">
      <c r="A14" s="266" t="s">
        <v>242</v>
      </c>
      <c r="B14" s="268">
        <v>0</v>
      </c>
      <c r="C14" s="268">
        <v>8917</v>
      </c>
      <c r="D14" s="268">
        <v>2571</v>
      </c>
      <c r="E14" s="268">
        <f>SUM(B14:D14)</f>
        <v>11488</v>
      </c>
    </row>
    <row r="15" spans="1:5" ht="15.95" customHeight="1" x14ac:dyDescent="0.25">
      <c r="A15" s="266" t="s">
        <v>243</v>
      </c>
      <c r="B15" s="268">
        <v>0</v>
      </c>
      <c r="C15" s="268">
        <v>0</v>
      </c>
      <c r="D15" s="268">
        <v>0</v>
      </c>
      <c r="E15" s="268">
        <f>SUM(B15:D15)</f>
        <v>0</v>
      </c>
    </row>
    <row r="16" spans="1:5" ht="15.95" customHeight="1" x14ac:dyDescent="0.25">
      <c r="A16" s="266" t="s">
        <v>244</v>
      </c>
      <c r="B16" s="305">
        <v>43012</v>
      </c>
      <c r="C16" s="305">
        <v>70367</v>
      </c>
      <c r="D16" s="305">
        <v>38006</v>
      </c>
      <c r="E16" s="305">
        <f>SUM(B16:D16)</f>
        <v>151385</v>
      </c>
    </row>
    <row r="17" spans="1:5" ht="12" customHeight="1" x14ac:dyDescent="0.25">
      <c r="A17" s="238"/>
      <c r="B17" s="264"/>
      <c r="C17" s="264"/>
      <c r="D17" s="264"/>
      <c r="E17" s="264"/>
    </row>
    <row r="18" spans="1:5" ht="15.95" customHeight="1" x14ac:dyDescent="0.25">
      <c r="A18" s="266" t="s">
        <v>851</v>
      </c>
      <c r="B18" s="306">
        <v>43012</v>
      </c>
      <c r="C18" s="306">
        <v>777795</v>
      </c>
      <c r="D18" s="306">
        <v>394435</v>
      </c>
      <c r="E18" s="306">
        <f>SUM(B18:D18)</f>
        <v>1215242</v>
      </c>
    </row>
    <row r="19" spans="1:5" ht="20.100000000000001" customHeight="1" x14ac:dyDescent="0.25">
      <c r="A19" s="262" t="s">
        <v>57</v>
      </c>
      <c r="B19" s="307"/>
      <c r="C19" s="307"/>
      <c r="D19" s="307"/>
      <c r="E19" s="307"/>
    </row>
    <row r="20" spans="1:5" ht="12" customHeight="1" x14ac:dyDescent="0.25">
      <c r="A20" s="238"/>
      <c r="B20" s="308"/>
      <c r="C20" s="308"/>
      <c r="D20" s="308"/>
      <c r="E20" s="308"/>
    </row>
    <row r="21" spans="1:5" ht="15.95" customHeight="1" x14ac:dyDescent="0.25">
      <c r="A21" s="269" t="s">
        <v>852</v>
      </c>
      <c r="B21" s="306">
        <v>43012</v>
      </c>
      <c r="C21" s="306">
        <v>777795</v>
      </c>
      <c r="D21" s="306">
        <v>394435</v>
      </c>
      <c r="E21" s="306">
        <f>SUM(B21:D21)</f>
        <v>1215242</v>
      </c>
    </row>
    <row r="22" spans="1:5" ht="20.100000000000001" customHeight="1" x14ac:dyDescent="0.25">
      <c r="A22" s="262" t="s">
        <v>57</v>
      </c>
    </row>
    <row r="23" spans="1:5" ht="15.95" customHeight="1" x14ac:dyDescent="0.25">
      <c r="A23" s="238"/>
    </row>
    <row r="24" spans="1:5" ht="20.100000000000001" customHeight="1" x14ac:dyDescent="0.25">
      <c r="A24" s="262" t="s">
        <v>57</v>
      </c>
    </row>
    <row r="25" spans="1:5" ht="15.95" customHeight="1" x14ac:dyDescent="0.25">
      <c r="A25" s="266" t="s">
        <v>1782</v>
      </c>
      <c r="B25" s="267"/>
      <c r="C25" s="267"/>
      <c r="D25" s="267"/>
      <c r="E25" s="267"/>
    </row>
    <row r="26" spans="1:5" ht="20.100000000000001" customHeight="1" x14ac:dyDescent="0.25">
      <c r="A26" s="262" t="s">
        <v>57</v>
      </c>
    </row>
    <row r="27" spans="1:5" ht="15.95" customHeight="1" x14ac:dyDescent="0.25">
      <c r="A27" s="266" t="s">
        <v>250</v>
      </c>
      <c r="B27" s="268">
        <v>26613</v>
      </c>
      <c r="C27" s="268">
        <v>3541</v>
      </c>
      <c r="D27" s="268">
        <v>10447</v>
      </c>
      <c r="E27" s="268">
        <v>94482</v>
      </c>
    </row>
    <row r="28" spans="1:5" ht="15.95" customHeight="1" x14ac:dyDescent="0.25">
      <c r="A28" s="266" t="s">
        <v>275</v>
      </c>
      <c r="B28" s="268">
        <v>10200</v>
      </c>
      <c r="C28" s="268">
        <v>9681</v>
      </c>
      <c r="D28" s="268">
        <v>0</v>
      </c>
      <c r="E28" s="268">
        <v>44268</v>
      </c>
    </row>
    <row r="29" spans="1:5" ht="15.95" customHeight="1" x14ac:dyDescent="0.25">
      <c r="A29" s="266" t="s">
        <v>251</v>
      </c>
      <c r="B29" s="268">
        <v>0</v>
      </c>
      <c r="C29" s="268">
        <v>27696</v>
      </c>
      <c r="D29" s="268">
        <v>39558</v>
      </c>
      <c r="E29" s="268">
        <v>172193</v>
      </c>
    </row>
    <row r="30" spans="1:5" ht="15.95" customHeight="1" x14ac:dyDescent="0.25">
      <c r="A30" s="266" t="s">
        <v>252</v>
      </c>
      <c r="B30" s="268">
        <v>10850</v>
      </c>
      <c r="C30" s="268">
        <v>28800</v>
      </c>
      <c r="D30" s="268">
        <v>3750</v>
      </c>
      <c r="E30" s="268">
        <v>211957</v>
      </c>
    </row>
    <row r="31" spans="1:5" ht="15.95" customHeight="1" x14ac:dyDescent="0.25">
      <c r="A31" s="266" t="s">
        <v>253</v>
      </c>
      <c r="B31" s="268">
        <v>1200</v>
      </c>
      <c r="C31" s="268">
        <v>16300</v>
      </c>
      <c r="D31" s="268">
        <v>19699</v>
      </c>
      <c r="E31" s="268">
        <v>212482</v>
      </c>
    </row>
    <row r="32" spans="1:5" ht="15.95" customHeight="1" x14ac:dyDescent="0.25">
      <c r="A32" s="266" t="s">
        <v>254</v>
      </c>
      <c r="B32" s="268">
        <v>-649</v>
      </c>
      <c r="C32" s="268">
        <v>1244</v>
      </c>
      <c r="D32" s="268">
        <v>27110</v>
      </c>
      <c r="E32" s="268">
        <v>128868</v>
      </c>
    </row>
    <row r="33" spans="1:5" ht="15.95" customHeight="1" x14ac:dyDescent="0.25">
      <c r="A33" s="266" t="s">
        <v>255</v>
      </c>
      <c r="B33" s="268">
        <v>0</v>
      </c>
      <c r="C33" s="268">
        <v>5620</v>
      </c>
      <c r="D33" s="268">
        <v>32217</v>
      </c>
      <c r="E33" s="268">
        <v>60277</v>
      </c>
    </row>
    <row r="34" spans="1:5" ht="15.95" customHeight="1" x14ac:dyDescent="0.25">
      <c r="A34" s="266" t="s">
        <v>256</v>
      </c>
      <c r="B34" s="268">
        <v>0</v>
      </c>
      <c r="C34" s="268">
        <v>0</v>
      </c>
      <c r="D34" s="268">
        <v>0</v>
      </c>
      <c r="E34" s="268">
        <v>418764</v>
      </c>
    </row>
    <row r="35" spans="1:5" ht="15.95" customHeight="1" x14ac:dyDescent="0.25">
      <c r="A35" s="266" t="s">
        <v>257</v>
      </c>
      <c r="B35" s="268">
        <v>83574</v>
      </c>
      <c r="C35" s="268">
        <v>187594</v>
      </c>
      <c r="D35" s="268">
        <v>162836</v>
      </c>
      <c r="E35" s="268">
        <v>1631715</v>
      </c>
    </row>
    <row r="36" spans="1:5" ht="15.95" customHeight="1" x14ac:dyDescent="0.25">
      <c r="A36" s="266" t="s">
        <v>258</v>
      </c>
      <c r="B36" s="268">
        <v>-196</v>
      </c>
      <c r="C36" s="268">
        <v>91500</v>
      </c>
      <c r="D36" s="268">
        <v>14000</v>
      </c>
      <c r="E36" s="268">
        <v>620594</v>
      </c>
    </row>
    <row r="37" spans="1:5" ht="15.95" customHeight="1" x14ac:dyDescent="0.25">
      <c r="A37" s="266" t="s">
        <v>266</v>
      </c>
      <c r="B37" s="268">
        <v>-10803</v>
      </c>
      <c r="C37" s="268">
        <v>0</v>
      </c>
      <c r="D37" s="268">
        <v>0</v>
      </c>
      <c r="E37" s="268">
        <v>-10803</v>
      </c>
    </row>
    <row r="38" spans="1:5" ht="15.95" customHeight="1" x14ac:dyDescent="0.25">
      <c r="A38" s="266" t="s">
        <v>259</v>
      </c>
      <c r="B38" s="268">
        <v>0</v>
      </c>
      <c r="C38" s="268">
        <v>0</v>
      </c>
      <c r="D38" s="268">
        <v>4122</v>
      </c>
      <c r="E38" s="268">
        <v>1924776</v>
      </c>
    </row>
    <row r="39" spans="1:5" ht="15.95" customHeight="1" x14ac:dyDescent="0.25">
      <c r="A39" s="266" t="s">
        <v>260</v>
      </c>
      <c r="B39" s="268">
        <v>8240</v>
      </c>
      <c r="C39" s="268">
        <v>4959</v>
      </c>
      <c r="D39" s="268">
        <v>9917</v>
      </c>
      <c r="E39" s="268">
        <v>63231</v>
      </c>
    </row>
    <row r="40" spans="1:5" ht="15.95" customHeight="1" x14ac:dyDescent="0.25">
      <c r="A40" s="266" t="s">
        <v>261</v>
      </c>
      <c r="B40" s="268">
        <v>16529</v>
      </c>
      <c r="C40" s="268">
        <v>0</v>
      </c>
      <c r="D40" s="268">
        <v>0</v>
      </c>
      <c r="E40" s="268">
        <v>81569</v>
      </c>
    </row>
    <row r="41" spans="1:5" ht="15.95" customHeight="1" x14ac:dyDescent="0.25">
      <c r="A41" s="266" t="s">
        <v>262</v>
      </c>
      <c r="B41" s="268">
        <v>0</v>
      </c>
      <c r="C41" s="268">
        <v>0</v>
      </c>
      <c r="D41" s="268">
        <v>0</v>
      </c>
      <c r="E41" s="268">
        <v>300000</v>
      </c>
    </row>
    <row r="42" spans="1:5" ht="15.95" customHeight="1" x14ac:dyDescent="0.25">
      <c r="A42" s="266" t="s">
        <v>263</v>
      </c>
      <c r="B42" s="268">
        <v>9100</v>
      </c>
      <c r="C42" s="268">
        <v>19206</v>
      </c>
      <c r="D42" s="268">
        <v>5826</v>
      </c>
      <c r="E42" s="268">
        <v>69236</v>
      </c>
    </row>
    <row r="43" spans="1:5" ht="15.95" customHeight="1" x14ac:dyDescent="0.25">
      <c r="A43" s="266" t="s">
        <v>796</v>
      </c>
      <c r="B43" s="268">
        <v>223194</v>
      </c>
      <c r="C43" s="268">
        <v>67397</v>
      </c>
      <c r="D43" s="268">
        <v>113103</v>
      </c>
      <c r="E43" s="268">
        <v>1481865</v>
      </c>
    </row>
    <row r="44" spans="1:5" ht="15.95" customHeight="1" x14ac:dyDescent="0.25">
      <c r="A44" s="266" t="s">
        <v>269</v>
      </c>
      <c r="B44" s="268">
        <v>1096</v>
      </c>
      <c r="C44" s="268">
        <v>707</v>
      </c>
      <c r="D44" s="268">
        <v>964</v>
      </c>
      <c r="E44" s="268">
        <v>30268</v>
      </c>
    </row>
    <row r="45" spans="1:5" ht="15.95" customHeight="1" x14ac:dyDescent="0.25">
      <c r="A45" s="266" t="s">
        <v>761</v>
      </c>
      <c r="B45" s="268">
        <v>0</v>
      </c>
      <c r="C45" s="268">
        <v>8071</v>
      </c>
      <c r="D45" s="268">
        <v>7554</v>
      </c>
      <c r="E45" s="268">
        <v>15625</v>
      </c>
    </row>
    <row r="46" spans="1:5" ht="15.95" customHeight="1" x14ac:dyDescent="0.25">
      <c r="A46" s="266" t="s">
        <v>178</v>
      </c>
      <c r="B46" s="305">
        <v>24000</v>
      </c>
      <c r="C46" s="305">
        <v>27000</v>
      </c>
      <c r="D46" s="305">
        <v>99000</v>
      </c>
      <c r="E46" s="305">
        <v>510000</v>
      </c>
    </row>
    <row r="47" spans="1:5" ht="12" customHeight="1" x14ac:dyDescent="0.25">
      <c r="A47" s="238"/>
      <c r="B47" s="264"/>
      <c r="C47" s="264"/>
      <c r="D47" s="264"/>
      <c r="E47" s="264"/>
    </row>
    <row r="48" spans="1:5" ht="15.95" customHeight="1" x14ac:dyDescent="0.25">
      <c r="A48" s="266" t="s">
        <v>853</v>
      </c>
      <c r="B48" s="306">
        <v>402947</v>
      </c>
      <c r="C48" s="306">
        <v>499315</v>
      </c>
      <c r="D48" s="306">
        <v>550104</v>
      </c>
      <c r="E48" s="306">
        <v>8061366</v>
      </c>
    </row>
    <row r="49" spans="1:5" ht="20.100000000000001" customHeight="1" x14ac:dyDescent="0.25">
      <c r="A49" s="262" t="s">
        <v>57</v>
      </c>
      <c r="B49" s="307"/>
      <c r="C49" s="307"/>
      <c r="D49" s="307"/>
      <c r="E49" s="307"/>
    </row>
    <row r="50" spans="1:5" ht="12" customHeight="1" x14ac:dyDescent="0.25">
      <c r="A50" s="238"/>
      <c r="B50" s="308"/>
      <c r="C50" s="308"/>
      <c r="D50" s="308"/>
      <c r="E50" s="308"/>
    </row>
    <row r="51" spans="1:5" ht="15.95" customHeight="1" x14ac:dyDescent="0.25">
      <c r="A51" s="269" t="s">
        <v>854</v>
      </c>
      <c r="B51" s="306">
        <v>402947</v>
      </c>
      <c r="C51" s="306">
        <v>499315</v>
      </c>
      <c r="D51" s="306">
        <v>550104</v>
      </c>
      <c r="E51" s="306">
        <v>8061366</v>
      </c>
    </row>
    <row r="52" spans="1:5" ht="20.100000000000001" customHeight="1" x14ac:dyDescent="0.25">
      <c r="A52" s="262" t="s">
        <v>57</v>
      </c>
      <c r="B52" s="307"/>
      <c r="C52" s="307"/>
      <c r="D52" s="307"/>
      <c r="E52" s="307"/>
    </row>
    <row r="53" spans="1:5" ht="12" customHeight="1" x14ac:dyDescent="0.25">
      <c r="A53" s="238"/>
      <c r="B53" s="308"/>
      <c r="C53" s="308"/>
      <c r="D53" s="308"/>
      <c r="E53" s="308"/>
    </row>
    <row r="54" spans="1:5" ht="15.95" customHeight="1" thickBot="1" x14ac:dyDescent="0.3">
      <c r="A54" s="269" t="s">
        <v>855</v>
      </c>
      <c r="B54" s="309">
        <v>-359936</v>
      </c>
      <c r="C54" s="309">
        <v>278481</v>
      </c>
      <c r="D54" s="309">
        <v>-155668</v>
      </c>
      <c r="E54" s="309">
        <v>1061491</v>
      </c>
    </row>
    <row r="55" spans="1:5" ht="20.100000000000001" customHeight="1" thickTop="1" x14ac:dyDescent="0.25">
      <c r="A55" s="262" t="s">
        <v>57</v>
      </c>
    </row>
    <row r="56" spans="1:5" ht="20.100000000000001" customHeight="1" x14ac:dyDescent="0.25">
      <c r="A56" s="262" t="s">
        <v>57</v>
      </c>
    </row>
    <row r="57" spans="1:5" ht="15.95" customHeight="1" x14ac:dyDescent="0.25">
      <c r="A57" s="263" t="s">
        <v>1813</v>
      </c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53</vt:i4>
      </vt:variant>
    </vt:vector>
  </HeadingPairs>
  <TitlesOfParts>
    <vt:vector size="53" baseType="lpstr">
      <vt:lpstr>Portada</vt:lpstr>
      <vt:lpstr>Hoja1</vt:lpstr>
      <vt:lpstr>BANCOS</vt:lpstr>
      <vt:lpstr>Hoja2</vt:lpstr>
      <vt:lpstr>BANCOS CONTABLE</vt:lpstr>
      <vt:lpstr>Hoja3</vt:lpstr>
      <vt:lpstr>COMPROMISOS CONTRACTUALES</vt:lpstr>
      <vt:lpstr>Hoja4</vt:lpstr>
      <vt:lpstr>ESTADO DE RESULTADOS CONSOLIDAD</vt:lpstr>
      <vt:lpstr>Hoja5</vt:lpstr>
      <vt:lpstr>INGRESOS Y EGRESOS</vt:lpstr>
      <vt:lpstr>Hoja1 (2)</vt:lpstr>
      <vt:lpstr>Hoja2 (2)</vt:lpstr>
      <vt:lpstr>BALANCE GENERAL</vt:lpstr>
      <vt:lpstr>Hoja4 (2)</vt:lpstr>
      <vt:lpstr>ESTADO DE RESULTADOS</vt:lpstr>
      <vt:lpstr>Hoja6</vt:lpstr>
      <vt:lpstr>BALANZA DE COMPROBACION</vt:lpstr>
      <vt:lpstr>Hoja8</vt:lpstr>
      <vt:lpstr>CTA CORRIENTE</vt:lpstr>
      <vt:lpstr>FONDO MUTUALISTA</vt:lpstr>
      <vt:lpstr>EXT URGENCIA</vt:lpstr>
      <vt:lpstr>CONSTRUCCION</vt:lpstr>
      <vt:lpstr>AEA</vt:lpstr>
      <vt:lpstr>BECAS HIJOS</vt:lpstr>
      <vt:lpstr>Hoja1 (3)</vt:lpstr>
      <vt:lpstr>Hoja2 (3)</vt:lpstr>
      <vt:lpstr>BALANCE GENERAL (2)</vt:lpstr>
      <vt:lpstr>Hoja4 (3)</vt:lpstr>
      <vt:lpstr>ESTADO DE RESULTADOS (2)</vt:lpstr>
      <vt:lpstr>Hoja6 (2)</vt:lpstr>
      <vt:lpstr>BALANZA DE COMPROBACION (2)</vt:lpstr>
      <vt:lpstr>Hoja8 (2)</vt:lpstr>
      <vt:lpstr>CTA CORRIENTE (2)</vt:lpstr>
      <vt:lpstr>FONDO MUTUALISTA (2)</vt:lpstr>
      <vt:lpstr>EXT URGENCIA (2)</vt:lpstr>
      <vt:lpstr>CONSTRUCCION (2)</vt:lpstr>
      <vt:lpstr>AEA (2)</vt:lpstr>
      <vt:lpstr>BECAS HIJOS (2)</vt:lpstr>
      <vt:lpstr>Hoja1 (4)</vt:lpstr>
      <vt:lpstr>Hoja2 (4)</vt:lpstr>
      <vt:lpstr>BALANCE GENERAL (3)</vt:lpstr>
      <vt:lpstr>Hoja4 (4)</vt:lpstr>
      <vt:lpstr>ESTADO DE RESULTADOS (3)</vt:lpstr>
      <vt:lpstr>Hoja6 (3)</vt:lpstr>
      <vt:lpstr>BALANZA DE COMPROBACION (3)</vt:lpstr>
      <vt:lpstr>Hoja8 (3)</vt:lpstr>
      <vt:lpstr>CTA CORRIENTE (3)</vt:lpstr>
      <vt:lpstr>FONDO MUTUALISTA (3)</vt:lpstr>
      <vt:lpstr>EXT URGENCIA (3)</vt:lpstr>
      <vt:lpstr>CONSTRUCCION (3)</vt:lpstr>
      <vt:lpstr>AEA (3)</vt:lpstr>
      <vt:lpstr>BECAS HIJOS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EQUIPO1</cp:lastModifiedBy>
  <cp:lastPrinted>2019-09-25T02:25:25Z</cp:lastPrinted>
  <dcterms:created xsi:type="dcterms:W3CDTF">2018-02-16T17:16:35Z</dcterms:created>
  <dcterms:modified xsi:type="dcterms:W3CDTF">2019-10-09T05:20:36Z</dcterms:modified>
</cp:coreProperties>
</file>